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0_記録部\2_エントリーファイル\3_駅伝\31_関西女子駅伝\2_各年\2024\"/>
    </mc:Choice>
  </mc:AlternateContent>
  <xr:revisionPtr revIDLastSave="0" documentId="13_ncr:1_{026DE2E5-B2EB-432A-AF99-EE16A27C3DF6}" xr6:coauthVersionLast="47" xr6:coauthVersionMax="47" xr10:uidLastSave="{00000000-0000-0000-0000-000000000000}"/>
  <workbookProtection workbookAlgorithmName="SHA-512" workbookHashValue="+aSVUJsbhPptSjSx1BDBqEUOs3u1voAV2AdTk8UF+5O+Dyqksssd7K/QfFcMLCjwgJGMq9MtiM551S9ubDU+PA==" workbookSaltValue="9QMCV0BaPYsiGfW/C7Xo+Q==" workbookSpinCount="100000" lockStructure="1"/>
  <bookViews>
    <workbookView xWindow="-96" yWindow="0" windowWidth="11712" windowHeight="12336" firstSheet="6" activeTab="6" xr2:uid="{17FB390F-1D8D-4777-914A-50A10D7FD799}"/>
  </bookViews>
  <sheets>
    <sheet name="設定" sheetId="1" state="hidden" r:id="rId1"/>
    <sheet name="所属情報" sheetId="2" state="hidden" r:id="rId2"/>
    <sheet name="男子登録情報" sheetId="5" state="hidden" r:id="rId3"/>
    <sheet name="女子登録情報" sheetId="6" state="hidden" r:id="rId4"/>
    <sheet name="プログラム_PDF印刷用" sheetId="13" state="hidden" r:id="rId5"/>
    <sheet name="プログラム_プリンタ印刷用" sheetId="14" state="hidden" r:id="rId6"/>
    <sheet name="①申込書" sheetId="8" r:id="rId7"/>
    <sheet name="②チーム申込" sheetId="9" r:id="rId8"/>
    <sheet name="③プロフィール" sheetId="12" r:id="rId9"/>
    <sheet name="確認表" sheetId="11" r:id="rId10"/>
    <sheet name="マスター" sheetId="3" state="hidden" r:id="rId11"/>
    <sheet name="リスト" sheetId="7" state="hidden" r:id="rId12"/>
  </sheets>
  <definedNames>
    <definedName name="_000_所属団体名">OFFSET(所属情報!$A$2,0,0,COUNTA(所属情報!$A:$A)-1)</definedName>
    <definedName name="_310_入力種目">OFFSET(リスト!$I$2,0,0,6-COUNTBLANK(リスト!$I$2:$I$7))</definedName>
    <definedName name="_320_チーム属性">IF(設定!$I$13&lt;&gt;"",リスト!$K$2:$K$3,OFFSET(リスト!$A$1,0,0,0))</definedName>
    <definedName name="_330_性別選択">IF(OR(設定!$C$4="",設定!$C$4="混合"),リスト!$M$2:$M$3,OFFSET(リスト!$A$1,0,0,0))</definedName>
    <definedName name="_340_種目3">OFFSET(リスト!$P$2,0,0,11-COUNTBLANK(リスト!$P$2:$P$12))</definedName>
    <definedName name="_xlnm.Print_Area" localSheetId="7">②チーム申込!$B$1:$AB$30</definedName>
    <definedName name="_xlnm.Print_Area" localSheetId="8">③プロフィール!$B$2:$J$6</definedName>
    <definedName name="_xlnm.Print_Area" localSheetId="4">プログラム_PDF印刷用!$A$1:$K$65</definedName>
    <definedName name="_xlnm.Print_Area" localSheetId="5">プログラム_プリンタ印刷用!$A$1:$K$65</definedName>
    <definedName name="_xlnm.Print_Area" localSheetId="9">確認表!$B$2:$D$11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13" l="1"/>
  <c r="H29" i="13"/>
  <c r="H28" i="13"/>
  <c r="B22" i="13"/>
  <c r="H5" i="13"/>
  <c r="G5" i="13"/>
  <c r="E5" i="13"/>
  <c r="D5" i="13"/>
  <c r="C2" i="13"/>
  <c r="I29" i="14"/>
  <c r="H29" i="14"/>
  <c r="H28" i="14"/>
  <c r="B22" i="14"/>
  <c r="H5" i="14"/>
  <c r="G5" i="14"/>
  <c r="E5" i="14"/>
  <c r="D5" i="14"/>
  <c r="C2" i="14"/>
  <c r="I2" i="12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E30" i="9"/>
  <c r="Y30" i="9" s="1"/>
  <c r="E29" i="9"/>
  <c r="W29" i="9" s="1"/>
  <c r="E28" i="9"/>
  <c r="E27" i="9"/>
  <c r="W27" i="9" s="1"/>
  <c r="E26" i="9"/>
  <c r="Y26" i="9" s="1"/>
  <c r="E25" i="9"/>
  <c r="W25" i="9" s="1"/>
  <c r="E24" i="9"/>
  <c r="E23" i="9"/>
  <c r="AA23" i="9" s="1"/>
  <c r="E22" i="9"/>
  <c r="E21" i="9"/>
  <c r="E20" i="9"/>
  <c r="E19" i="9"/>
  <c r="E18" i="9"/>
  <c r="Y18" i="9" s="1"/>
  <c r="E17" i="9"/>
  <c r="AA17" i="9" s="1"/>
  <c r="E16" i="9"/>
  <c r="E15" i="9"/>
  <c r="AA15" i="9" s="1"/>
  <c r="E14" i="9"/>
  <c r="E13" i="9"/>
  <c r="E12" i="9"/>
  <c r="J11" i="9"/>
  <c r="I11" i="9"/>
  <c r="H11" i="9"/>
  <c r="G11" i="9"/>
  <c r="F11" i="9"/>
  <c r="E11" i="9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2" i="6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V3001" i="5"/>
  <c r="V2" i="5"/>
  <c r="AA29" i="9"/>
  <c r="AA28" i="9"/>
  <c r="AA27" i="9"/>
  <c r="AA24" i="9"/>
  <c r="AA22" i="9"/>
  <c r="Y27" i="9"/>
  <c r="Y20" i="9"/>
  <c r="B1" i="9"/>
  <c r="B2" i="11"/>
  <c r="C3" i="11"/>
  <c r="C9" i="11" s="1"/>
  <c r="O10" i="7"/>
  <c r="O11" i="7"/>
  <c r="O12" i="7"/>
  <c r="W17" i="9" l="1"/>
  <c r="AA25" i="9"/>
  <c r="Y17" i="9"/>
  <c r="Y25" i="9"/>
  <c r="AA26" i="9"/>
  <c r="AA18" i="9"/>
  <c r="W18" i="9"/>
  <c r="W26" i="9"/>
  <c r="AA19" i="9"/>
  <c r="Y19" i="9"/>
  <c r="W19" i="9"/>
  <c r="W12" i="9"/>
  <c r="W28" i="9"/>
  <c r="AA20" i="9"/>
  <c r="Y12" i="9"/>
  <c r="Y13" i="9"/>
  <c r="Y28" i="9"/>
  <c r="Y29" i="9"/>
  <c r="W20" i="9"/>
  <c r="AA12" i="9"/>
  <c r="W21" i="9"/>
  <c r="AA21" i="9"/>
  <c r="W13" i="9"/>
  <c r="AA13" i="9"/>
  <c r="Y21" i="9"/>
  <c r="W16" i="9"/>
  <c r="AA16" i="9"/>
  <c r="Y24" i="9"/>
  <c r="W24" i="9"/>
  <c r="Y16" i="9"/>
  <c r="Y14" i="9"/>
  <c r="AA30" i="9"/>
  <c r="AA14" i="9"/>
  <c r="W11" i="9"/>
  <c r="W30" i="9"/>
  <c r="W22" i="9"/>
  <c r="Y11" i="9"/>
  <c r="W14" i="9"/>
  <c r="Y22" i="9"/>
  <c r="AA11" i="9"/>
  <c r="Y15" i="9"/>
  <c r="Y23" i="9"/>
  <c r="W15" i="9"/>
  <c r="W23" i="9"/>
  <c r="C4" i="11"/>
  <c r="C5" i="11"/>
  <c r="C6" i="11"/>
  <c r="D9" i="11" s="1"/>
  <c r="C10" i="11"/>
  <c r="C7" i="11"/>
  <c r="C8" i="11"/>
  <c r="D8" i="11" l="1"/>
  <c r="D10" i="11"/>
  <c r="O8" i="7"/>
  <c r="O9" i="7"/>
  <c r="D11" i="11" l="1"/>
  <c r="K5" i="3"/>
  <c r="E5" i="3" s="1"/>
  <c r="B5" i="3" s="1"/>
  <c r="K13" i="3"/>
  <c r="E13" i="3" s="1"/>
  <c r="B13" i="3" s="1"/>
  <c r="K21" i="3"/>
  <c r="G21" i="3" s="1"/>
  <c r="K4" i="3"/>
  <c r="E4" i="3" s="1"/>
  <c r="B4" i="3" s="1"/>
  <c r="K12" i="3"/>
  <c r="E12" i="3" s="1"/>
  <c r="B12" i="3" s="1"/>
  <c r="K20" i="3"/>
  <c r="E20" i="3" s="1"/>
  <c r="B20" i="3" s="1"/>
  <c r="K3" i="3"/>
  <c r="E3" i="3" s="1"/>
  <c r="B3" i="3" s="1"/>
  <c r="K7" i="3"/>
  <c r="E7" i="3" s="1"/>
  <c r="B7" i="3" s="1"/>
  <c r="K15" i="3"/>
  <c r="E15" i="3" s="1"/>
  <c r="B15" i="3" s="1"/>
  <c r="K6" i="3"/>
  <c r="E6" i="3" s="1"/>
  <c r="B6" i="3" s="1"/>
  <c r="K14" i="3"/>
  <c r="E14" i="3" s="1"/>
  <c r="B14" i="3" s="1"/>
  <c r="K16" i="3"/>
  <c r="K18" i="3"/>
  <c r="H18" i="3" s="1"/>
  <c r="K10" i="3"/>
  <c r="K17" i="3"/>
  <c r="K9" i="3"/>
  <c r="E9" i="3" s="1"/>
  <c r="B9" i="3" s="1"/>
  <c r="K8" i="3"/>
  <c r="K2" i="3"/>
  <c r="E2" i="3" s="1"/>
  <c r="F2" i="3" s="1"/>
  <c r="K19" i="3"/>
  <c r="E19" i="3" s="1"/>
  <c r="B19" i="3" s="1"/>
  <c r="K11" i="3"/>
  <c r="E11" i="3" s="1"/>
  <c r="B11" i="3" s="1"/>
  <c r="E8" i="3" l="1"/>
  <c r="B8" i="3" s="1"/>
  <c r="A21" i="3"/>
  <c r="C15" i="3"/>
  <c r="C7" i="3"/>
  <c r="G7" i="3"/>
  <c r="G4" i="3"/>
  <c r="H4" i="3"/>
  <c r="D21" i="3"/>
  <c r="A7" i="3"/>
  <c r="C6" i="3"/>
  <c r="D6" i="3"/>
  <c r="D13" i="3"/>
  <c r="G6" i="3"/>
  <c r="C21" i="3"/>
  <c r="F12" i="3"/>
  <c r="D15" i="3"/>
  <c r="F21" i="3"/>
  <c r="E21" i="3"/>
  <c r="B21" i="3" s="1"/>
  <c r="C5" i="3"/>
  <c r="F5" i="3"/>
  <c r="H13" i="3"/>
  <c r="A5" i="3"/>
  <c r="A6" i="3"/>
  <c r="D5" i="3"/>
  <c r="D18" i="3"/>
  <c r="H12" i="3"/>
  <c r="A3" i="3"/>
  <c r="H20" i="3"/>
  <c r="H21" i="3"/>
  <c r="F13" i="3"/>
  <c r="G14" i="3"/>
  <c r="G18" i="3"/>
  <c r="C3" i="3"/>
  <c r="C20" i="3"/>
  <c r="F18" i="3"/>
  <c r="D14" i="3"/>
  <c r="G11" i="3"/>
  <c r="H3" i="3"/>
  <c r="A19" i="3"/>
  <c r="H19" i="3"/>
  <c r="F19" i="3"/>
  <c r="F3" i="3"/>
  <c r="F20" i="3"/>
  <c r="G20" i="3"/>
  <c r="G19" i="3"/>
  <c r="D20" i="3"/>
  <c r="A18" i="3"/>
  <c r="C11" i="3"/>
  <c r="F4" i="3"/>
  <c r="H7" i="3"/>
  <c r="A4" i="3"/>
  <c r="C12" i="3"/>
  <c r="G12" i="3"/>
  <c r="A13" i="3"/>
  <c r="D7" i="3"/>
  <c r="C4" i="3"/>
  <c r="C13" i="3"/>
  <c r="F6" i="3"/>
  <c r="A12" i="3"/>
  <c r="D4" i="3"/>
  <c r="F7" i="3"/>
  <c r="H6" i="3"/>
  <c r="G13" i="3"/>
  <c r="H15" i="3"/>
  <c r="D12" i="3"/>
  <c r="A14" i="3"/>
  <c r="F14" i="3"/>
  <c r="G15" i="3"/>
  <c r="G3" i="3"/>
  <c r="A15" i="3"/>
  <c r="A20" i="3"/>
  <c r="F15" i="3"/>
  <c r="E16" i="3"/>
  <c r="B16" i="3" s="1"/>
  <c r="C14" i="3"/>
  <c r="D3" i="3"/>
  <c r="G5" i="3"/>
  <c r="H5" i="3"/>
  <c r="H14" i="3"/>
  <c r="G9" i="3"/>
  <c r="D19" i="3"/>
  <c r="E18" i="3"/>
  <c r="B18" i="3" s="1"/>
  <c r="D9" i="3"/>
  <c r="C9" i="3"/>
  <c r="E17" i="3"/>
  <c r="B17" i="3" s="1"/>
  <c r="C18" i="3"/>
  <c r="E10" i="3"/>
  <c r="B10" i="3" s="1"/>
  <c r="C19" i="3"/>
  <c r="H9" i="3"/>
  <c r="F9" i="3"/>
  <c r="A9" i="3"/>
  <c r="H11" i="3"/>
  <c r="F11" i="3"/>
  <c r="A11" i="3"/>
  <c r="D11" i="3"/>
  <c r="A2" i="3"/>
  <c r="H2" i="3"/>
  <c r="D2" i="3"/>
  <c r="C2" i="3"/>
  <c r="B2" i="3"/>
  <c r="G2" i="3"/>
  <c r="C8" i="9"/>
  <c r="K8" i="9"/>
  <c r="P9" i="9"/>
  <c r="K9" i="9"/>
  <c r="Z6" i="9"/>
  <c r="V6" i="9"/>
  <c r="P4" i="9"/>
  <c r="H4" i="9"/>
  <c r="B4" i="9"/>
  <c r="D2" i="8"/>
  <c r="O3" i="7"/>
  <c r="O4" i="7"/>
  <c r="O5" i="7"/>
  <c r="O6" i="7"/>
  <c r="O7" i="7"/>
  <c r="O2" i="7"/>
  <c r="H3" i="7"/>
  <c r="H4" i="7"/>
  <c r="H5" i="7"/>
  <c r="H6" i="7"/>
  <c r="H7" i="7"/>
  <c r="H2" i="7"/>
  <c r="C17" i="3" l="1"/>
  <c r="H17" i="3"/>
  <c r="F17" i="3"/>
  <c r="G17" i="3"/>
  <c r="A17" i="3"/>
  <c r="D17" i="3"/>
  <c r="G16" i="3"/>
  <c r="C16" i="3"/>
  <c r="A16" i="3"/>
  <c r="F16" i="3"/>
  <c r="D16" i="3"/>
  <c r="H16" i="3"/>
  <c r="H10" i="3"/>
  <c r="D10" i="3"/>
  <c r="G10" i="3"/>
  <c r="F10" i="3"/>
  <c r="A10" i="3"/>
  <c r="C10" i="3"/>
  <c r="G8" i="3"/>
  <c r="C8" i="3"/>
  <c r="F8" i="3"/>
  <c r="A8" i="3"/>
  <c r="H8" i="3"/>
  <c r="D8" i="3"/>
  <c r="D4" i="13"/>
  <c r="C4" i="13"/>
  <c r="D4" i="14"/>
  <c r="C4" i="14"/>
  <c r="B49" i="13"/>
  <c r="B59" i="13"/>
  <c r="F36" i="14"/>
  <c r="F52" i="14"/>
  <c r="B38" i="13"/>
  <c r="B54" i="13"/>
  <c r="D40" i="13"/>
  <c r="D56" i="13"/>
  <c r="E40" i="13"/>
  <c r="E56" i="13"/>
  <c r="J40" i="14"/>
  <c r="J56" i="14"/>
  <c r="F42" i="13"/>
  <c r="F58" i="13"/>
  <c r="B43" i="14"/>
  <c r="B59" i="14"/>
  <c r="B40" i="14"/>
  <c r="B56" i="14"/>
  <c r="D40" i="14"/>
  <c r="D56" i="14"/>
  <c r="J42" i="13"/>
  <c r="J58" i="13"/>
  <c r="E40" i="14"/>
  <c r="E56" i="14"/>
  <c r="B36" i="13"/>
  <c r="B53" i="13"/>
  <c r="B45" i="13"/>
  <c r="F38" i="14"/>
  <c r="F54" i="14"/>
  <c r="B40" i="13"/>
  <c r="B56" i="13"/>
  <c r="D42" i="13"/>
  <c r="D58" i="13"/>
  <c r="E42" i="13"/>
  <c r="E58" i="13"/>
  <c r="J42" i="14"/>
  <c r="J58" i="14"/>
  <c r="F44" i="13"/>
  <c r="B45" i="14"/>
  <c r="B42" i="14"/>
  <c r="B58" i="14"/>
  <c r="D42" i="14"/>
  <c r="D58" i="14"/>
  <c r="J44" i="13"/>
  <c r="E42" i="14"/>
  <c r="E58" i="14"/>
  <c r="E52" i="14"/>
  <c r="D54" i="13"/>
  <c r="F40" i="13"/>
  <c r="B41" i="14"/>
  <c r="J56" i="13"/>
  <c r="B33" i="13"/>
  <c r="B47" i="13"/>
  <c r="F40" i="14"/>
  <c r="F56" i="14"/>
  <c r="B42" i="13"/>
  <c r="B58" i="13"/>
  <c r="D44" i="13"/>
  <c r="E44" i="13"/>
  <c r="J44" i="14"/>
  <c r="F30" i="13"/>
  <c r="F46" i="13"/>
  <c r="B31" i="14"/>
  <c r="B47" i="14"/>
  <c r="B44" i="14"/>
  <c r="D44" i="14"/>
  <c r="J30" i="13"/>
  <c r="J46" i="13"/>
  <c r="E44" i="14"/>
  <c r="B39" i="13"/>
  <c r="B34" i="14"/>
  <c r="F48" i="14"/>
  <c r="B34" i="13"/>
  <c r="D36" i="13"/>
  <c r="D52" i="13"/>
  <c r="E52" i="13"/>
  <c r="J52" i="14"/>
  <c r="F54" i="13"/>
  <c r="B55" i="14"/>
  <c r="B52" i="14"/>
  <c r="D36" i="14"/>
  <c r="D52" i="14"/>
  <c r="E36" i="14"/>
  <c r="B31" i="13"/>
  <c r="B35" i="13"/>
  <c r="F42" i="14"/>
  <c r="F58" i="14"/>
  <c r="B44" i="13"/>
  <c r="D30" i="13"/>
  <c r="D46" i="13"/>
  <c r="E30" i="13"/>
  <c r="E46" i="13"/>
  <c r="J30" i="14"/>
  <c r="J46" i="14"/>
  <c r="F32" i="13"/>
  <c r="F48" i="13"/>
  <c r="B33" i="14"/>
  <c r="B49" i="14"/>
  <c r="B30" i="14"/>
  <c r="B46" i="14"/>
  <c r="D30" i="14"/>
  <c r="D46" i="14"/>
  <c r="J32" i="13"/>
  <c r="J48" i="13"/>
  <c r="E30" i="14"/>
  <c r="E46" i="14"/>
  <c r="B55" i="13"/>
  <c r="F52" i="13"/>
  <c r="B53" i="14"/>
  <c r="B50" i="14"/>
  <c r="D50" i="14"/>
  <c r="J52" i="13"/>
  <c r="B50" i="13"/>
  <c r="E36" i="13"/>
  <c r="J36" i="14"/>
  <c r="F38" i="13"/>
  <c r="B39" i="14"/>
  <c r="F50" i="14"/>
  <c r="D38" i="13"/>
  <c r="J54" i="14"/>
  <c r="B37" i="13"/>
  <c r="B51" i="13"/>
  <c r="F44" i="14"/>
  <c r="B30" i="13"/>
  <c r="B46" i="13"/>
  <c r="D32" i="13"/>
  <c r="D48" i="13"/>
  <c r="E32" i="13"/>
  <c r="E48" i="13"/>
  <c r="J32" i="14"/>
  <c r="J48" i="14"/>
  <c r="F34" i="13"/>
  <c r="F50" i="13"/>
  <c r="B35" i="14"/>
  <c r="B51" i="14"/>
  <c r="B32" i="14"/>
  <c r="B48" i="14"/>
  <c r="D32" i="14"/>
  <c r="D48" i="14"/>
  <c r="J34" i="13"/>
  <c r="J50" i="13"/>
  <c r="E32" i="14"/>
  <c r="E48" i="14"/>
  <c r="J36" i="13"/>
  <c r="B57" i="13"/>
  <c r="F32" i="14"/>
  <c r="J54" i="13"/>
  <c r="E38" i="13"/>
  <c r="J38" i="14"/>
  <c r="B38" i="14"/>
  <c r="D38" i="14"/>
  <c r="J40" i="13"/>
  <c r="B41" i="13"/>
  <c r="F30" i="14"/>
  <c r="F46" i="14"/>
  <c r="B32" i="13"/>
  <c r="B48" i="13"/>
  <c r="D34" i="13"/>
  <c r="D50" i="13"/>
  <c r="E34" i="13"/>
  <c r="E50" i="13"/>
  <c r="J34" i="14"/>
  <c r="J50" i="14"/>
  <c r="F36" i="13"/>
  <c r="B37" i="14"/>
  <c r="D34" i="14"/>
  <c r="E34" i="14"/>
  <c r="E50" i="14"/>
  <c r="B36" i="14"/>
  <c r="J38" i="13"/>
  <c r="B43" i="13"/>
  <c r="F34" i="14"/>
  <c r="B52" i="13"/>
  <c r="E54" i="13"/>
  <c r="F56" i="13"/>
  <c r="B57" i="14"/>
  <c r="B54" i="14"/>
  <c r="D54" i="14"/>
  <c r="E38" i="14"/>
  <c r="E54" i="14"/>
  <c r="S27" i="9"/>
  <c r="Q27" i="9"/>
  <c r="Q14" i="9"/>
  <c r="Q26" i="9"/>
  <c r="Q25" i="9"/>
  <c r="S26" i="9"/>
  <c r="Q17" i="9"/>
  <c r="S25" i="9"/>
  <c r="S19" i="9"/>
  <c r="Q22" i="9"/>
  <c r="S16" i="9"/>
  <c r="S18" i="9"/>
  <c r="Q20" i="9"/>
  <c r="Q19" i="9"/>
  <c r="Q18" i="9"/>
  <c r="S17" i="9"/>
  <c r="S28" i="9"/>
  <c r="S29" i="9"/>
  <c r="Q30" i="9"/>
  <c r="Q29" i="9"/>
  <c r="Q23" i="9"/>
  <c r="I40" i="14"/>
  <c r="I56" i="14"/>
  <c r="I54" i="13"/>
  <c r="I40" i="13"/>
  <c r="I56" i="13"/>
  <c r="Q28" i="9"/>
  <c r="S24" i="9"/>
  <c r="Q11" i="9"/>
  <c r="S30" i="9"/>
  <c r="I42" i="14"/>
  <c r="I44" i="14"/>
  <c r="S11" i="9"/>
  <c r="I42" i="13"/>
  <c r="I58" i="13"/>
  <c r="Q13" i="9"/>
  <c r="S21" i="9"/>
  <c r="Q16" i="9"/>
  <c r="I30" i="14"/>
  <c r="I46" i="14"/>
  <c r="Q24" i="9"/>
  <c r="I32" i="14"/>
  <c r="I48" i="14"/>
  <c r="I30" i="13"/>
  <c r="I46" i="13"/>
  <c r="I50" i="14"/>
  <c r="I32" i="13"/>
  <c r="I48" i="13"/>
  <c r="S15" i="9"/>
  <c r="I52" i="13"/>
  <c r="S22" i="9"/>
  <c r="I44" i="13"/>
  <c r="Q12" i="9"/>
  <c r="S12" i="9"/>
  <c r="Q21" i="9"/>
  <c r="I34" i="14"/>
  <c r="I38" i="13"/>
  <c r="S20" i="9"/>
  <c r="S13" i="9"/>
  <c r="I36" i="14"/>
  <c r="I52" i="14"/>
  <c r="I34" i="13"/>
  <c r="I50" i="13"/>
  <c r="S23" i="9"/>
  <c r="Q15" i="9"/>
  <c r="I38" i="14"/>
  <c r="I54" i="14"/>
  <c r="I36" i="13"/>
  <c r="I58" i="14"/>
  <c r="S14" i="9"/>
  <c r="N12" i="9"/>
  <c r="L16" i="9"/>
  <c r="L29" i="9"/>
  <c r="L11" i="9"/>
  <c r="L27" i="9"/>
  <c r="L26" i="9"/>
  <c r="L25" i="9"/>
  <c r="L19" i="9"/>
  <c r="L18" i="9"/>
  <c r="L17" i="9"/>
  <c r="N28" i="9"/>
  <c r="N27" i="9"/>
  <c r="N26" i="9"/>
  <c r="N25" i="9"/>
  <c r="N19" i="9"/>
  <c r="N18" i="9"/>
  <c r="N17" i="9"/>
  <c r="H32" i="14"/>
  <c r="L21" i="9"/>
  <c r="H34" i="14"/>
  <c r="H50" i="14"/>
  <c r="H34" i="13"/>
  <c r="H50" i="13"/>
  <c r="N30" i="9"/>
  <c r="L14" i="9"/>
  <c r="N21" i="9"/>
  <c r="H36" i="14"/>
  <c r="H52" i="14"/>
  <c r="H36" i="13"/>
  <c r="H52" i="13"/>
  <c r="N22" i="9"/>
  <c r="H46" i="14"/>
  <c r="L23" i="9"/>
  <c r="H32" i="13"/>
  <c r="L22" i="9"/>
  <c r="N20" i="9"/>
  <c r="H38" i="14"/>
  <c r="H54" i="14"/>
  <c r="H38" i="13"/>
  <c r="H54" i="13"/>
  <c r="H30" i="13"/>
  <c r="L28" i="9"/>
  <c r="H48" i="13"/>
  <c r="L20" i="9"/>
  <c r="N29" i="9"/>
  <c r="L24" i="9"/>
  <c r="N24" i="9"/>
  <c r="H40" i="14"/>
  <c r="H56" i="14"/>
  <c r="H40" i="13"/>
  <c r="H56" i="13"/>
  <c r="N15" i="9"/>
  <c r="L13" i="9"/>
  <c r="H44" i="14"/>
  <c r="L15" i="9"/>
  <c r="H30" i="14"/>
  <c r="L30" i="9"/>
  <c r="H48" i="14"/>
  <c r="N13" i="9"/>
  <c r="N16" i="9"/>
  <c r="H42" i="14"/>
  <c r="H58" i="14"/>
  <c r="N11" i="9"/>
  <c r="H42" i="13"/>
  <c r="H58" i="13"/>
  <c r="N23" i="9"/>
  <c r="L12" i="9"/>
  <c r="N14" i="9"/>
  <c r="H44" i="13"/>
  <c r="H46" i="13"/>
  <c r="P4" i="7" a="1"/>
  <c r="P4" i="7" s="1"/>
  <c r="P5" i="7" a="1"/>
  <c r="P5" i="7" s="1"/>
  <c r="P11" i="7" a="1"/>
  <c r="P11" i="7" s="1"/>
  <c r="P6" i="7" a="1"/>
  <c r="P6" i="7" s="1"/>
  <c r="P2" i="7" a="1"/>
  <c r="P2" i="7" s="1"/>
  <c r="P7" i="7" a="1"/>
  <c r="P7" i="7" s="1"/>
  <c r="P8" i="7" a="1"/>
  <c r="P8" i="7" s="1"/>
  <c r="P3" i="7" a="1"/>
  <c r="P3" i="7" s="1"/>
  <c r="P10" i="7" a="1"/>
  <c r="P10" i="7" s="1"/>
  <c r="P12" i="7" a="1"/>
  <c r="P12" i="7" s="1"/>
  <c r="P9" i="7" a="1"/>
  <c r="P9" i="7" s="1"/>
  <c r="I3" i="7" a="1"/>
  <c r="I3" i="7" s="1"/>
  <c r="I4" i="7" a="1"/>
  <c r="I4" i="7" s="1"/>
  <c r="I5" i="7" a="1"/>
  <c r="I5" i="7" s="1"/>
  <c r="I6" i="7" a="1"/>
  <c r="I6" i="7" s="1"/>
  <c r="I7" i="7" a="1"/>
  <c r="I7" i="7" s="1"/>
  <c r="I2" i="7" a="1"/>
  <c r="I2" i="7" s="1"/>
  <c r="S3" i="6"/>
  <c r="T3" i="6"/>
  <c r="S4" i="6"/>
  <c r="T4" i="6"/>
  <c r="S5" i="6"/>
  <c r="T5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0" i="6"/>
  <c r="T2320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S2349" i="6"/>
  <c r="T2349" i="6"/>
  <c r="S2350" i="6"/>
  <c r="T2350" i="6"/>
  <c r="S2351" i="6"/>
  <c r="T2351" i="6"/>
  <c r="S2352" i="6"/>
  <c r="T2352" i="6"/>
  <c r="S2353" i="6"/>
  <c r="T2353" i="6"/>
  <c r="S2354" i="6"/>
  <c r="T2354" i="6"/>
  <c r="S2355" i="6"/>
  <c r="T2355" i="6"/>
  <c r="S2356" i="6"/>
  <c r="T2356" i="6"/>
  <c r="S2357" i="6"/>
  <c r="T2357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8" i="6"/>
  <c r="T2368" i="6"/>
  <c r="S2369" i="6"/>
  <c r="T2369" i="6"/>
  <c r="S2370" i="6"/>
  <c r="T2370" i="6"/>
  <c r="S2371" i="6"/>
  <c r="T2371" i="6"/>
  <c r="S2372" i="6"/>
  <c r="T2372" i="6"/>
  <c r="S2373" i="6"/>
  <c r="T2373" i="6"/>
  <c r="S2374" i="6"/>
  <c r="T2374" i="6"/>
  <c r="S2375" i="6"/>
  <c r="T2375" i="6"/>
  <c r="S2376" i="6"/>
  <c r="T2376" i="6"/>
  <c r="S2377" i="6"/>
  <c r="T2377" i="6"/>
  <c r="S2378" i="6"/>
  <c r="T2378" i="6"/>
  <c r="S2379" i="6"/>
  <c r="T2379" i="6"/>
  <c r="S2380" i="6"/>
  <c r="T2380" i="6"/>
  <c r="S2381" i="6"/>
  <c r="T2381" i="6"/>
  <c r="S2382" i="6"/>
  <c r="T2382" i="6"/>
  <c r="S2383" i="6"/>
  <c r="T2383" i="6"/>
  <c r="S2384" i="6"/>
  <c r="T2384" i="6"/>
  <c r="S2385" i="6"/>
  <c r="T2385" i="6"/>
  <c r="S2386" i="6"/>
  <c r="T2386" i="6"/>
  <c r="S2387" i="6"/>
  <c r="T2387" i="6"/>
  <c r="S2388" i="6"/>
  <c r="T2388" i="6"/>
  <c r="S2389" i="6"/>
  <c r="T2389" i="6"/>
  <c r="S2390" i="6"/>
  <c r="T2390" i="6"/>
  <c r="S2391" i="6"/>
  <c r="T2391" i="6"/>
  <c r="S2392" i="6"/>
  <c r="T2392" i="6"/>
  <c r="S2393" i="6"/>
  <c r="T2393" i="6"/>
  <c r="S2394" i="6"/>
  <c r="T2394" i="6"/>
  <c r="S2395" i="6"/>
  <c r="T2395" i="6"/>
  <c r="S2396" i="6"/>
  <c r="T2396" i="6"/>
  <c r="S2397" i="6"/>
  <c r="T2397" i="6"/>
  <c r="S2398" i="6"/>
  <c r="T2398" i="6"/>
  <c r="S2399" i="6"/>
  <c r="T2399" i="6"/>
  <c r="S2400" i="6"/>
  <c r="T2400" i="6"/>
  <c r="S2401" i="6"/>
  <c r="T2401" i="6"/>
  <c r="S2402" i="6"/>
  <c r="T2402" i="6"/>
  <c r="S2403" i="6"/>
  <c r="T2403" i="6"/>
  <c r="S2404" i="6"/>
  <c r="T2404" i="6"/>
  <c r="S2405" i="6"/>
  <c r="T2405" i="6"/>
  <c r="S2406" i="6"/>
  <c r="T2406" i="6"/>
  <c r="S2407" i="6"/>
  <c r="T2407" i="6"/>
  <c r="S2408" i="6"/>
  <c r="T2408" i="6"/>
  <c r="S2409" i="6"/>
  <c r="T2409" i="6"/>
  <c r="S2410" i="6"/>
  <c r="T2410" i="6"/>
  <c r="S2411" i="6"/>
  <c r="T2411" i="6"/>
  <c r="S2412" i="6"/>
  <c r="T2412" i="6"/>
  <c r="S2413" i="6"/>
  <c r="T2413" i="6"/>
  <c r="S2414" i="6"/>
  <c r="T2414" i="6"/>
  <c r="S2415" i="6"/>
  <c r="T2415" i="6"/>
  <c r="S2416" i="6"/>
  <c r="T2416" i="6"/>
  <c r="S2417" i="6"/>
  <c r="T2417" i="6"/>
  <c r="S2418" i="6"/>
  <c r="T2418" i="6"/>
  <c r="S2419" i="6"/>
  <c r="T2419" i="6"/>
  <c r="S2420" i="6"/>
  <c r="T2420" i="6"/>
  <c r="S2421" i="6"/>
  <c r="T2421" i="6"/>
  <c r="S2422" i="6"/>
  <c r="T2422" i="6"/>
  <c r="S2423" i="6"/>
  <c r="T2423" i="6"/>
  <c r="S2424" i="6"/>
  <c r="T2424" i="6"/>
  <c r="S2425" i="6"/>
  <c r="T2425" i="6"/>
  <c r="S2426" i="6"/>
  <c r="T2426" i="6"/>
  <c r="S2427" i="6"/>
  <c r="T2427" i="6"/>
  <c r="S2428" i="6"/>
  <c r="T2428" i="6"/>
  <c r="S2429" i="6"/>
  <c r="T2429" i="6"/>
  <c r="S2430" i="6"/>
  <c r="T2430" i="6"/>
  <c r="S2431" i="6"/>
  <c r="T2431" i="6"/>
  <c r="S2432" i="6"/>
  <c r="T2432" i="6"/>
  <c r="S2433" i="6"/>
  <c r="T2433" i="6"/>
  <c r="S2434" i="6"/>
  <c r="T2434" i="6"/>
  <c r="S2435" i="6"/>
  <c r="T2435" i="6"/>
  <c r="S2436" i="6"/>
  <c r="T2436" i="6"/>
  <c r="S2437" i="6"/>
  <c r="T2437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458" i="6"/>
  <c r="T2458" i="6"/>
  <c r="S2459" i="6"/>
  <c r="T2459" i="6"/>
  <c r="S2460" i="6"/>
  <c r="T2460" i="6"/>
  <c r="S2461" i="6"/>
  <c r="T2461" i="6"/>
  <c r="S2462" i="6"/>
  <c r="T2462" i="6"/>
  <c r="S2463" i="6"/>
  <c r="T2463" i="6"/>
  <c r="S2464" i="6"/>
  <c r="T2464" i="6"/>
  <c r="S2465" i="6"/>
  <c r="T2465" i="6"/>
  <c r="S2466" i="6"/>
  <c r="T2466" i="6"/>
  <c r="S2467" i="6"/>
  <c r="T2467" i="6"/>
  <c r="S2468" i="6"/>
  <c r="T2468" i="6"/>
  <c r="S2469" i="6"/>
  <c r="T2469" i="6"/>
  <c r="S2470" i="6"/>
  <c r="T2470" i="6"/>
  <c r="S2471" i="6"/>
  <c r="T2471" i="6"/>
  <c r="S2472" i="6"/>
  <c r="T2472" i="6"/>
  <c r="S2473" i="6"/>
  <c r="T2473" i="6"/>
  <c r="S2474" i="6"/>
  <c r="T2474" i="6"/>
  <c r="S2475" i="6"/>
  <c r="T2475" i="6"/>
  <c r="S2476" i="6"/>
  <c r="T2476" i="6"/>
  <c r="S2477" i="6"/>
  <c r="T2477" i="6"/>
  <c r="S2478" i="6"/>
  <c r="T2478" i="6"/>
  <c r="S2479" i="6"/>
  <c r="T2479" i="6"/>
  <c r="S2480" i="6"/>
  <c r="T2480" i="6"/>
  <c r="S2481" i="6"/>
  <c r="T2481" i="6"/>
  <c r="S2482" i="6"/>
  <c r="T2482" i="6"/>
  <c r="S2483" i="6"/>
  <c r="T2483" i="6"/>
  <c r="S2484" i="6"/>
  <c r="T2484" i="6"/>
  <c r="S2485" i="6"/>
  <c r="T2485" i="6"/>
  <c r="S2486" i="6"/>
  <c r="T2486" i="6"/>
  <c r="S2487" i="6"/>
  <c r="T2487" i="6"/>
  <c r="S2488" i="6"/>
  <c r="T2488" i="6"/>
  <c r="S2489" i="6"/>
  <c r="T2489" i="6"/>
  <c r="S2490" i="6"/>
  <c r="T2490" i="6"/>
  <c r="S2491" i="6"/>
  <c r="T2491" i="6"/>
  <c r="S2492" i="6"/>
  <c r="T2492" i="6"/>
  <c r="S2493" i="6"/>
  <c r="T2493" i="6"/>
  <c r="S2494" i="6"/>
  <c r="T2494" i="6"/>
  <c r="S2495" i="6"/>
  <c r="T2495" i="6"/>
  <c r="S2496" i="6"/>
  <c r="T2496" i="6"/>
  <c r="S2497" i="6"/>
  <c r="T2497" i="6"/>
  <c r="S2498" i="6"/>
  <c r="T2498" i="6"/>
  <c r="S2499" i="6"/>
  <c r="T2499" i="6"/>
  <c r="S2500" i="6"/>
  <c r="T2500" i="6"/>
  <c r="S2501" i="6"/>
  <c r="T2501" i="6"/>
  <c r="S2502" i="6"/>
  <c r="T2502" i="6"/>
  <c r="S2503" i="6"/>
  <c r="T2503" i="6"/>
  <c r="S2504" i="6"/>
  <c r="T2504" i="6"/>
  <c r="S2505" i="6"/>
  <c r="T2505" i="6"/>
  <c r="S2506" i="6"/>
  <c r="T2506" i="6"/>
  <c r="S2507" i="6"/>
  <c r="T2507" i="6"/>
  <c r="S2508" i="6"/>
  <c r="T2508" i="6"/>
  <c r="S2509" i="6"/>
  <c r="T2509" i="6"/>
  <c r="S2510" i="6"/>
  <c r="T2510" i="6"/>
  <c r="S2511" i="6"/>
  <c r="T2511" i="6"/>
  <c r="S2512" i="6"/>
  <c r="T2512" i="6"/>
  <c r="S2513" i="6"/>
  <c r="T2513" i="6"/>
  <c r="S2514" i="6"/>
  <c r="T2514" i="6"/>
  <c r="S2515" i="6"/>
  <c r="T2515" i="6"/>
  <c r="S2516" i="6"/>
  <c r="T2516" i="6"/>
  <c r="S2517" i="6"/>
  <c r="T2517" i="6"/>
  <c r="S2518" i="6"/>
  <c r="T2518" i="6"/>
  <c r="S2519" i="6"/>
  <c r="T2519" i="6"/>
  <c r="S2520" i="6"/>
  <c r="T2520" i="6"/>
  <c r="S2521" i="6"/>
  <c r="T2521" i="6"/>
  <c r="S2522" i="6"/>
  <c r="T2522" i="6"/>
  <c r="S2523" i="6"/>
  <c r="T2523" i="6"/>
  <c r="S2524" i="6"/>
  <c r="T2524" i="6"/>
  <c r="S2525" i="6"/>
  <c r="T2525" i="6"/>
  <c r="S2526" i="6"/>
  <c r="T2526" i="6"/>
  <c r="S2527" i="6"/>
  <c r="T2527" i="6"/>
  <c r="S2528" i="6"/>
  <c r="T2528" i="6"/>
  <c r="S2529" i="6"/>
  <c r="T2529" i="6"/>
  <c r="S2530" i="6"/>
  <c r="T2530" i="6"/>
  <c r="S2531" i="6"/>
  <c r="T2531" i="6"/>
  <c r="S2532" i="6"/>
  <c r="T2532" i="6"/>
  <c r="S2533" i="6"/>
  <c r="T2533" i="6"/>
  <c r="S2534" i="6"/>
  <c r="T2534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1" i="6"/>
  <c r="T2541" i="6"/>
  <c r="S2542" i="6"/>
  <c r="T2542" i="6"/>
  <c r="S2543" i="6"/>
  <c r="T2543" i="6"/>
  <c r="S2544" i="6"/>
  <c r="T2544" i="6"/>
  <c r="S2545" i="6"/>
  <c r="T2545" i="6"/>
  <c r="S2546" i="6"/>
  <c r="T2546" i="6"/>
  <c r="S2547" i="6"/>
  <c r="T2547" i="6"/>
  <c r="S2548" i="6"/>
  <c r="T2548" i="6"/>
  <c r="S2549" i="6"/>
  <c r="T2549" i="6"/>
  <c r="S2550" i="6"/>
  <c r="T2550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7" i="6"/>
  <c r="T2557" i="6"/>
  <c r="S2558" i="6"/>
  <c r="T2558" i="6"/>
  <c r="S2559" i="6"/>
  <c r="T2559" i="6"/>
  <c r="S2560" i="6"/>
  <c r="T2560" i="6"/>
  <c r="S2561" i="6"/>
  <c r="T2561" i="6"/>
  <c r="S2562" i="6"/>
  <c r="T2562" i="6"/>
  <c r="S2563" i="6"/>
  <c r="T2563" i="6"/>
  <c r="S2564" i="6"/>
  <c r="T2564" i="6"/>
  <c r="S2565" i="6"/>
  <c r="T2565" i="6"/>
  <c r="S2566" i="6"/>
  <c r="T2566" i="6"/>
  <c r="S2567" i="6"/>
  <c r="T2567" i="6"/>
  <c r="S2568" i="6"/>
  <c r="T2568" i="6"/>
  <c r="S2569" i="6"/>
  <c r="T2569" i="6"/>
  <c r="S2570" i="6"/>
  <c r="T2570" i="6"/>
  <c r="S2571" i="6"/>
  <c r="T2571" i="6"/>
  <c r="S2572" i="6"/>
  <c r="T2572" i="6"/>
  <c r="S2573" i="6"/>
  <c r="T2573" i="6"/>
  <c r="S2574" i="6"/>
  <c r="T2574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1" i="6"/>
  <c r="T2581" i="6"/>
  <c r="S2582" i="6"/>
  <c r="T2582" i="6"/>
  <c r="S2583" i="6"/>
  <c r="T2583" i="6"/>
  <c r="S2584" i="6"/>
  <c r="T2584" i="6"/>
  <c r="S2585" i="6"/>
  <c r="T2585" i="6"/>
  <c r="S2586" i="6"/>
  <c r="T2586" i="6"/>
  <c r="S2587" i="6"/>
  <c r="T2587" i="6"/>
  <c r="S2588" i="6"/>
  <c r="T2588" i="6"/>
  <c r="S2589" i="6"/>
  <c r="T2589" i="6"/>
  <c r="S2590" i="6"/>
  <c r="T2590" i="6"/>
  <c r="S2591" i="6"/>
  <c r="T2591" i="6"/>
  <c r="S2592" i="6"/>
  <c r="T2592" i="6"/>
  <c r="S2593" i="6"/>
  <c r="T2593" i="6"/>
  <c r="S2594" i="6"/>
  <c r="T2594" i="6"/>
  <c r="S2595" i="6"/>
  <c r="T2595" i="6"/>
  <c r="S2596" i="6"/>
  <c r="T2596" i="6"/>
  <c r="S2597" i="6"/>
  <c r="T2597" i="6"/>
  <c r="S2598" i="6"/>
  <c r="T2598" i="6"/>
  <c r="S2599" i="6"/>
  <c r="T2599" i="6"/>
  <c r="S2600" i="6"/>
  <c r="T2600" i="6"/>
  <c r="S2601" i="6"/>
  <c r="T2601" i="6"/>
  <c r="S2602" i="6"/>
  <c r="T2602" i="6"/>
  <c r="S2603" i="6"/>
  <c r="T2603" i="6"/>
  <c r="S2604" i="6"/>
  <c r="T2604" i="6"/>
  <c r="S2605" i="6"/>
  <c r="T2605" i="6"/>
  <c r="S2606" i="6"/>
  <c r="T2606" i="6"/>
  <c r="S2607" i="6"/>
  <c r="T2607" i="6"/>
  <c r="S2608" i="6"/>
  <c r="T2608" i="6"/>
  <c r="S2609" i="6"/>
  <c r="T2609" i="6"/>
  <c r="S2610" i="6"/>
  <c r="T2610" i="6"/>
  <c r="S2611" i="6"/>
  <c r="T2611" i="6"/>
  <c r="S2612" i="6"/>
  <c r="T2612" i="6"/>
  <c r="S2613" i="6"/>
  <c r="T2613" i="6"/>
  <c r="S2614" i="6"/>
  <c r="T2614" i="6"/>
  <c r="S2615" i="6"/>
  <c r="T2615" i="6"/>
  <c r="S2616" i="6"/>
  <c r="T2616" i="6"/>
  <c r="S2617" i="6"/>
  <c r="T2617" i="6"/>
  <c r="S2618" i="6"/>
  <c r="T2618" i="6"/>
  <c r="S2619" i="6"/>
  <c r="T2619" i="6"/>
  <c r="S2620" i="6"/>
  <c r="T2620" i="6"/>
  <c r="S2621" i="6"/>
  <c r="T2621" i="6"/>
  <c r="S2622" i="6"/>
  <c r="T2622" i="6"/>
  <c r="S2623" i="6"/>
  <c r="T2623" i="6"/>
  <c r="S2624" i="6"/>
  <c r="T2624" i="6"/>
  <c r="S2625" i="6"/>
  <c r="T2625" i="6"/>
  <c r="S2626" i="6"/>
  <c r="T2626" i="6"/>
  <c r="S2627" i="6"/>
  <c r="T2627" i="6"/>
  <c r="S2628" i="6"/>
  <c r="T2628" i="6"/>
  <c r="S2629" i="6"/>
  <c r="T2629" i="6"/>
  <c r="S2630" i="6"/>
  <c r="T2630" i="6"/>
  <c r="S2631" i="6"/>
  <c r="T2631" i="6"/>
  <c r="S2632" i="6"/>
  <c r="T2632" i="6"/>
  <c r="S2633" i="6"/>
  <c r="T2633" i="6"/>
  <c r="S2634" i="6"/>
  <c r="T2634" i="6"/>
  <c r="S2635" i="6"/>
  <c r="T2635" i="6"/>
  <c r="S2636" i="6"/>
  <c r="T2636" i="6"/>
  <c r="S2637" i="6"/>
  <c r="T2637" i="6"/>
  <c r="S2638" i="6"/>
  <c r="T2638" i="6"/>
  <c r="S2639" i="6"/>
  <c r="T2639" i="6"/>
  <c r="S2640" i="6"/>
  <c r="T2640" i="6"/>
  <c r="S2641" i="6"/>
  <c r="T2641" i="6"/>
  <c r="S2642" i="6"/>
  <c r="T2642" i="6"/>
  <c r="S2643" i="6"/>
  <c r="T2643" i="6"/>
  <c r="S2644" i="6"/>
  <c r="T2644" i="6"/>
  <c r="S2645" i="6"/>
  <c r="T2645" i="6"/>
  <c r="S2646" i="6"/>
  <c r="T2646" i="6"/>
  <c r="S2647" i="6"/>
  <c r="T2647" i="6"/>
  <c r="S2648" i="6"/>
  <c r="T2648" i="6"/>
  <c r="S2649" i="6"/>
  <c r="T2649" i="6"/>
  <c r="S2650" i="6"/>
  <c r="T2650" i="6"/>
  <c r="S2651" i="6"/>
  <c r="T2651" i="6"/>
  <c r="S2652" i="6"/>
  <c r="T2652" i="6"/>
  <c r="S2653" i="6"/>
  <c r="T2653" i="6"/>
  <c r="S2654" i="6"/>
  <c r="T2654" i="6"/>
  <c r="S2655" i="6"/>
  <c r="T2655" i="6"/>
  <c r="S2656" i="6"/>
  <c r="T2656" i="6"/>
  <c r="S2657" i="6"/>
  <c r="T2657" i="6"/>
  <c r="S2658" i="6"/>
  <c r="T2658" i="6"/>
  <c r="S2659" i="6"/>
  <c r="T2659" i="6"/>
  <c r="S2660" i="6"/>
  <c r="T2660" i="6"/>
  <c r="S2661" i="6"/>
  <c r="T2661" i="6"/>
  <c r="S2662" i="6"/>
  <c r="T2662" i="6"/>
  <c r="S2663" i="6"/>
  <c r="T2663" i="6"/>
  <c r="S2664" i="6"/>
  <c r="T2664" i="6"/>
  <c r="S2665" i="6"/>
  <c r="T2665" i="6"/>
  <c r="S2666" i="6"/>
  <c r="T2666" i="6"/>
  <c r="S2667" i="6"/>
  <c r="T2667" i="6"/>
  <c r="S2668" i="6"/>
  <c r="T2668" i="6"/>
  <c r="S2669" i="6"/>
  <c r="T2669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6" i="6"/>
  <c r="T2676" i="6"/>
  <c r="S2677" i="6"/>
  <c r="T2677" i="6"/>
  <c r="S2678" i="6"/>
  <c r="T2678" i="6"/>
  <c r="S2679" i="6"/>
  <c r="T2679" i="6"/>
  <c r="S2680" i="6"/>
  <c r="T2680" i="6"/>
  <c r="S2681" i="6"/>
  <c r="T2681" i="6"/>
  <c r="S2682" i="6"/>
  <c r="T2682" i="6"/>
  <c r="S2683" i="6"/>
  <c r="T2683" i="6"/>
  <c r="S2684" i="6"/>
  <c r="T2684" i="6"/>
  <c r="S2685" i="6"/>
  <c r="T2685" i="6"/>
  <c r="S2686" i="6"/>
  <c r="T2686" i="6"/>
  <c r="S2687" i="6"/>
  <c r="T2687" i="6"/>
  <c r="S2688" i="6"/>
  <c r="T2688" i="6"/>
  <c r="S2689" i="6"/>
  <c r="T2689" i="6"/>
  <c r="S2690" i="6"/>
  <c r="T2690" i="6"/>
  <c r="S2691" i="6"/>
  <c r="T2691" i="6"/>
  <c r="S2692" i="6"/>
  <c r="T2692" i="6"/>
  <c r="S2693" i="6"/>
  <c r="T2693" i="6"/>
  <c r="S2694" i="6"/>
  <c r="T2694" i="6"/>
  <c r="S2695" i="6"/>
  <c r="T2695" i="6"/>
  <c r="S2696" i="6"/>
  <c r="T2696" i="6"/>
  <c r="S2697" i="6"/>
  <c r="T2697" i="6"/>
  <c r="S2698" i="6"/>
  <c r="T2698" i="6"/>
  <c r="S2699" i="6"/>
  <c r="T2699" i="6"/>
  <c r="S2700" i="6"/>
  <c r="T2700" i="6"/>
  <c r="S2701" i="6"/>
  <c r="T2701" i="6"/>
  <c r="S2702" i="6"/>
  <c r="T2702" i="6"/>
  <c r="S2703" i="6"/>
  <c r="T2703" i="6"/>
  <c r="S2704" i="6"/>
  <c r="T2704" i="6"/>
  <c r="S2705" i="6"/>
  <c r="T2705" i="6"/>
  <c r="S2706" i="6"/>
  <c r="T2706" i="6"/>
  <c r="S2707" i="6"/>
  <c r="T2707" i="6"/>
  <c r="S2708" i="6"/>
  <c r="T2708" i="6"/>
  <c r="S2709" i="6"/>
  <c r="T2709" i="6"/>
  <c r="S2710" i="6"/>
  <c r="T2710" i="6"/>
  <c r="S2711" i="6"/>
  <c r="T2711" i="6"/>
  <c r="S2712" i="6"/>
  <c r="T2712" i="6"/>
  <c r="S2713" i="6"/>
  <c r="T2713" i="6"/>
  <c r="S2714" i="6"/>
  <c r="T2714" i="6"/>
  <c r="S2715" i="6"/>
  <c r="T2715" i="6"/>
  <c r="S2716" i="6"/>
  <c r="T2716" i="6"/>
  <c r="S2717" i="6"/>
  <c r="T2717" i="6"/>
  <c r="S2718" i="6"/>
  <c r="T2718" i="6"/>
  <c r="S2719" i="6"/>
  <c r="T2719" i="6"/>
  <c r="S2720" i="6"/>
  <c r="T2720" i="6"/>
  <c r="S2721" i="6"/>
  <c r="T2721" i="6"/>
  <c r="S2722" i="6"/>
  <c r="T2722" i="6"/>
  <c r="S2723" i="6"/>
  <c r="T2723" i="6"/>
  <c r="S2724" i="6"/>
  <c r="T2724" i="6"/>
  <c r="S2725" i="6"/>
  <c r="T2725" i="6"/>
  <c r="S2726" i="6"/>
  <c r="T2726" i="6"/>
  <c r="S2727" i="6"/>
  <c r="T2727" i="6"/>
  <c r="S2728" i="6"/>
  <c r="T2728" i="6"/>
  <c r="S2729" i="6"/>
  <c r="T2729" i="6"/>
  <c r="S2730" i="6"/>
  <c r="T2730" i="6"/>
  <c r="S2731" i="6"/>
  <c r="T2731" i="6"/>
  <c r="S2732" i="6"/>
  <c r="T2732" i="6"/>
  <c r="S2733" i="6"/>
  <c r="T2733" i="6"/>
  <c r="S2734" i="6"/>
  <c r="T2734" i="6"/>
  <c r="S2735" i="6"/>
  <c r="T2735" i="6"/>
  <c r="S2736" i="6"/>
  <c r="T2736" i="6"/>
  <c r="S2737" i="6"/>
  <c r="T2737" i="6"/>
  <c r="S2738" i="6"/>
  <c r="T2738" i="6"/>
  <c r="S2739" i="6"/>
  <c r="T2739" i="6"/>
  <c r="S2740" i="6"/>
  <c r="T2740" i="6"/>
  <c r="S2741" i="6"/>
  <c r="T2741" i="6"/>
  <c r="S2742" i="6"/>
  <c r="T2742" i="6"/>
  <c r="S2743" i="6"/>
  <c r="T2743" i="6"/>
  <c r="S2744" i="6"/>
  <c r="T2744" i="6"/>
  <c r="S2745" i="6"/>
  <c r="T2745" i="6"/>
  <c r="S2746" i="6"/>
  <c r="T2746" i="6"/>
  <c r="S2747" i="6"/>
  <c r="T2747" i="6"/>
  <c r="S2748" i="6"/>
  <c r="T2748" i="6"/>
  <c r="S2749" i="6"/>
  <c r="T2749" i="6"/>
  <c r="S2750" i="6"/>
  <c r="T2750" i="6"/>
  <c r="S2751" i="6"/>
  <c r="T2751" i="6"/>
  <c r="S2752" i="6"/>
  <c r="T2752" i="6"/>
  <c r="S2753" i="6"/>
  <c r="T2753" i="6"/>
  <c r="S2754" i="6"/>
  <c r="T2754" i="6"/>
  <c r="S2755" i="6"/>
  <c r="T2755" i="6"/>
  <c r="S2756" i="6"/>
  <c r="T2756" i="6"/>
  <c r="S2757" i="6"/>
  <c r="T2757" i="6"/>
  <c r="S2758" i="6"/>
  <c r="T2758" i="6"/>
  <c r="S2759" i="6"/>
  <c r="T2759" i="6"/>
  <c r="S2760" i="6"/>
  <c r="T2760" i="6"/>
  <c r="S2761" i="6"/>
  <c r="T2761" i="6"/>
  <c r="S2762" i="6"/>
  <c r="T2762" i="6"/>
  <c r="S2763" i="6"/>
  <c r="T2763" i="6"/>
  <c r="S2764" i="6"/>
  <c r="T2764" i="6"/>
  <c r="S2765" i="6"/>
  <c r="T2765" i="6"/>
  <c r="S2766" i="6"/>
  <c r="T2766" i="6"/>
  <c r="S2767" i="6"/>
  <c r="T2767" i="6"/>
  <c r="S2768" i="6"/>
  <c r="T2768" i="6"/>
  <c r="S2769" i="6"/>
  <c r="T2769" i="6"/>
  <c r="S2770" i="6"/>
  <c r="T2770" i="6"/>
  <c r="S2771" i="6"/>
  <c r="T2771" i="6"/>
  <c r="S2772" i="6"/>
  <c r="T2772" i="6"/>
  <c r="S2773" i="6"/>
  <c r="T2773" i="6"/>
  <c r="S2774" i="6"/>
  <c r="T2774" i="6"/>
  <c r="S2775" i="6"/>
  <c r="T2775" i="6"/>
  <c r="S2776" i="6"/>
  <c r="T2776" i="6"/>
  <c r="S2777" i="6"/>
  <c r="T2777" i="6"/>
  <c r="S2778" i="6"/>
  <c r="T2778" i="6"/>
  <c r="S2779" i="6"/>
  <c r="T2779" i="6"/>
  <c r="S2780" i="6"/>
  <c r="T2780" i="6"/>
  <c r="S2781" i="6"/>
  <c r="T2781" i="6"/>
  <c r="S2782" i="6"/>
  <c r="T2782" i="6"/>
  <c r="S2783" i="6"/>
  <c r="T2783" i="6"/>
  <c r="S2784" i="6"/>
  <c r="T2784" i="6"/>
  <c r="S2785" i="6"/>
  <c r="T2785" i="6"/>
  <c r="S2786" i="6"/>
  <c r="T2786" i="6"/>
  <c r="S2787" i="6"/>
  <c r="T2787" i="6"/>
  <c r="S2788" i="6"/>
  <c r="T2788" i="6"/>
  <c r="S2789" i="6"/>
  <c r="T2789" i="6"/>
  <c r="S2790" i="6"/>
  <c r="T2790" i="6"/>
  <c r="S2791" i="6"/>
  <c r="T2791" i="6"/>
  <c r="S2792" i="6"/>
  <c r="T2792" i="6"/>
  <c r="S2793" i="6"/>
  <c r="T2793" i="6"/>
  <c r="S2794" i="6"/>
  <c r="T2794" i="6"/>
  <c r="S2795" i="6"/>
  <c r="T2795" i="6"/>
  <c r="S2796" i="6"/>
  <c r="T2796" i="6"/>
  <c r="S2797" i="6"/>
  <c r="T2797" i="6"/>
  <c r="S2798" i="6"/>
  <c r="T2798" i="6"/>
  <c r="S2799" i="6"/>
  <c r="T2799" i="6"/>
  <c r="S2800" i="6"/>
  <c r="T2800" i="6"/>
  <c r="S2801" i="6"/>
  <c r="T2801" i="6"/>
  <c r="S2802" i="6"/>
  <c r="T2802" i="6"/>
  <c r="S2803" i="6"/>
  <c r="T2803" i="6"/>
  <c r="S2804" i="6"/>
  <c r="T2804" i="6"/>
  <c r="S2805" i="6"/>
  <c r="T2805" i="6"/>
  <c r="S2806" i="6"/>
  <c r="T2806" i="6"/>
  <c r="S2807" i="6"/>
  <c r="T2807" i="6"/>
  <c r="S2808" i="6"/>
  <c r="T2808" i="6"/>
  <c r="S2809" i="6"/>
  <c r="T2809" i="6"/>
  <c r="S2810" i="6"/>
  <c r="T2810" i="6"/>
  <c r="S2811" i="6"/>
  <c r="T2811" i="6"/>
  <c r="S2812" i="6"/>
  <c r="T2812" i="6"/>
  <c r="S2813" i="6"/>
  <c r="T2813" i="6"/>
  <c r="S2814" i="6"/>
  <c r="T2814" i="6"/>
  <c r="S2815" i="6"/>
  <c r="T2815" i="6"/>
  <c r="S2816" i="6"/>
  <c r="T2816" i="6"/>
  <c r="S2817" i="6"/>
  <c r="T2817" i="6"/>
  <c r="S2818" i="6"/>
  <c r="T2818" i="6"/>
  <c r="S2819" i="6"/>
  <c r="T2819" i="6"/>
  <c r="S2820" i="6"/>
  <c r="T2820" i="6"/>
  <c r="S2821" i="6"/>
  <c r="T2821" i="6"/>
  <c r="S2822" i="6"/>
  <c r="T2822" i="6"/>
  <c r="S2823" i="6"/>
  <c r="T2823" i="6"/>
  <c r="S2824" i="6"/>
  <c r="T2824" i="6"/>
  <c r="S2825" i="6"/>
  <c r="T2825" i="6"/>
  <c r="S2826" i="6"/>
  <c r="T2826" i="6"/>
  <c r="S2827" i="6"/>
  <c r="T2827" i="6"/>
  <c r="S2828" i="6"/>
  <c r="T2828" i="6"/>
  <c r="S2829" i="6"/>
  <c r="T2829" i="6"/>
  <c r="S2830" i="6"/>
  <c r="T2830" i="6"/>
  <c r="S2831" i="6"/>
  <c r="T2831" i="6"/>
  <c r="S2832" i="6"/>
  <c r="T2832" i="6"/>
  <c r="S2833" i="6"/>
  <c r="T2833" i="6"/>
  <c r="S2834" i="6"/>
  <c r="T2834" i="6"/>
  <c r="S2835" i="6"/>
  <c r="T2835" i="6"/>
  <c r="S2836" i="6"/>
  <c r="T2836" i="6"/>
  <c r="S2837" i="6"/>
  <c r="T2837" i="6"/>
  <c r="S2838" i="6"/>
  <c r="T2838" i="6"/>
  <c r="S2839" i="6"/>
  <c r="T2839" i="6"/>
  <c r="S2840" i="6"/>
  <c r="T2840" i="6"/>
  <c r="S2841" i="6"/>
  <c r="T2841" i="6"/>
  <c r="S2842" i="6"/>
  <c r="T2842" i="6"/>
  <c r="S2843" i="6"/>
  <c r="T2843" i="6"/>
  <c r="S2844" i="6"/>
  <c r="T2844" i="6"/>
  <c r="S2845" i="6"/>
  <c r="T2845" i="6"/>
  <c r="S2846" i="6"/>
  <c r="T2846" i="6"/>
  <c r="S2847" i="6"/>
  <c r="T2847" i="6"/>
  <c r="S2848" i="6"/>
  <c r="T2848" i="6"/>
  <c r="S2849" i="6"/>
  <c r="T2849" i="6"/>
  <c r="S2850" i="6"/>
  <c r="T2850" i="6"/>
  <c r="S2851" i="6"/>
  <c r="T2851" i="6"/>
  <c r="S2852" i="6"/>
  <c r="T2852" i="6"/>
  <c r="S2853" i="6"/>
  <c r="T2853" i="6"/>
  <c r="S2854" i="6"/>
  <c r="T2854" i="6"/>
  <c r="S2855" i="6"/>
  <c r="T2855" i="6"/>
  <c r="S2856" i="6"/>
  <c r="T2856" i="6"/>
  <c r="S2857" i="6"/>
  <c r="T2857" i="6"/>
  <c r="S2858" i="6"/>
  <c r="T2858" i="6"/>
  <c r="S2859" i="6"/>
  <c r="T2859" i="6"/>
  <c r="S2860" i="6"/>
  <c r="T2860" i="6"/>
  <c r="S2861" i="6"/>
  <c r="T2861" i="6"/>
  <c r="S2862" i="6"/>
  <c r="T2862" i="6"/>
  <c r="S2863" i="6"/>
  <c r="T2863" i="6"/>
  <c r="S2864" i="6"/>
  <c r="T2864" i="6"/>
  <c r="S2865" i="6"/>
  <c r="T2865" i="6"/>
  <c r="S2866" i="6"/>
  <c r="T2866" i="6"/>
  <c r="S2867" i="6"/>
  <c r="T2867" i="6"/>
  <c r="S2868" i="6"/>
  <c r="T2868" i="6"/>
  <c r="S2869" i="6"/>
  <c r="T2869" i="6"/>
  <c r="S2870" i="6"/>
  <c r="T2870" i="6"/>
  <c r="S2871" i="6"/>
  <c r="T2871" i="6"/>
  <c r="S2872" i="6"/>
  <c r="T2872" i="6"/>
  <c r="S2873" i="6"/>
  <c r="T2873" i="6"/>
  <c r="S2874" i="6"/>
  <c r="T2874" i="6"/>
  <c r="S2875" i="6"/>
  <c r="T2875" i="6"/>
  <c r="S2876" i="6"/>
  <c r="T2876" i="6"/>
  <c r="S2877" i="6"/>
  <c r="T2877" i="6"/>
  <c r="S2878" i="6"/>
  <c r="T2878" i="6"/>
  <c r="S2879" i="6"/>
  <c r="T2879" i="6"/>
  <c r="S2880" i="6"/>
  <c r="T2880" i="6"/>
  <c r="S2881" i="6"/>
  <c r="T2881" i="6"/>
  <c r="S2882" i="6"/>
  <c r="T2882" i="6"/>
  <c r="S2883" i="6"/>
  <c r="T2883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1" i="6"/>
  <c r="T2891" i="6"/>
  <c r="S2892" i="6"/>
  <c r="T2892" i="6"/>
  <c r="S2893" i="6"/>
  <c r="T2893" i="6"/>
  <c r="S2894" i="6"/>
  <c r="T2894" i="6"/>
  <c r="S2895" i="6"/>
  <c r="T2895" i="6"/>
  <c r="S2896" i="6"/>
  <c r="T2896" i="6"/>
  <c r="S2897" i="6"/>
  <c r="T2897" i="6"/>
  <c r="S2898" i="6"/>
  <c r="T2898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5" i="6"/>
  <c r="T2905" i="6"/>
  <c r="S2906" i="6"/>
  <c r="T2906" i="6"/>
  <c r="S2907" i="6"/>
  <c r="T2907" i="6"/>
  <c r="S2908" i="6"/>
  <c r="T2908" i="6"/>
  <c r="S2909" i="6"/>
  <c r="T2909" i="6"/>
  <c r="S2910" i="6"/>
  <c r="T2910" i="6"/>
  <c r="S2911" i="6"/>
  <c r="T2911" i="6"/>
  <c r="S2912" i="6"/>
  <c r="T2912" i="6"/>
  <c r="S2913" i="6"/>
  <c r="T2913" i="6"/>
  <c r="S2914" i="6"/>
  <c r="T2914" i="6"/>
  <c r="S2915" i="6"/>
  <c r="T2915" i="6"/>
  <c r="S2916" i="6"/>
  <c r="T2916" i="6"/>
  <c r="S2917" i="6"/>
  <c r="T2917" i="6"/>
  <c r="S2918" i="6"/>
  <c r="T2918" i="6"/>
  <c r="S2919" i="6"/>
  <c r="T2919" i="6"/>
  <c r="S2920" i="6"/>
  <c r="T2920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27" i="6"/>
  <c r="T2927" i="6"/>
  <c r="S2928" i="6"/>
  <c r="T2928" i="6"/>
  <c r="S2929" i="6"/>
  <c r="T2929" i="6"/>
  <c r="S2930" i="6"/>
  <c r="T2930" i="6"/>
  <c r="S2931" i="6"/>
  <c r="T2931" i="6"/>
  <c r="S2932" i="6"/>
  <c r="T2932" i="6"/>
  <c r="S2933" i="6"/>
  <c r="T2933" i="6"/>
  <c r="S2934" i="6"/>
  <c r="T2934" i="6"/>
  <c r="S2935" i="6"/>
  <c r="T2935" i="6"/>
  <c r="S2936" i="6"/>
  <c r="T2936" i="6"/>
  <c r="S2937" i="6"/>
  <c r="T2937" i="6"/>
  <c r="S2938" i="6"/>
  <c r="T2938" i="6"/>
  <c r="S2939" i="6"/>
  <c r="T2939" i="6"/>
  <c r="S2940" i="6"/>
  <c r="T2940" i="6"/>
  <c r="S2941" i="6"/>
  <c r="T2941" i="6"/>
  <c r="S2942" i="6"/>
  <c r="T2942" i="6"/>
  <c r="S2943" i="6"/>
  <c r="T2943" i="6"/>
  <c r="S2944" i="6"/>
  <c r="T2944" i="6"/>
  <c r="S2945" i="6"/>
  <c r="T2945" i="6"/>
  <c r="S2946" i="6"/>
  <c r="T2946" i="6"/>
  <c r="S2947" i="6"/>
  <c r="T2947" i="6"/>
  <c r="S2948" i="6"/>
  <c r="T2948" i="6"/>
  <c r="S2949" i="6"/>
  <c r="T2949" i="6"/>
  <c r="S2950" i="6"/>
  <c r="T2950" i="6"/>
  <c r="S2951" i="6"/>
  <c r="T2951" i="6"/>
  <c r="S2952" i="6"/>
  <c r="T2952" i="6"/>
  <c r="S2953" i="6"/>
  <c r="T2953" i="6"/>
  <c r="S2954" i="6"/>
  <c r="T2954" i="6"/>
  <c r="S2955" i="6"/>
  <c r="T2955" i="6"/>
  <c r="S2956" i="6"/>
  <c r="T2956" i="6"/>
  <c r="S2957" i="6"/>
  <c r="T2957" i="6"/>
  <c r="S2958" i="6"/>
  <c r="T2958" i="6"/>
  <c r="S2959" i="6"/>
  <c r="T2959" i="6"/>
  <c r="S2960" i="6"/>
  <c r="T2960" i="6"/>
  <c r="S2961" i="6"/>
  <c r="T2961" i="6"/>
  <c r="S2962" i="6"/>
  <c r="T2962" i="6"/>
  <c r="S2963" i="6"/>
  <c r="T2963" i="6"/>
  <c r="S2964" i="6"/>
  <c r="T2964" i="6"/>
  <c r="S2965" i="6"/>
  <c r="T2965" i="6"/>
  <c r="S2966" i="6"/>
  <c r="T2966" i="6"/>
  <c r="S2967" i="6"/>
  <c r="T2967" i="6"/>
  <c r="S2968" i="6"/>
  <c r="T2968" i="6"/>
  <c r="S2969" i="6"/>
  <c r="T2969" i="6"/>
  <c r="S2970" i="6"/>
  <c r="T2970" i="6"/>
  <c r="S2971" i="6"/>
  <c r="T2971" i="6"/>
  <c r="S2972" i="6"/>
  <c r="T2972" i="6"/>
  <c r="S2973" i="6"/>
  <c r="T2973" i="6"/>
  <c r="S2974" i="6"/>
  <c r="T2974" i="6"/>
  <c r="S2975" i="6"/>
  <c r="T2975" i="6"/>
  <c r="S2976" i="6"/>
  <c r="T2976" i="6"/>
  <c r="S2977" i="6"/>
  <c r="T2977" i="6"/>
  <c r="S2978" i="6"/>
  <c r="T2978" i="6"/>
  <c r="S2979" i="6"/>
  <c r="T2979" i="6"/>
  <c r="S2980" i="6"/>
  <c r="T2980" i="6"/>
  <c r="S2981" i="6"/>
  <c r="T2981" i="6"/>
  <c r="S2982" i="6"/>
  <c r="T2982" i="6"/>
  <c r="S2983" i="6"/>
  <c r="T2983" i="6"/>
  <c r="S2984" i="6"/>
  <c r="T2984" i="6"/>
  <c r="S2985" i="6"/>
  <c r="T2985" i="6"/>
  <c r="S2986" i="6"/>
  <c r="T2986" i="6"/>
  <c r="S2987" i="6"/>
  <c r="T2987" i="6"/>
  <c r="S2988" i="6"/>
  <c r="T2988" i="6"/>
  <c r="S2989" i="6"/>
  <c r="T2989" i="6"/>
  <c r="S2990" i="6"/>
  <c r="T2990" i="6"/>
  <c r="S2991" i="6"/>
  <c r="T2991" i="6"/>
  <c r="S2992" i="6"/>
  <c r="T2992" i="6"/>
  <c r="S2993" i="6"/>
  <c r="T2993" i="6"/>
  <c r="S2994" i="6"/>
  <c r="T2994" i="6"/>
  <c r="S2995" i="6"/>
  <c r="T2995" i="6"/>
  <c r="S2996" i="6"/>
  <c r="T2996" i="6"/>
  <c r="S2997" i="6"/>
  <c r="T2997" i="6"/>
  <c r="S2998" i="6"/>
  <c r="T2998" i="6"/>
  <c r="S2999" i="6"/>
  <c r="T2999" i="6"/>
  <c r="S3000" i="6"/>
  <c r="T3000" i="6"/>
  <c r="S3001" i="6"/>
  <c r="T3001" i="6"/>
  <c r="S3" i="5"/>
  <c r="T3" i="5"/>
  <c r="S4" i="5"/>
  <c r="T4" i="5"/>
  <c r="S5" i="5"/>
  <c r="T5" i="5"/>
  <c r="S6" i="5"/>
  <c r="T6" i="5"/>
  <c r="S7" i="5"/>
  <c r="T7" i="5"/>
  <c r="S8" i="5"/>
  <c r="T8" i="5"/>
  <c r="S9" i="5"/>
  <c r="T9" i="5"/>
  <c r="S10" i="5"/>
  <c r="T10" i="5"/>
  <c r="S11" i="5"/>
  <c r="T11" i="5"/>
  <c r="S12" i="5"/>
  <c r="T12" i="5"/>
  <c r="S13" i="5"/>
  <c r="T13" i="5"/>
  <c r="S14" i="5"/>
  <c r="T14" i="5"/>
  <c r="S15" i="5"/>
  <c r="T15" i="5"/>
  <c r="S16" i="5"/>
  <c r="T16" i="5"/>
  <c r="S17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S34" i="5"/>
  <c r="T34" i="5"/>
  <c r="S35" i="5"/>
  <c r="T35" i="5"/>
  <c r="S36" i="5"/>
  <c r="T36" i="5"/>
  <c r="S37" i="5"/>
  <c r="T37" i="5"/>
  <c r="S38" i="5"/>
  <c r="T38" i="5"/>
  <c r="S39" i="5"/>
  <c r="T39" i="5"/>
  <c r="S40" i="5"/>
  <c r="T40" i="5"/>
  <c r="S41" i="5"/>
  <c r="T41" i="5"/>
  <c r="S42" i="5"/>
  <c r="T42" i="5"/>
  <c r="S43" i="5"/>
  <c r="T43" i="5"/>
  <c r="S44" i="5"/>
  <c r="T44" i="5"/>
  <c r="S45" i="5"/>
  <c r="T45" i="5"/>
  <c r="S46" i="5"/>
  <c r="T46" i="5"/>
  <c r="S47" i="5"/>
  <c r="T47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S55" i="5"/>
  <c r="T55" i="5"/>
  <c r="S56" i="5"/>
  <c r="T56" i="5"/>
  <c r="S57" i="5"/>
  <c r="T57" i="5"/>
  <c r="S58" i="5"/>
  <c r="T58" i="5"/>
  <c r="S59" i="5"/>
  <c r="T59" i="5"/>
  <c r="S60" i="5"/>
  <c r="T60" i="5"/>
  <c r="S61" i="5"/>
  <c r="T61" i="5"/>
  <c r="S62" i="5"/>
  <c r="T62" i="5"/>
  <c r="S63" i="5"/>
  <c r="T63" i="5"/>
  <c r="S64" i="5"/>
  <c r="T64" i="5"/>
  <c r="S65" i="5"/>
  <c r="T65" i="5"/>
  <c r="S66" i="5"/>
  <c r="T66" i="5"/>
  <c r="S67" i="5"/>
  <c r="T67" i="5"/>
  <c r="S68" i="5"/>
  <c r="T68" i="5"/>
  <c r="S69" i="5"/>
  <c r="T69" i="5"/>
  <c r="S70" i="5"/>
  <c r="T70" i="5"/>
  <c r="S71" i="5"/>
  <c r="T71" i="5"/>
  <c r="S72" i="5"/>
  <c r="T72" i="5"/>
  <c r="S73" i="5"/>
  <c r="T73" i="5"/>
  <c r="S74" i="5"/>
  <c r="T74" i="5"/>
  <c r="S75" i="5"/>
  <c r="T75" i="5"/>
  <c r="S76" i="5"/>
  <c r="T76" i="5"/>
  <c r="S77" i="5"/>
  <c r="T77" i="5"/>
  <c r="S78" i="5"/>
  <c r="T78" i="5"/>
  <c r="S79" i="5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T88" i="5"/>
  <c r="S89" i="5"/>
  <c r="T89" i="5"/>
  <c r="S90" i="5"/>
  <c r="T90" i="5"/>
  <c r="S91" i="5"/>
  <c r="T91" i="5"/>
  <c r="S92" i="5"/>
  <c r="T92" i="5"/>
  <c r="S93" i="5"/>
  <c r="T93" i="5"/>
  <c r="S94" i="5"/>
  <c r="T94" i="5"/>
  <c r="S95" i="5"/>
  <c r="T95" i="5"/>
  <c r="S96" i="5"/>
  <c r="T96" i="5"/>
  <c r="S97" i="5"/>
  <c r="T97" i="5"/>
  <c r="S98" i="5"/>
  <c r="T98" i="5"/>
  <c r="S99" i="5"/>
  <c r="T99" i="5"/>
  <c r="S100" i="5"/>
  <c r="T100" i="5"/>
  <c r="S101" i="5"/>
  <c r="T101" i="5"/>
  <c r="S102" i="5"/>
  <c r="T102" i="5"/>
  <c r="S103" i="5"/>
  <c r="T103" i="5"/>
  <c r="S104" i="5"/>
  <c r="T104" i="5"/>
  <c r="S105" i="5"/>
  <c r="T105" i="5"/>
  <c r="S106" i="5"/>
  <c r="T106" i="5"/>
  <c r="S107" i="5"/>
  <c r="T107" i="5"/>
  <c r="S108" i="5"/>
  <c r="T108" i="5"/>
  <c r="S109" i="5"/>
  <c r="T109" i="5"/>
  <c r="S110" i="5"/>
  <c r="T110" i="5"/>
  <c r="S111" i="5"/>
  <c r="T111" i="5"/>
  <c r="S112" i="5"/>
  <c r="T112" i="5"/>
  <c r="S113" i="5"/>
  <c r="T113" i="5"/>
  <c r="S114" i="5"/>
  <c r="T114" i="5"/>
  <c r="S115" i="5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T123" i="5"/>
  <c r="S124" i="5"/>
  <c r="T124" i="5"/>
  <c r="S125" i="5"/>
  <c r="T125" i="5"/>
  <c r="S126" i="5"/>
  <c r="T126" i="5"/>
  <c r="S127" i="5"/>
  <c r="T127" i="5"/>
  <c r="S128" i="5"/>
  <c r="T128" i="5"/>
  <c r="S129" i="5"/>
  <c r="T129" i="5"/>
  <c r="S130" i="5"/>
  <c r="T130" i="5"/>
  <c r="S131" i="5"/>
  <c r="T131" i="5"/>
  <c r="S132" i="5"/>
  <c r="T132" i="5"/>
  <c r="S133" i="5"/>
  <c r="T133" i="5"/>
  <c r="S134" i="5"/>
  <c r="T134" i="5"/>
  <c r="S135" i="5"/>
  <c r="T135" i="5"/>
  <c r="S136" i="5"/>
  <c r="T136" i="5"/>
  <c r="S137" i="5"/>
  <c r="T137" i="5"/>
  <c r="S138" i="5"/>
  <c r="T138" i="5"/>
  <c r="S139" i="5"/>
  <c r="T139" i="5"/>
  <c r="S140" i="5"/>
  <c r="T140" i="5"/>
  <c r="S141" i="5"/>
  <c r="T141" i="5"/>
  <c r="S142" i="5"/>
  <c r="T142" i="5"/>
  <c r="S143" i="5"/>
  <c r="T143" i="5"/>
  <c r="S144" i="5"/>
  <c r="T144" i="5"/>
  <c r="S145" i="5"/>
  <c r="T145" i="5"/>
  <c r="S146" i="5"/>
  <c r="T146" i="5"/>
  <c r="S147" i="5"/>
  <c r="T147" i="5"/>
  <c r="S148" i="5"/>
  <c r="T148" i="5"/>
  <c r="S149" i="5"/>
  <c r="T149" i="5"/>
  <c r="S150" i="5"/>
  <c r="T150" i="5"/>
  <c r="S151" i="5"/>
  <c r="T151" i="5"/>
  <c r="S152" i="5"/>
  <c r="T152" i="5"/>
  <c r="S153" i="5"/>
  <c r="T153" i="5"/>
  <c r="S154" i="5"/>
  <c r="T154" i="5"/>
  <c r="S155" i="5"/>
  <c r="T155" i="5"/>
  <c r="S156" i="5"/>
  <c r="T156" i="5"/>
  <c r="S157" i="5"/>
  <c r="T157" i="5"/>
  <c r="S158" i="5"/>
  <c r="T158" i="5"/>
  <c r="S159" i="5"/>
  <c r="T159" i="5"/>
  <c r="S160" i="5"/>
  <c r="T160" i="5"/>
  <c r="S161" i="5"/>
  <c r="T161" i="5"/>
  <c r="S162" i="5"/>
  <c r="T162" i="5"/>
  <c r="S163" i="5"/>
  <c r="T163" i="5"/>
  <c r="S164" i="5"/>
  <c r="T164" i="5"/>
  <c r="S165" i="5"/>
  <c r="T165" i="5"/>
  <c r="S166" i="5"/>
  <c r="T166" i="5"/>
  <c r="S167" i="5"/>
  <c r="T167" i="5"/>
  <c r="S168" i="5"/>
  <c r="T168" i="5"/>
  <c r="S169" i="5"/>
  <c r="T169" i="5"/>
  <c r="S170" i="5"/>
  <c r="T170" i="5"/>
  <c r="S171" i="5"/>
  <c r="T171" i="5"/>
  <c r="S172" i="5"/>
  <c r="T172" i="5"/>
  <c r="S173" i="5"/>
  <c r="T173" i="5"/>
  <c r="S174" i="5"/>
  <c r="T174" i="5"/>
  <c r="S175" i="5"/>
  <c r="T175" i="5"/>
  <c r="S176" i="5"/>
  <c r="T176" i="5"/>
  <c r="S177" i="5"/>
  <c r="T177" i="5"/>
  <c r="S178" i="5"/>
  <c r="T178" i="5"/>
  <c r="S179" i="5"/>
  <c r="T179" i="5"/>
  <c r="S180" i="5"/>
  <c r="T180" i="5"/>
  <c r="S181" i="5"/>
  <c r="T181" i="5"/>
  <c r="S182" i="5"/>
  <c r="T182" i="5"/>
  <c r="S183" i="5"/>
  <c r="T183" i="5"/>
  <c r="S184" i="5"/>
  <c r="T184" i="5"/>
  <c r="S185" i="5"/>
  <c r="T185" i="5"/>
  <c r="S186" i="5"/>
  <c r="T186" i="5"/>
  <c r="S187" i="5"/>
  <c r="T187" i="5"/>
  <c r="S188" i="5"/>
  <c r="T188" i="5"/>
  <c r="S189" i="5"/>
  <c r="T189" i="5"/>
  <c r="S190" i="5"/>
  <c r="T190" i="5"/>
  <c r="S191" i="5"/>
  <c r="T191" i="5"/>
  <c r="S192" i="5"/>
  <c r="T192" i="5"/>
  <c r="S193" i="5"/>
  <c r="T193" i="5"/>
  <c r="S194" i="5"/>
  <c r="T194" i="5"/>
  <c r="S195" i="5"/>
  <c r="T195" i="5"/>
  <c r="S196" i="5"/>
  <c r="T196" i="5"/>
  <c r="S197" i="5"/>
  <c r="T197" i="5"/>
  <c r="S198" i="5"/>
  <c r="T198" i="5"/>
  <c r="S199" i="5"/>
  <c r="T199" i="5"/>
  <c r="S200" i="5"/>
  <c r="T200" i="5"/>
  <c r="S201" i="5"/>
  <c r="T201" i="5"/>
  <c r="S202" i="5"/>
  <c r="T202" i="5"/>
  <c r="S203" i="5"/>
  <c r="T203" i="5"/>
  <c r="S204" i="5"/>
  <c r="T204" i="5"/>
  <c r="S205" i="5"/>
  <c r="T205" i="5"/>
  <c r="S206" i="5"/>
  <c r="T206" i="5"/>
  <c r="S207" i="5"/>
  <c r="T207" i="5"/>
  <c r="S208" i="5"/>
  <c r="T208" i="5"/>
  <c r="S209" i="5"/>
  <c r="T209" i="5"/>
  <c r="S210" i="5"/>
  <c r="T210" i="5"/>
  <c r="S211" i="5"/>
  <c r="T211" i="5"/>
  <c r="S212" i="5"/>
  <c r="T212" i="5"/>
  <c r="S213" i="5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T221" i="5"/>
  <c r="S222" i="5"/>
  <c r="T222" i="5"/>
  <c r="S223" i="5"/>
  <c r="T223" i="5"/>
  <c r="S224" i="5"/>
  <c r="T224" i="5"/>
  <c r="S225" i="5"/>
  <c r="T225" i="5"/>
  <c r="S226" i="5"/>
  <c r="T226" i="5"/>
  <c r="S227" i="5"/>
  <c r="T227" i="5"/>
  <c r="S228" i="5"/>
  <c r="T228" i="5"/>
  <c r="S229" i="5"/>
  <c r="T229" i="5"/>
  <c r="S230" i="5"/>
  <c r="T230" i="5"/>
  <c r="S231" i="5"/>
  <c r="T231" i="5"/>
  <c r="S232" i="5"/>
  <c r="T232" i="5"/>
  <c r="S233" i="5"/>
  <c r="T233" i="5"/>
  <c r="S234" i="5"/>
  <c r="T234" i="5"/>
  <c r="S235" i="5"/>
  <c r="T235" i="5"/>
  <c r="S236" i="5"/>
  <c r="T236" i="5"/>
  <c r="S237" i="5"/>
  <c r="T237" i="5"/>
  <c r="S238" i="5"/>
  <c r="T238" i="5"/>
  <c r="S239" i="5"/>
  <c r="T239" i="5"/>
  <c r="S240" i="5"/>
  <c r="T240" i="5"/>
  <c r="S241" i="5"/>
  <c r="T241" i="5"/>
  <c r="S242" i="5"/>
  <c r="T242" i="5"/>
  <c r="S243" i="5"/>
  <c r="T243" i="5"/>
  <c r="S244" i="5"/>
  <c r="T244" i="5"/>
  <c r="S245" i="5"/>
  <c r="T245" i="5"/>
  <c r="S246" i="5"/>
  <c r="T246" i="5"/>
  <c r="S247" i="5"/>
  <c r="T247" i="5"/>
  <c r="S248" i="5"/>
  <c r="T248" i="5"/>
  <c r="S249" i="5"/>
  <c r="T249" i="5"/>
  <c r="S250" i="5"/>
  <c r="T250" i="5"/>
  <c r="S251" i="5"/>
  <c r="T251" i="5"/>
  <c r="S252" i="5"/>
  <c r="T252" i="5"/>
  <c r="S253" i="5"/>
  <c r="T253" i="5"/>
  <c r="S254" i="5"/>
  <c r="T254" i="5"/>
  <c r="S255" i="5"/>
  <c r="T255" i="5"/>
  <c r="S256" i="5"/>
  <c r="T256" i="5"/>
  <c r="S257" i="5"/>
  <c r="T257" i="5"/>
  <c r="S258" i="5"/>
  <c r="T258" i="5"/>
  <c r="S259" i="5"/>
  <c r="T259" i="5"/>
  <c r="S260" i="5"/>
  <c r="T260" i="5"/>
  <c r="S261" i="5"/>
  <c r="T261" i="5"/>
  <c r="S262" i="5"/>
  <c r="T262" i="5"/>
  <c r="S263" i="5"/>
  <c r="T263" i="5"/>
  <c r="S264" i="5"/>
  <c r="T264" i="5"/>
  <c r="S265" i="5"/>
  <c r="T265" i="5"/>
  <c r="S266" i="5"/>
  <c r="T266" i="5"/>
  <c r="S267" i="5"/>
  <c r="T267" i="5"/>
  <c r="S268" i="5"/>
  <c r="T268" i="5"/>
  <c r="S269" i="5"/>
  <c r="T269" i="5"/>
  <c r="S270" i="5"/>
  <c r="T270" i="5"/>
  <c r="S271" i="5"/>
  <c r="T271" i="5"/>
  <c r="S272" i="5"/>
  <c r="T272" i="5"/>
  <c r="S273" i="5"/>
  <c r="T273" i="5"/>
  <c r="S274" i="5"/>
  <c r="T274" i="5"/>
  <c r="S275" i="5"/>
  <c r="T275" i="5"/>
  <c r="S276" i="5"/>
  <c r="T276" i="5"/>
  <c r="S277" i="5"/>
  <c r="T277" i="5"/>
  <c r="S278" i="5"/>
  <c r="T278" i="5"/>
  <c r="S279" i="5"/>
  <c r="T279" i="5"/>
  <c r="S280" i="5"/>
  <c r="T280" i="5"/>
  <c r="S281" i="5"/>
  <c r="T281" i="5"/>
  <c r="S282" i="5"/>
  <c r="T282" i="5"/>
  <c r="S283" i="5"/>
  <c r="T283" i="5"/>
  <c r="S284" i="5"/>
  <c r="T284" i="5"/>
  <c r="S285" i="5"/>
  <c r="T285" i="5"/>
  <c r="S286" i="5"/>
  <c r="T286" i="5"/>
  <c r="S287" i="5"/>
  <c r="T287" i="5"/>
  <c r="S288" i="5"/>
  <c r="T288" i="5"/>
  <c r="S289" i="5"/>
  <c r="T289" i="5"/>
  <c r="S290" i="5"/>
  <c r="T290" i="5"/>
  <c r="S291" i="5"/>
  <c r="T291" i="5"/>
  <c r="S292" i="5"/>
  <c r="T292" i="5"/>
  <c r="S293" i="5"/>
  <c r="T293" i="5"/>
  <c r="S294" i="5"/>
  <c r="T294" i="5"/>
  <c r="S295" i="5"/>
  <c r="T295" i="5"/>
  <c r="S296" i="5"/>
  <c r="T296" i="5"/>
  <c r="S297" i="5"/>
  <c r="T297" i="5"/>
  <c r="S298" i="5"/>
  <c r="T298" i="5"/>
  <c r="S299" i="5"/>
  <c r="T299" i="5"/>
  <c r="S300" i="5"/>
  <c r="T300" i="5"/>
  <c r="S301" i="5"/>
  <c r="T301" i="5"/>
  <c r="S302" i="5"/>
  <c r="T302" i="5"/>
  <c r="S303" i="5"/>
  <c r="T303" i="5"/>
  <c r="S304" i="5"/>
  <c r="T304" i="5"/>
  <c r="S305" i="5"/>
  <c r="T305" i="5"/>
  <c r="S306" i="5"/>
  <c r="T306" i="5"/>
  <c r="S307" i="5"/>
  <c r="T307" i="5"/>
  <c r="S308" i="5"/>
  <c r="T308" i="5"/>
  <c r="S309" i="5"/>
  <c r="T309" i="5"/>
  <c r="S310" i="5"/>
  <c r="T310" i="5"/>
  <c r="S311" i="5"/>
  <c r="T311" i="5"/>
  <c r="S312" i="5"/>
  <c r="T312" i="5"/>
  <c r="S313" i="5"/>
  <c r="T313" i="5"/>
  <c r="S314" i="5"/>
  <c r="T314" i="5"/>
  <c r="S315" i="5"/>
  <c r="T315" i="5"/>
  <c r="S316" i="5"/>
  <c r="T316" i="5"/>
  <c r="S317" i="5"/>
  <c r="T317" i="5"/>
  <c r="S318" i="5"/>
  <c r="T318" i="5"/>
  <c r="S319" i="5"/>
  <c r="T319" i="5"/>
  <c r="S320" i="5"/>
  <c r="T320" i="5"/>
  <c r="S321" i="5"/>
  <c r="T321" i="5"/>
  <c r="S322" i="5"/>
  <c r="T322" i="5"/>
  <c r="S323" i="5"/>
  <c r="T323" i="5"/>
  <c r="S324" i="5"/>
  <c r="T324" i="5"/>
  <c r="S325" i="5"/>
  <c r="T325" i="5"/>
  <c r="S326" i="5"/>
  <c r="T326" i="5"/>
  <c r="S327" i="5"/>
  <c r="T327" i="5"/>
  <c r="S328" i="5"/>
  <c r="T328" i="5"/>
  <c r="S329" i="5"/>
  <c r="T329" i="5"/>
  <c r="S330" i="5"/>
  <c r="T330" i="5"/>
  <c r="S331" i="5"/>
  <c r="T331" i="5"/>
  <c r="S332" i="5"/>
  <c r="T332" i="5"/>
  <c r="S333" i="5"/>
  <c r="T333" i="5"/>
  <c r="S334" i="5"/>
  <c r="T334" i="5"/>
  <c r="S335" i="5"/>
  <c r="T335" i="5"/>
  <c r="S336" i="5"/>
  <c r="T336" i="5"/>
  <c r="S337" i="5"/>
  <c r="T337" i="5"/>
  <c r="S338" i="5"/>
  <c r="T338" i="5"/>
  <c r="S339" i="5"/>
  <c r="T339" i="5"/>
  <c r="S340" i="5"/>
  <c r="T340" i="5"/>
  <c r="S341" i="5"/>
  <c r="T341" i="5"/>
  <c r="S342" i="5"/>
  <c r="T342" i="5"/>
  <c r="S343" i="5"/>
  <c r="T343" i="5"/>
  <c r="S344" i="5"/>
  <c r="T344" i="5"/>
  <c r="S345" i="5"/>
  <c r="T345" i="5"/>
  <c r="S346" i="5"/>
  <c r="T346" i="5"/>
  <c r="S347" i="5"/>
  <c r="T347" i="5"/>
  <c r="S348" i="5"/>
  <c r="T348" i="5"/>
  <c r="S349" i="5"/>
  <c r="T349" i="5"/>
  <c r="S350" i="5"/>
  <c r="T350" i="5"/>
  <c r="S351" i="5"/>
  <c r="T351" i="5"/>
  <c r="S352" i="5"/>
  <c r="T352" i="5"/>
  <c r="S353" i="5"/>
  <c r="T353" i="5"/>
  <c r="S354" i="5"/>
  <c r="T354" i="5"/>
  <c r="S355" i="5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T363" i="5"/>
  <c r="S364" i="5"/>
  <c r="T364" i="5"/>
  <c r="S365" i="5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S373" i="5"/>
  <c r="T373" i="5"/>
  <c r="S374" i="5"/>
  <c r="T374" i="5"/>
  <c r="S375" i="5"/>
  <c r="T375" i="5"/>
  <c r="S376" i="5"/>
  <c r="T376" i="5"/>
  <c r="S377" i="5"/>
  <c r="T377" i="5"/>
  <c r="S378" i="5"/>
  <c r="T378" i="5"/>
  <c r="S379" i="5"/>
  <c r="T379" i="5"/>
  <c r="S380" i="5"/>
  <c r="T380" i="5"/>
  <c r="S381" i="5"/>
  <c r="T381" i="5"/>
  <c r="S382" i="5"/>
  <c r="T382" i="5"/>
  <c r="S383" i="5"/>
  <c r="T383" i="5"/>
  <c r="S384" i="5"/>
  <c r="T384" i="5"/>
  <c r="S385" i="5"/>
  <c r="T385" i="5"/>
  <c r="S386" i="5"/>
  <c r="T386" i="5"/>
  <c r="S387" i="5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T395" i="5"/>
  <c r="S396" i="5"/>
  <c r="T396" i="5"/>
  <c r="S397" i="5"/>
  <c r="T397" i="5"/>
  <c r="S398" i="5"/>
  <c r="T398" i="5"/>
  <c r="S399" i="5"/>
  <c r="T399" i="5"/>
  <c r="S400" i="5"/>
  <c r="T400" i="5"/>
  <c r="S401" i="5"/>
  <c r="T401" i="5"/>
  <c r="S402" i="5"/>
  <c r="T402" i="5"/>
  <c r="S403" i="5"/>
  <c r="T403" i="5"/>
  <c r="S404" i="5"/>
  <c r="T404" i="5"/>
  <c r="S405" i="5"/>
  <c r="T405" i="5"/>
  <c r="S406" i="5"/>
  <c r="T406" i="5"/>
  <c r="S407" i="5"/>
  <c r="T407" i="5"/>
  <c r="S408" i="5"/>
  <c r="T408" i="5"/>
  <c r="S409" i="5"/>
  <c r="T409" i="5"/>
  <c r="S410" i="5"/>
  <c r="T410" i="5"/>
  <c r="S411" i="5"/>
  <c r="T411" i="5"/>
  <c r="S412" i="5"/>
  <c r="T412" i="5"/>
  <c r="S413" i="5"/>
  <c r="T413" i="5"/>
  <c r="S414" i="5"/>
  <c r="T414" i="5"/>
  <c r="S415" i="5"/>
  <c r="T415" i="5"/>
  <c r="S416" i="5"/>
  <c r="T416" i="5"/>
  <c r="S417" i="5"/>
  <c r="T417" i="5"/>
  <c r="S418" i="5"/>
  <c r="T418" i="5"/>
  <c r="S419" i="5"/>
  <c r="T419" i="5"/>
  <c r="S420" i="5"/>
  <c r="T420" i="5"/>
  <c r="S421" i="5"/>
  <c r="T421" i="5"/>
  <c r="S422" i="5"/>
  <c r="T422" i="5"/>
  <c r="S423" i="5"/>
  <c r="T423" i="5"/>
  <c r="S424" i="5"/>
  <c r="T424" i="5"/>
  <c r="S425" i="5"/>
  <c r="T425" i="5"/>
  <c r="S426" i="5"/>
  <c r="T426" i="5"/>
  <c r="S427" i="5"/>
  <c r="T427" i="5"/>
  <c r="S428" i="5"/>
  <c r="T428" i="5"/>
  <c r="S429" i="5"/>
  <c r="T429" i="5"/>
  <c r="S430" i="5"/>
  <c r="T430" i="5"/>
  <c r="S431" i="5"/>
  <c r="T431" i="5"/>
  <c r="S432" i="5"/>
  <c r="T432" i="5"/>
  <c r="S433" i="5"/>
  <c r="T433" i="5"/>
  <c r="S434" i="5"/>
  <c r="T434" i="5"/>
  <c r="S435" i="5"/>
  <c r="T435" i="5"/>
  <c r="S436" i="5"/>
  <c r="T436" i="5"/>
  <c r="S437" i="5"/>
  <c r="T437" i="5"/>
  <c r="S438" i="5"/>
  <c r="T438" i="5"/>
  <c r="S439" i="5"/>
  <c r="T439" i="5"/>
  <c r="S440" i="5"/>
  <c r="T440" i="5"/>
  <c r="S441" i="5"/>
  <c r="T441" i="5"/>
  <c r="S442" i="5"/>
  <c r="T442" i="5"/>
  <c r="S443" i="5"/>
  <c r="T443" i="5"/>
  <c r="S444" i="5"/>
  <c r="T444" i="5"/>
  <c r="S445" i="5"/>
  <c r="T445" i="5"/>
  <c r="S446" i="5"/>
  <c r="T446" i="5"/>
  <c r="S447" i="5"/>
  <c r="T447" i="5"/>
  <c r="S448" i="5"/>
  <c r="T448" i="5"/>
  <c r="S449" i="5"/>
  <c r="T449" i="5"/>
  <c r="S450" i="5"/>
  <c r="T450" i="5"/>
  <c r="S451" i="5"/>
  <c r="T451" i="5"/>
  <c r="S452" i="5"/>
  <c r="T452" i="5"/>
  <c r="S453" i="5"/>
  <c r="T453" i="5"/>
  <c r="S454" i="5"/>
  <c r="T454" i="5"/>
  <c r="S455" i="5"/>
  <c r="T455" i="5"/>
  <c r="S456" i="5"/>
  <c r="T456" i="5"/>
  <c r="S457" i="5"/>
  <c r="T457" i="5"/>
  <c r="S458" i="5"/>
  <c r="T458" i="5"/>
  <c r="S459" i="5"/>
  <c r="T459" i="5"/>
  <c r="S460" i="5"/>
  <c r="T460" i="5"/>
  <c r="S461" i="5"/>
  <c r="T461" i="5"/>
  <c r="S462" i="5"/>
  <c r="T462" i="5"/>
  <c r="S463" i="5"/>
  <c r="T463" i="5"/>
  <c r="S464" i="5"/>
  <c r="T464" i="5"/>
  <c r="S465" i="5"/>
  <c r="T465" i="5"/>
  <c r="S466" i="5"/>
  <c r="T466" i="5"/>
  <c r="S467" i="5"/>
  <c r="T467" i="5"/>
  <c r="S468" i="5"/>
  <c r="T468" i="5"/>
  <c r="S469" i="5"/>
  <c r="T469" i="5"/>
  <c r="S470" i="5"/>
  <c r="T470" i="5"/>
  <c r="S471" i="5"/>
  <c r="T471" i="5"/>
  <c r="S472" i="5"/>
  <c r="T472" i="5"/>
  <c r="S473" i="5"/>
  <c r="T473" i="5"/>
  <c r="S474" i="5"/>
  <c r="T474" i="5"/>
  <c r="S475" i="5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T483" i="5"/>
  <c r="S484" i="5"/>
  <c r="T484" i="5"/>
  <c r="S485" i="5"/>
  <c r="T485" i="5"/>
  <c r="S486" i="5"/>
  <c r="T486" i="5"/>
  <c r="S487" i="5"/>
  <c r="T487" i="5"/>
  <c r="S488" i="5"/>
  <c r="T488" i="5"/>
  <c r="S489" i="5"/>
  <c r="T489" i="5"/>
  <c r="S490" i="5"/>
  <c r="T490" i="5"/>
  <c r="S491" i="5"/>
  <c r="T491" i="5"/>
  <c r="S492" i="5"/>
  <c r="T492" i="5"/>
  <c r="S493" i="5"/>
  <c r="T493" i="5"/>
  <c r="S494" i="5"/>
  <c r="T494" i="5"/>
  <c r="S495" i="5"/>
  <c r="T495" i="5"/>
  <c r="S496" i="5"/>
  <c r="T496" i="5"/>
  <c r="S497" i="5"/>
  <c r="T497" i="5"/>
  <c r="S498" i="5"/>
  <c r="T498" i="5"/>
  <c r="S499" i="5"/>
  <c r="T499" i="5"/>
  <c r="S500" i="5"/>
  <c r="T500" i="5"/>
  <c r="S501" i="5"/>
  <c r="T501" i="5"/>
  <c r="S502" i="5"/>
  <c r="T502" i="5"/>
  <c r="S503" i="5"/>
  <c r="T503" i="5"/>
  <c r="S504" i="5"/>
  <c r="T504" i="5"/>
  <c r="S505" i="5"/>
  <c r="T505" i="5"/>
  <c r="S506" i="5"/>
  <c r="T506" i="5"/>
  <c r="S507" i="5"/>
  <c r="T507" i="5"/>
  <c r="S508" i="5"/>
  <c r="T508" i="5"/>
  <c r="S509" i="5"/>
  <c r="T509" i="5"/>
  <c r="S510" i="5"/>
  <c r="T510" i="5"/>
  <c r="S511" i="5"/>
  <c r="T511" i="5"/>
  <c r="S512" i="5"/>
  <c r="T512" i="5"/>
  <c r="S513" i="5"/>
  <c r="T513" i="5"/>
  <c r="S514" i="5"/>
  <c r="T514" i="5"/>
  <c r="S515" i="5"/>
  <c r="T515" i="5"/>
  <c r="S516" i="5"/>
  <c r="T516" i="5"/>
  <c r="S517" i="5"/>
  <c r="T517" i="5"/>
  <c r="S518" i="5"/>
  <c r="T518" i="5"/>
  <c r="S519" i="5"/>
  <c r="T519" i="5"/>
  <c r="S520" i="5"/>
  <c r="T520" i="5"/>
  <c r="S521" i="5"/>
  <c r="T521" i="5"/>
  <c r="S522" i="5"/>
  <c r="T522" i="5"/>
  <c r="S523" i="5"/>
  <c r="T523" i="5"/>
  <c r="S524" i="5"/>
  <c r="T524" i="5"/>
  <c r="S525" i="5"/>
  <c r="T525" i="5"/>
  <c r="S526" i="5"/>
  <c r="T526" i="5"/>
  <c r="S527" i="5"/>
  <c r="T527" i="5"/>
  <c r="S528" i="5"/>
  <c r="T528" i="5"/>
  <c r="S529" i="5"/>
  <c r="T529" i="5"/>
  <c r="S530" i="5"/>
  <c r="T530" i="5"/>
  <c r="S531" i="5"/>
  <c r="T531" i="5"/>
  <c r="S532" i="5"/>
  <c r="T532" i="5"/>
  <c r="S533" i="5"/>
  <c r="T533" i="5"/>
  <c r="S534" i="5"/>
  <c r="T534" i="5"/>
  <c r="S535" i="5"/>
  <c r="T535" i="5"/>
  <c r="S536" i="5"/>
  <c r="T536" i="5"/>
  <c r="S537" i="5"/>
  <c r="T537" i="5"/>
  <c r="S538" i="5"/>
  <c r="T538" i="5"/>
  <c r="S539" i="5"/>
  <c r="T539" i="5"/>
  <c r="S540" i="5"/>
  <c r="T540" i="5"/>
  <c r="S541" i="5"/>
  <c r="T541" i="5"/>
  <c r="S542" i="5"/>
  <c r="T542" i="5"/>
  <c r="S543" i="5"/>
  <c r="T543" i="5"/>
  <c r="S544" i="5"/>
  <c r="T544" i="5"/>
  <c r="S545" i="5"/>
  <c r="T545" i="5"/>
  <c r="S546" i="5"/>
  <c r="T546" i="5"/>
  <c r="S547" i="5"/>
  <c r="T547" i="5"/>
  <c r="S548" i="5"/>
  <c r="T548" i="5"/>
  <c r="S549" i="5"/>
  <c r="T549" i="5"/>
  <c r="S550" i="5"/>
  <c r="T550" i="5"/>
  <c r="S551" i="5"/>
  <c r="T551" i="5"/>
  <c r="S552" i="5"/>
  <c r="T552" i="5"/>
  <c r="S553" i="5"/>
  <c r="T553" i="5"/>
  <c r="S554" i="5"/>
  <c r="T554" i="5"/>
  <c r="S555" i="5"/>
  <c r="T555" i="5"/>
  <c r="S556" i="5"/>
  <c r="T556" i="5"/>
  <c r="S557" i="5"/>
  <c r="T557" i="5"/>
  <c r="S558" i="5"/>
  <c r="T558" i="5"/>
  <c r="S559" i="5"/>
  <c r="T559" i="5"/>
  <c r="S560" i="5"/>
  <c r="T560" i="5"/>
  <c r="S561" i="5"/>
  <c r="T561" i="5"/>
  <c r="S562" i="5"/>
  <c r="T562" i="5"/>
  <c r="S563" i="5"/>
  <c r="T563" i="5"/>
  <c r="S564" i="5"/>
  <c r="T564" i="5"/>
  <c r="S565" i="5"/>
  <c r="T565" i="5"/>
  <c r="S566" i="5"/>
  <c r="T566" i="5"/>
  <c r="S567" i="5"/>
  <c r="T567" i="5"/>
  <c r="S568" i="5"/>
  <c r="T568" i="5"/>
  <c r="S569" i="5"/>
  <c r="T569" i="5"/>
  <c r="S570" i="5"/>
  <c r="T570" i="5"/>
  <c r="S571" i="5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T581" i="5"/>
  <c r="S582" i="5"/>
  <c r="T582" i="5"/>
  <c r="S583" i="5"/>
  <c r="T583" i="5"/>
  <c r="S584" i="5"/>
  <c r="T584" i="5"/>
  <c r="S585" i="5"/>
  <c r="T585" i="5"/>
  <c r="S586" i="5"/>
  <c r="T586" i="5"/>
  <c r="S587" i="5"/>
  <c r="T587" i="5"/>
  <c r="S588" i="5"/>
  <c r="T588" i="5"/>
  <c r="S589" i="5"/>
  <c r="T589" i="5"/>
  <c r="S590" i="5"/>
  <c r="T590" i="5"/>
  <c r="S591" i="5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S599" i="5"/>
  <c r="T599" i="5"/>
  <c r="S600" i="5"/>
  <c r="T600" i="5"/>
  <c r="S601" i="5"/>
  <c r="T601" i="5"/>
  <c r="S602" i="5"/>
  <c r="T602" i="5"/>
  <c r="S603" i="5"/>
  <c r="T603" i="5"/>
  <c r="S604" i="5"/>
  <c r="T604" i="5"/>
  <c r="S605" i="5"/>
  <c r="T605" i="5"/>
  <c r="S606" i="5"/>
  <c r="T606" i="5"/>
  <c r="S607" i="5"/>
  <c r="T607" i="5"/>
  <c r="S608" i="5"/>
  <c r="T608" i="5"/>
  <c r="S609" i="5"/>
  <c r="T609" i="5"/>
  <c r="S610" i="5"/>
  <c r="T610" i="5"/>
  <c r="S611" i="5"/>
  <c r="T611" i="5"/>
  <c r="S612" i="5"/>
  <c r="T612" i="5"/>
  <c r="S613" i="5"/>
  <c r="T613" i="5"/>
  <c r="S614" i="5"/>
  <c r="T614" i="5"/>
  <c r="S615" i="5"/>
  <c r="T615" i="5"/>
  <c r="S616" i="5"/>
  <c r="T616" i="5"/>
  <c r="S617" i="5"/>
  <c r="T617" i="5"/>
  <c r="S618" i="5"/>
  <c r="T618" i="5"/>
  <c r="S619" i="5"/>
  <c r="T619" i="5"/>
  <c r="S620" i="5"/>
  <c r="T620" i="5"/>
  <c r="S621" i="5"/>
  <c r="T621" i="5"/>
  <c r="S622" i="5"/>
  <c r="T622" i="5"/>
  <c r="S623" i="5"/>
  <c r="T623" i="5"/>
  <c r="S624" i="5"/>
  <c r="T624" i="5"/>
  <c r="S625" i="5"/>
  <c r="T625" i="5"/>
  <c r="S626" i="5"/>
  <c r="T626" i="5"/>
  <c r="S627" i="5"/>
  <c r="T627" i="5"/>
  <c r="S628" i="5"/>
  <c r="T628" i="5"/>
  <c r="S629" i="5"/>
  <c r="T629" i="5"/>
  <c r="S630" i="5"/>
  <c r="T630" i="5"/>
  <c r="S631" i="5"/>
  <c r="T631" i="5"/>
  <c r="S632" i="5"/>
  <c r="T632" i="5"/>
  <c r="S633" i="5"/>
  <c r="T633" i="5"/>
  <c r="S634" i="5"/>
  <c r="T634" i="5"/>
  <c r="S635" i="5"/>
  <c r="T635" i="5"/>
  <c r="S636" i="5"/>
  <c r="T636" i="5"/>
  <c r="S637" i="5"/>
  <c r="T637" i="5"/>
  <c r="S638" i="5"/>
  <c r="T638" i="5"/>
  <c r="S639" i="5"/>
  <c r="T639" i="5"/>
  <c r="S640" i="5"/>
  <c r="T640" i="5"/>
  <c r="S641" i="5"/>
  <c r="T641" i="5"/>
  <c r="S642" i="5"/>
  <c r="T642" i="5"/>
  <c r="S643" i="5"/>
  <c r="T643" i="5"/>
  <c r="S644" i="5"/>
  <c r="T644" i="5"/>
  <c r="S645" i="5"/>
  <c r="T645" i="5"/>
  <c r="S646" i="5"/>
  <c r="T646" i="5"/>
  <c r="S647" i="5"/>
  <c r="T647" i="5"/>
  <c r="S648" i="5"/>
  <c r="T648" i="5"/>
  <c r="S649" i="5"/>
  <c r="T649" i="5"/>
  <c r="S650" i="5"/>
  <c r="T650" i="5"/>
  <c r="S651" i="5"/>
  <c r="T651" i="5"/>
  <c r="S652" i="5"/>
  <c r="T652" i="5"/>
  <c r="S653" i="5"/>
  <c r="T653" i="5"/>
  <c r="S654" i="5"/>
  <c r="T654" i="5"/>
  <c r="S655" i="5"/>
  <c r="T655" i="5"/>
  <c r="S656" i="5"/>
  <c r="T656" i="5"/>
  <c r="S657" i="5"/>
  <c r="T657" i="5"/>
  <c r="S658" i="5"/>
  <c r="T658" i="5"/>
  <c r="S659" i="5"/>
  <c r="T659" i="5"/>
  <c r="S660" i="5"/>
  <c r="T660" i="5"/>
  <c r="S661" i="5"/>
  <c r="T661" i="5"/>
  <c r="S662" i="5"/>
  <c r="T662" i="5"/>
  <c r="S663" i="5"/>
  <c r="T663" i="5"/>
  <c r="S664" i="5"/>
  <c r="T664" i="5"/>
  <c r="S665" i="5"/>
  <c r="T665" i="5"/>
  <c r="S666" i="5"/>
  <c r="T666" i="5"/>
  <c r="S667" i="5"/>
  <c r="T667" i="5"/>
  <c r="S668" i="5"/>
  <c r="T668" i="5"/>
  <c r="S669" i="5"/>
  <c r="T669" i="5"/>
  <c r="S670" i="5"/>
  <c r="T670" i="5"/>
  <c r="S671" i="5"/>
  <c r="T671" i="5"/>
  <c r="S672" i="5"/>
  <c r="T672" i="5"/>
  <c r="S673" i="5"/>
  <c r="T673" i="5"/>
  <c r="S674" i="5"/>
  <c r="T674" i="5"/>
  <c r="S675" i="5"/>
  <c r="T675" i="5"/>
  <c r="S676" i="5"/>
  <c r="T676" i="5"/>
  <c r="S677" i="5"/>
  <c r="T677" i="5"/>
  <c r="S678" i="5"/>
  <c r="T678" i="5"/>
  <c r="S679" i="5"/>
  <c r="T679" i="5"/>
  <c r="S680" i="5"/>
  <c r="T680" i="5"/>
  <c r="S681" i="5"/>
  <c r="T681" i="5"/>
  <c r="S682" i="5"/>
  <c r="T682" i="5"/>
  <c r="S683" i="5"/>
  <c r="T683" i="5"/>
  <c r="S684" i="5"/>
  <c r="T684" i="5"/>
  <c r="S685" i="5"/>
  <c r="T685" i="5"/>
  <c r="S686" i="5"/>
  <c r="T686" i="5"/>
  <c r="S687" i="5"/>
  <c r="T687" i="5"/>
  <c r="S688" i="5"/>
  <c r="T688" i="5"/>
  <c r="S689" i="5"/>
  <c r="T689" i="5"/>
  <c r="S690" i="5"/>
  <c r="T690" i="5"/>
  <c r="S691" i="5"/>
  <c r="T691" i="5"/>
  <c r="S692" i="5"/>
  <c r="T692" i="5"/>
  <c r="S693" i="5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T703" i="5"/>
  <c r="S704" i="5"/>
  <c r="T704" i="5"/>
  <c r="S705" i="5"/>
  <c r="T705" i="5"/>
  <c r="S706" i="5"/>
  <c r="T706" i="5"/>
  <c r="S707" i="5"/>
  <c r="T707" i="5"/>
  <c r="S708" i="5"/>
  <c r="T708" i="5"/>
  <c r="S709" i="5"/>
  <c r="T709" i="5"/>
  <c r="S710" i="5"/>
  <c r="T710" i="5"/>
  <c r="S711" i="5"/>
  <c r="T711" i="5"/>
  <c r="S712" i="5"/>
  <c r="T712" i="5"/>
  <c r="S713" i="5"/>
  <c r="T713" i="5"/>
  <c r="S714" i="5"/>
  <c r="T714" i="5"/>
  <c r="S715" i="5"/>
  <c r="T715" i="5"/>
  <c r="S716" i="5"/>
  <c r="T716" i="5"/>
  <c r="S717" i="5"/>
  <c r="T717" i="5"/>
  <c r="S718" i="5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T725" i="5"/>
  <c r="S726" i="5"/>
  <c r="T726" i="5"/>
  <c r="S727" i="5"/>
  <c r="T727" i="5"/>
  <c r="S728" i="5"/>
  <c r="T728" i="5"/>
  <c r="S729" i="5"/>
  <c r="T729" i="5"/>
  <c r="S730" i="5"/>
  <c r="T730" i="5"/>
  <c r="S731" i="5"/>
  <c r="T731" i="5"/>
  <c r="S732" i="5"/>
  <c r="T732" i="5"/>
  <c r="S733" i="5"/>
  <c r="T733" i="5"/>
  <c r="S734" i="5"/>
  <c r="T734" i="5"/>
  <c r="S735" i="5"/>
  <c r="T735" i="5"/>
  <c r="S736" i="5"/>
  <c r="T736" i="5"/>
  <c r="S737" i="5"/>
  <c r="T737" i="5"/>
  <c r="S738" i="5"/>
  <c r="T738" i="5"/>
  <c r="S739" i="5"/>
  <c r="T739" i="5"/>
  <c r="S740" i="5"/>
  <c r="T740" i="5"/>
  <c r="S741" i="5"/>
  <c r="T741" i="5"/>
  <c r="S742" i="5"/>
  <c r="T742" i="5"/>
  <c r="S743" i="5"/>
  <c r="T743" i="5"/>
  <c r="S744" i="5"/>
  <c r="T744" i="5"/>
  <c r="S745" i="5"/>
  <c r="T745" i="5"/>
  <c r="S746" i="5"/>
  <c r="T746" i="5"/>
  <c r="S747" i="5"/>
  <c r="T747" i="5"/>
  <c r="S748" i="5"/>
  <c r="T748" i="5"/>
  <c r="S749" i="5"/>
  <c r="T749" i="5"/>
  <c r="S750" i="5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T757" i="5"/>
  <c r="S758" i="5"/>
  <c r="T758" i="5"/>
  <c r="S759" i="5"/>
  <c r="T759" i="5"/>
  <c r="S760" i="5"/>
  <c r="T760" i="5"/>
  <c r="S761" i="5"/>
  <c r="T761" i="5"/>
  <c r="S762" i="5"/>
  <c r="T762" i="5"/>
  <c r="S763" i="5"/>
  <c r="T763" i="5"/>
  <c r="S764" i="5"/>
  <c r="T764" i="5"/>
  <c r="S765" i="5"/>
  <c r="T765" i="5"/>
  <c r="S766" i="5"/>
  <c r="T766" i="5"/>
  <c r="S767" i="5"/>
  <c r="T767" i="5"/>
  <c r="S768" i="5"/>
  <c r="T768" i="5"/>
  <c r="S769" i="5"/>
  <c r="T769" i="5"/>
  <c r="S770" i="5"/>
  <c r="T770" i="5"/>
  <c r="S771" i="5"/>
  <c r="T771" i="5"/>
  <c r="S772" i="5"/>
  <c r="T772" i="5"/>
  <c r="S773" i="5"/>
  <c r="T773" i="5"/>
  <c r="S774" i="5"/>
  <c r="T774" i="5"/>
  <c r="S775" i="5"/>
  <c r="T775" i="5"/>
  <c r="S776" i="5"/>
  <c r="T776" i="5"/>
  <c r="S777" i="5"/>
  <c r="T777" i="5"/>
  <c r="S778" i="5"/>
  <c r="T778" i="5"/>
  <c r="S779" i="5"/>
  <c r="T779" i="5"/>
  <c r="S780" i="5"/>
  <c r="T780" i="5"/>
  <c r="S781" i="5"/>
  <c r="T781" i="5"/>
  <c r="S782" i="5"/>
  <c r="T782" i="5"/>
  <c r="S783" i="5"/>
  <c r="T783" i="5"/>
  <c r="S784" i="5"/>
  <c r="T784" i="5"/>
  <c r="S785" i="5"/>
  <c r="T785" i="5"/>
  <c r="S786" i="5"/>
  <c r="T786" i="5"/>
  <c r="S787" i="5"/>
  <c r="T787" i="5"/>
  <c r="S788" i="5"/>
  <c r="T788" i="5"/>
  <c r="S789" i="5"/>
  <c r="T789" i="5"/>
  <c r="S790" i="5"/>
  <c r="T790" i="5"/>
  <c r="S791" i="5"/>
  <c r="T791" i="5"/>
  <c r="S792" i="5"/>
  <c r="T792" i="5"/>
  <c r="S793" i="5"/>
  <c r="T793" i="5"/>
  <c r="S794" i="5"/>
  <c r="T794" i="5"/>
  <c r="S795" i="5"/>
  <c r="T795" i="5"/>
  <c r="S796" i="5"/>
  <c r="T796" i="5"/>
  <c r="S797" i="5"/>
  <c r="T797" i="5"/>
  <c r="S798" i="5"/>
  <c r="T798" i="5"/>
  <c r="S799" i="5"/>
  <c r="T799" i="5"/>
  <c r="S800" i="5"/>
  <c r="T800" i="5"/>
  <c r="S801" i="5"/>
  <c r="T801" i="5"/>
  <c r="S802" i="5"/>
  <c r="T802" i="5"/>
  <c r="S803" i="5"/>
  <c r="T803" i="5"/>
  <c r="S804" i="5"/>
  <c r="T804" i="5"/>
  <c r="S805" i="5"/>
  <c r="T805" i="5"/>
  <c r="S806" i="5"/>
  <c r="T806" i="5"/>
  <c r="S807" i="5"/>
  <c r="T807" i="5"/>
  <c r="S808" i="5"/>
  <c r="T808" i="5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S817" i="5"/>
  <c r="T817" i="5"/>
  <c r="S818" i="5"/>
  <c r="T818" i="5"/>
  <c r="S819" i="5"/>
  <c r="T819" i="5"/>
  <c r="S820" i="5"/>
  <c r="T820" i="5"/>
  <c r="S821" i="5"/>
  <c r="T821" i="5"/>
  <c r="S822" i="5"/>
  <c r="T822" i="5"/>
  <c r="S823" i="5"/>
  <c r="T823" i="5"/>
  <c r="S824" i="5"/>
  <c r="T824" i="5"/>
  <c r="S825" i="5"/>
  <c r="T825" i="5"/>
  <c r="S826" i="5"/>
  <c r="T826" i="5"/>
  <c r="S827" i="5"/>
  <c r="T827" i="5"/>
  <c r="S828" i="5"/>
  <c r="T828" i="5"/>
  <c r="S829" i="5"/>
  <c r="T829" i="5"/>
  <c r="S830" i="5"/>
  <c r="T830" i="5"/>
  <c r="S831" i="5"/>
  <c r="T831" i="5"/>
  <c r="S832" i="5"/>
  <c r="T832" i="5"/>
  <c r="S833" i="5"/>
  <c r="T833" i="5"/>
  <c r="S834" i="5"/>
  <c r="T834" i="5"/>
  <c r="S835" i="5"/>
  <c r="T835" i="5"/>
  <c r="S836" i="5"/>
  <c r="T836" i="5"/>
  <c r="S837" i="5"/>
  <c r="T837" i="5"/>
  <c r="S838" i="5"/>
  <c r="T838" i="5"/>
  <c r="S839" i="5"/>
  <c r="T839" i="5"/>
  <c r="S840" i="5"/>
  <c r="T840" i="5"/>
  <c r="S841" i="5"/>
  <c r="T841" i="5"/>
  <c r="S842" i="5"/>
  <c r="T842" i="5"/>
  <c r="S843" i="5"/>
  <c r="T843" i="5"/>
  <c r="S844" i="5"/>
  <c r="T844" i="5"/>
  <c r="S845" i="5"/>
  <c r="T845" i="5"/>
  <c r="S846" i="5"/>
  <c r="T846" i="5"/>
  <c r="S847" i="5"/>
  <c r="T847" i="5"/>
  <c r="S848" i="5"/>
  <c r="T848" i="5"/>
  <c r="S849" i="5"/>
  <c r="T849" i="5"/>
  <c r="S850" i="5"/>
  <c r="T850" i="5"/>
  <c r="S851" i="5"/>
  <c r="T851" i="5"/>
  <c r="S852" i="5"/>
  <c r="T852" i="5"/>
  <c r="S853" i="5"/>
  <c r="T853" i="5"/>
  <c r="S854" i="5"/>
  <c r="T854" i="5"/>
  <c r="S855" i="5"/>
  <c r="T855" i="5"/>
  <c r="S856" i="5"/>
  <c r="T856" i="5"/>
  <c r="S857" i="5"/>
  <c r="T857" i="5"/>
  <c r="S858" i="5"/>
  <c r="T858" i="5"/>
  <c r="S859" i="5"/>
  <c r="T859" i="5"/>
  <c r="S860" i="5"/>
  <c r="T860" i="5"/>
  <c r="S861" i="5"/>
  <c r="T861" i="5"/>
  <c r="S862" i="5"/>
  <c r="T862" i="5"/>
  <c r="S863" i="5"/>
  <c r="T863" i="5"/>
  <c r="S864" i="5"/>
  <c r="T864" i="5"/>
  <c r="S865" i="5"/>
  <c r="T865" i="5"/>
  <c r="S866" i="5"/>
  <c r="T866" i="5"/>
  <c r="S867" i="5"/>
  <c r="T867" i="5"/>
  <c r="S868" i="5"/>
  <c r="T868" i="5"/>
  <c r="S869" i="5"/>
  <c r="T869" i="5"/>
  <c r="S870" i="5"/>
  <c r="T870" i="5"/>
  <c r="S871" i="5"/>
  <c r="T871" i="5"/>
  <c r="S872" i="5"/>
  <c r="T872" i="5"/>
  <c r="S873" i="5"/>
  <c r="T873" i="5"/>
  <c r="S874" i="5"/>
  <c r="T874" i="5"/>
  <c r="S875" i="5"/>
  <c r="T875" i="5"/>
  <c r="S876" i="5"/>
  <c r="T876" i="5"/>
  <c r="S877" i="5"/>
  <c r="T877" i="5"/>
  <c r="S878" i="5"/>
  <c r="T878" i="5"/>
  <c r="S879" i="5"/>
  <c r="T879" i="5"/>
  <c r="S880" i="5"/>
  <c r="T880" i="5"/>
  <c r="S881" i="5"/>
  <c r="T881" i="5"/>
  <c r="S882" i="5"/>
  <c r="T882" i="5"/>
  <c r="S883" i="5"/>
  <c r="T883" i="5"/>
  <c r="S884" i="5"/>
  <c r="T884" i="5"/>
  <c r="S885" i="5"/>
  <c r="T885" i="5"/>
  <c r="S886" i="5"/>
  <c r="T886" i="5"/>
  <c r="S887" i="5"/>
  <c r="T887" i="5"/>
  <c r="S888" i="5"/>
  <c r="T888" i="5"/>
  <c r="S889" i="5"/>
  <c r="T889" i="5"/>
  <c r="S890" i="5"/>
  <c r="T890" i="5"/>
  <c r="S891" i="5"/>
  <c r="T891" i="5"/>
  <c r="S892" i="5"/>
  <c r="T892" i="5"/>
  <c r="S893" i="5"/>
  <c r="T893" i="5"/>
  <c r="S894" i="5"/>
  <c r="T894" i="5"/>
  <c r="S895" i="5"/>
  <c r="T895" i="5"/>
  <c r="S896" i="5"/>
  <c r="T896" i="5"/>
  <c r="S897" i="5"/>
  <c r="T897" i="5"/>
  <c r="S898" i="5"/>
  <c r="T898" i="5"/>
  <c r="S899" i="5"/>
  <c r="T899" i="5"/>
  <c r="S900" i="5"/>
  <c r="T900" i="5"/>
  <c r="S901" i="5"/>
  <c r="T901" i="5"/>
  <c r="S902" i="5"/>
  <c r="T902" i="5"/>
  <c r="S903" i="5"/>
  <c r="T903" i="5"/>
  <c r="S904" i="5"/>
  <c r="T904" i="5"/>
  <c r="S905" i="5"/>
  <c r="T905" i="5"/>
  <c r="S906" i="5"/>
  <c r="T906" i="5"/>
  <c r="S907" i="5"/>
  <c r="T907" i="5"/>
  <c r="S908" i="5"/>
  <c r="T908" i="5"/>
  <c r="S909" i="5"/>
  <c r="T909" i="5"/>
  <c r="S910" i="5"/>
  <c r="T910" i="5"/>
  <c r="S911" i="5"/>
  <c r="T911" i="5"/>
  <c r="S912" i="5"/>
  <c r="T912" i="5"/>
  <c r="S913" i="5"/>
  <c r="T913" i="5"/>
  <c r="S914" i="5"/>
  <c r="T914" i="5"/>
  <c r="S915" i="5"/>
  <c r="T915" i="5"/>
  <c r="S916" i="5"/>
  <c r="T916" i="5"/>
  <c r="S917" i="5"/>
  <c r="T917" i="5"/>
  <c r="S918" i="5"/>
  <c r="T918" i="5"/>
  <c r="S919" i="5"/>
  <c r="T919" i="5"/>
  <c r="S920" i="5"/>
  <c r="T920" i="5"/>
  <c r="S921" i="5"/>
  <c r="T921" i="5"/>
  <c r="S922" i="5"/>
  <c r="T922" i="5"/>
  <c r="S923" i="5"/>
  <c r="T923" i="5"/>
  <c r="S924" i="5"/>
  <c r="T924" i="5"/>
  <c r="S925" i="5"/>
  <c r="T925" i="5"/>
  <c r="S926" i="5"/>
  <c r="T926" i="5"/>
  <c r="S927" i="5"/>
  <c r="T927" i="5"/>
  <c r="S928" i="5"/>
  <c r="T928" i="5"/>
  <c r="S929" i="5"/>
  <c r="T929" i="5"/>
  <c r="S930" i="5"/>
  <c r="T930" i="5"/>
  <c r="S931" i="5"/>
  <c r="T931" i="5"/>
  <c r="S932" i="5"/>
  <c r="T932" i="5"/>
  <c r="S933" i="5"/>
  <c r="T933" i="5"/>
  <c r="S934" i="5"/>
  <c r="T934" i="5"/>
  <c r="S935" i="5"/>
  <c r="T935" i="5"/>
  <c r="S936" i="5"/>
  <c r="T936" i="5"/>
  <c r="S937" i="5"/>
  <c r="T937" i="5"/>
  <c r="S938" i="5"/>
  <c r="T938" i="5"/>
  <c r="S939" i="5"/>
  <c r="T939" i="5"/>
  <c r="S940" i="5"/>
  <c r="T940" i="5"/>
  <c r="S941" i="5"/>
  <c r="T941" i="5"/>
  <c r="S942" i="5"/>
  <c r="T942" i="5"/>
  <c r="S943" i="5"/>
  <c r="T943" i="5"/>
  <c r="S944" i="5"/>
  <c r="T944" i="5"/>
  <c r="S945" i="5"/>
  <c r="T945" i="5"/>
  <c r="S946" i="5"/>
  <c r="T946" i="5"/>
  <c r="S947" i="5"/>
  <c r="T947" i="5"/>
  <c r="S948" i="5"/>
  <c r="T948" i="5"/>
  <c r="S949" i="5"/>
  <c r="T949" i="5"/>
  <c r="S950" i="5"/>
  <c r="T950" i="5"/>
  <c r="S951" i="5"/>
  <c r="T951" i="5"/>
  <c r="S952" i="5"/>
  <c r="T952" i="5"/>
  <c r="S953" i="5"/>
  <c r="T953" i="5"/>
  <c r="S954" i="5"/>
  <c r="T954" i="5"/>
  <c r="S955" i="5"/>
  <c r="T955" i="5"/>
  <c r="S956" i="5"/>
  <c r="T956" i="5"/>
  <c r="S957" i="5"/>
  <c r="T957" i="5"/>
  <c r="S958" i="5"/>
  <c r="T958" i="5"/>
  <c r="S959" i="5"/>
  <c r="T959" i="5"/>
  <c r="S960" i="5"/>
  <c r="T960" i="5"/>
  <c r="S961" i="5"/>
  <c r="T961" i="5"/>
  <c r="S962" i="5"/>
  <c r="T962" i="5"/>
  <c r="S963" i="5"/>
  <c r="T963" i="5"/>
  <c r="S964" i="5"/>
  <c r="T964" i="5"/>
  <c r="S965" i="5"/>
  <c r="T965" i="5"/>
  <c r="S966" i="5"/>
  <c r="T966" i="5"/>
  <c r="S967" i="5"/>
  <c r="T967" i="5"/>
  <c r="S968" i="5"/>
  <c r="T968" i="5"/>
  <c r="S969" i="5"/>
  <c r="T969" i="5"/>
  <c r="S970" i="5"/>
  <c r="T970" i="5"/>
  <c r="S971" i="5"/>
  <c r="T971" i="5"/>
  <c r="S972" i="5"/>
  <c r="T972" i="5"/>
  <c r="S973" i="5"/>
  <c r="T973" i="5"/>
  <c r="S974" i="5"/>
  <c r="T974" i="5"/>
  <c r="S975" i="5"/>
  <c r="T975" i="5"/>
  <c r="S976" i="5"/>
  <c r="T976" i="5"/>
  <c r="S977" i="5"/>
  <c r="T977" i="5"/>
  <c r="S978" i="5"/>
  <c r="T978" i="5"/>
  <c r="S979" i="5"/>
  <c r="T979" i="5"/>
  <c r="S980" i="5"/>
  <c r="T980" i="5"/>
  <c r="S981" i="5"/>
  <c r="T981" i="5"/>
  <c r="S982" i="5"/>
  <c r="T982" i="5"/>
  <c r="S983" i="5"/>
  <c r="T983" i="5"/>
  <c r="S984" i="5"/>
  <c r="T984" i="5"/>
  <c r="S985" i="5"/>
  <c r="T985" i="5"/>
  <c r="S986" i="5"/>
  <c r="T986" i="5"/>
  <c r="S987" i="5"/>
  <c r="T987" i="5"/>
  <c r="S988" i="5"/>
  <c r="T988" i="5"/>
  <c r="S989" i="5"/>
  <c r="T989" i="5"/>
  <c r="S990" i="5"/>
  <c r="T990" i="5"/>
  <c r="S991" i="5"/>
  <c r="T991" i="5"/>
  <c r="S992" i="5"/>
  <c r="T992" i="5"/>
  <c r="S993" i="5"/>
  <c r="T993" i="5"/>
  <c r="S994" i="5"/>
  <c r="T994" i="5"/>
  <c r="S995" i="5"/>
  <c r="T995" i="5"/>
  <c r="S996" i="5"/>
  <c r="T996" i="5"/>
  <c r="S997" i="5"/>
  <c r="T997" i="5"/>
  <c r="S998" i="5"/>
  <c r="T998" i="5"/>
  <c r="S999" i="5"/>
  <c r="T999" i="5"/>
  <c r="S1000" i="5"/>
  <c r="T1000" i="5"/>
  <c r="S1001" i="5"/>
  <c r="T1001" i="5"/>
  <c r="S1002" i="5"/>
  <c r="T1002" i="5"/>
  <c r="S1003" i="5"/>
  <c r="T1003" i="5"/>
  <c r="S1004" i="5"/>
  <c r="T1004" i="5"/>
  <c r="S1005" i="5"/>
  <c r="T1005" i="5"/>
  <c r="S1006" i="5"/>
  <c r="T1006" i="5"/>
  <c r="S1007" i="5"/>
  <c r="T1007" i="5"/>
  <c r="S1008" i="5"/>
  <c r="T1008" i="5"/>
  <c r="S1009" i="5"/>
  <c r="T1009" i="5"/>
  <c r="S1010" i="5"/>
  <c r="T1010" i="5"/>
  <c r="S1011" i="5"/>
  <c r="T1011" i="5"/>
  <c r="S1012" i="5"/>
  <c r="T1012" i="5"/>
  <c r="S1013" i="5"/>
  <c r="T1013" i="5"/>
  <c r="S1014" i="5"/>
  <c r="T1014" i="5"/>
  <c r="S1015" i="5"/>
  <c r="T1015" i="5"/>
  <c r="S1016" i="5"/>
  <c r="T1016" i="5"/>
  <c r="S1017" i="5"/>
  <c r="T1017" i="5"/>
  <c r="S1018" i="5"/>
  <c r="T1018" i="5"/>
  <c r="S1019" i="5"/>
  <c r="T1019" i="5"/>
  <c r="S1020" i="5"/>
  <c r="T1020" i="5"/>
  <c r="S1021" i="5"/>
  <c r="T1021" i="5"/>
  <c r="S1022" i="5"/>
  <c r="T1022" i="5"/>
  <c r="S1023" i="5"/>
  <c r="T1023" i="5"/>
  <c r="S1024" i="5"/>
  <c r="T1024" i="5"/>
  <c r="S1025" i="5"/>
  <c r="T1025" i="5"/>
  <c r="S1026" i="5"/>
  <c r="T1026" i="5"/>
  <c r="S1027" i="5"/>
  <c r="T1027" i="5"/>
  <c r="S1028" i="5"/>
  <c r="T1028" i="5"/>
  <c r="S1029" i="5"/>
  <c r="T1029" i="5"/>
  <c r="S1030" i="5"/>
  <c r="T1030" i="5"/>
  <c r="S1031" i="5"/>
  <c r="T1031" i="5"/>
  <c r="S1032" i="5"/>
  <c r="T1032" i="5"/>
  <c r="S1033" i="5"/>
  <c r="T1033" i="5"/>
  <c r="S1034" i="5"/>
  <c r="T1034" i="5"/>
  <c r="S1035" i="5"/>
  <c r="T1035" i="5"/>
  <c r="S1036" i="5"/>
  <c r="T1036" i="5"/>
  <c r="S1037" i="5"/>
  <c r="T1037" i="5"/>
  <c r="S1038" i="5"/>
  <c r="T1038" i="5"/>
  <c r="S1039" i="5"/>
  <c r="T1039" i="5"/>
  <c r="S1040" i="5"/>
  <c r="T1040" i="5"/>
  <c r="S1041" i="5"/>
  <c r="T1041" i="5"/>
  <c r="S1042" i="5"/>
  <c r="T1042" i="5"/>
  <c r="S1043" i="5"/>
  <c r="T1043" i="5"/>
  <c r="S1044" i="5"/>
  <c r="T1044" i="5"/>
  <c r="S1045" i="5"/>
  <c r="T1045" i="5"/>
  <c r="S1046" i="5"/>
  <c r="T1046" i="5"/>
  <c r="S1047" i="5"/>
  <c r="T1047" i="5"/>
  <c r="S1048" i="5"/>
  <c r="T1048" i="5"/>
  <c r="S1049" i="5"/>
  <c r="T1049" i="5"/>
  <c r="S1050" i="5"/>
  <c r="T1050" i="5"/>
  <c r="S1051" i="5"/>
  <c r="T1051" i="5"/>
  <c r="S1052" i="5"/>
  <c r="T1052" i="5"/>
  <c r="S1053" i="5"/>
  <c r="T1053" i="5"/>
  <c r="S1054" i="5"/>
  <c r="T1054" i="5"/>
  <c r="S1055" i="5"/>
  <c r="T1055" i="5"/>
  <c r="S1056" i="5"/>
  <c r="T1056" i="5"/>
  <c r="S1057" i="5"/>
  <c r="T1057" i="5"/>
  <c r="S1058" i="5"/>
  <c r="T1058" i="5"/>
  <c r="S1059" i="5"/>
  <c r="T1059" i="5"/>
  <c r="S1060" i="5"/>
  <c r="T1060" i="5"/>
  <c r="S1061" i="5"/>
  <c r="T1061" i="5"/>
  <c r="S1062" i="5"/>
  <c r="T1062" i="5"/>
  <c r="S1063" i="5"/>
  <c r="T1063" i="5"/>
  <c r="S1064" i="5"/>
  <c r="T1064" i="5"/>
  <c r="S1065" i="5"/>
  <c r="T1065" i="5"/>
  <c r="S1066" i="5"/>
  <c r="T1066" i="5"/>
  <c r="S1067" i="5"/>
  <c r="T1067" i="5"/>
  <c r="S1068" i="5"/>
  <c r="T1068" i="5"/>
  <c r="S1069" i="5"/>
  <c r="T1069" i="5"/>
  <c r="S1070" i="5"/>
  <c r="T1070" i="5"/>
  <c r="S1071" i="5"/>
  <c r="T1071" i="5"/>
  <c r="S1072" i="5"/>
  <c r="T1072" i="5"/>
  <c r="S1073" i="5"/>
  <c r="T1073" i="5"/>
  <c r="S1074" i="5"/>
  <c r="T1074" i="5"/>
  <c r="S1075" i="5"/>
  <c r="T1075" i="5"/>
  <c r="S1076" i="5"/>
  <c r="T1076" i="5"/>
  <c r="S1077" i="5"/>
  <c r="T1077" i="5"/>
  <c r="S1078" i="5"/>
  <c r="T1078" i="5"/>
  <c r="S1079" i="5"/>
  <c r="T1079" i="5"/>
  <c r="S1080" i="5"/>
  <c r="T1080" i="5"/>
  <c r="S1081" i="5"/>
  <c r="T1081" i="5"/>
  <c r="S1082" i="5"/>
  <c r="T1082" i="5"/>
  <c r="S1083" i="5"/>
  <c r="T1083" i="5"/>
  <c r="S1084" i="5"/>
  <c r="T1084" i="5"/>
  <c r="S1085" i="5"/>
  <c r="T1085" i="5"/>
  <c r="S1086" i="5"/>
  <c r="T1086" i="5"/>
  <c r="S1087" i="5"/>
  <c r="T1087" i="5"/>
  <c r="S1088" i="5"/>
  <c r="T1088" i="5"/>
  <c r="S1089" i="5"/>
  <c r="T1089" i="5"/>
  <c r="S1090" i="5"/>
  <c r="T1090" i="5"/>
  <c r="S1091" i="5"/>
  <c r="T1091" i="5"/>
  <c r="S1092" i="5"/>
  <c r="T1092" i="5"/>
  <c r="S1093" i="5"/>
  <c r="T1093" i="5"/>
  <c r="S1094" i="5"/>
  <c r="T1094" i="5"/>
  <c r="S1095" i="5"/>
  <c r="T1095" i="5"/>
  <c r="S1096" i="5"/>
  <c r="T1096" i="5"/>
  <c r="S1097" i="5"/>
  <c r="T1097" i="5"/>
  <c r="S1098" i="5"/>
  <c r="T1098" i="5"/>
  <c r="S1099" i="5"/>
  <c r="T1099" i="5"/>
  <c r="S1100" i="5"/>
  <c r="T1100" i="5"/>
  <c r="S1101" i="5"/>
  <c r="T1101" i="5"/>
  <c r="S1102" i="5"/>
  <c r="T1102" i="5"/>
  <c r="S1103" i="5"/>
  <c r="T1103" i="5"/>
  <c r="S1104" i="5"/>
  <c r="T1104" i="5"/>
  <c r="S1105" i="5"/>
  <c r="T1105" i="5"/>
  <c r="S1106" i="5"/>
  <c r="T1106" i="5"/>
  <c r="S1107" i="5"/>
  <c r="T1107" i="5"/>
  <c r="S1108" i="5"/>
  <c r="T1108" i="5"/>
  <c r="S1109" i="5"/>
  <c r="T1109" i="5"/>
  <c r="S1110" i="5"/>
  <c r="T1110" i="5"/>
  <c r="S1111" i="5"/>
  <c r="T1111" i="5"/>
  <c r="S1112" i="5"/>
  <c r="T1112" i="5"/>
  <c r="S1113" i="5"/>
  <c r="T1113" i="5"/>
  <c r="S1114" i="5"/>
  <c r="T1114" i="5"/>
  <c r="S1115" i="5"/>
  <c r="T1115" i="5"/>
  <c r="S1116" i="5"/>
  <c r="T1116" i="5"/>
  <c r="S1117" i="5"/>
  <c r="T1117" i="5"/>
  <c r="S1118" i="5"/>
  <c r="T1118" i="5"/>
  <c r="S1119" i="5"/>
  <c r="T1119" i="5"/>
  <c r="S1120" i="5"/>
  <c r="T1120" i="5"/>
  <c r="S1121" i="5"/>
  <c r="T1121" i="5"/>
  <c r="S1122" i="5"/>
  <c r="T1122" i="5"/>
  <c r="S1123" i="5"/>
  <c r="T1123" i="5"/>
  <c r="S1124" i="5"/>
  <c r="T1124" i="5"/>
  <c r="S1125" i="5"/>
  <c r="T1125" i="5"/>
  <c r="S1126" i="5"/>
  <c r="T1126" i="5"/>
  <c r="S1127" i="5"/>
  <c r="T1127" i="5"/>
  <c r="S1128" i="5"/>
  <c r="T1128" i="5"/>
  <c r="S1129" i="5"/>
  <c r="T1129" i="5"/>
  <c r="S1130" i="5"/>
  <c r="T1130" i="5"/>
  <c r="S1131" i="5"/>
  <c r="T1131" i="5"/>
  <c r="S1132" i="5"/>
  <c r="T1132" i="5"/>
  <c r="S1133" i="5"/>
  <c r="T1133" i="5"/>
  <c r="S1134" i="5"/>
  <c r="T1134" i="5"/>
  <c r="S1135" i="5"/>
  <c r="T1135" i="5"/>
  <c r="S1136" i="5"/>
  <c r="T1136" i="5"/>
  <c r="S1137" i="5"/>
  <c r="T1137" i="5"/>
  <c r="S1138" i="5"/>
  <c r="T1138" i="5"/>
  <c r="S1139" i="5"/>
  <c r="T1139" i="5"/>
  <c r="S1140" i="5"/>
  <c r="T1140" i="5"/>
  <c r="S1141" i="5"/>
  <c r="T1141" i="5"/>
  <c r="S1142" i="5"/>
  <c r="T1142" i="5"/>
  <c r="S1143" i="5"/>
  <c r="T1143" i="5"/>
  <c r="S1144" i="5"/>
  <c r="T1144" i="5"/>
  <c r="S1145" i="5"/>
  <c r="T1145" i="5"/>
  <c r="S1146" i="5"/>
  <c r="T1146" i="5"/>
  <c r="S1147" i="5"/>
  <c r="T1147" i="5"/>
  <c r="S1148" i="5"/>
  <c r="T1148" i="5"/>
  <c r="S1149" i="5"/>
  <c r="T1149" i="5"/>
  <c r="S1150" i="5"/>
  <c r="T1150" i="5"/>
  <c r="S1151" i="5"/>
  <c r="T1151" i="5"/>
  <c r="S1152" i="5"/>
  <c r="T1152" i="5"/>
  <c r="S1153" i="5"/>
  <c r="T1153" i="5"/>
  <c r="S1154" i="5"/>
  <c r="T1154" i="5"/>
  <c r="S1155" i="5"/>
  <c r="T1155" i="5"/>
  <c r="S1156" i="5"/>
  <c r="T1156" i="5"/>
  <c r="S1157" i="5"/>
  <c r="T1157" i="5"/>
  <c r="S1158" i="5"/>
  <c r="T1158" i="5"/>
  <c r="S1159" i="5"/>
  <c r="T1159" i="5"/>
  <c r="S1160" i="5"/>
  <c r="T1160" i="5"/>
  <c r="S1161" i="5"/>
  <c r="T1161" i="5"/>
  <c r="S1162" i="5"/>
  <c r="T1162" i="5"/>
  <c r="S1163" i="5"/>
  <c r="T1163" i="5"/>
  <c r="S1164" i="5"/>
  <c r="T1164" i="5"/>
  <c r="S1165" i="5"/>
  <c r="T1165" i="5"/>
  <c r="S1166" i="5"/>
  <c r="T1166" i="5"/>
  <c r="S1167" i="5"/>
  <c r="T1167" i="5"/>
  <c r="S1168" i="5"/>
  <c r="T1168" i="5"/>
  <c r="S1169" i="5"/>
  <c r="T1169" i="5"/>
  <c r="S1170" i="5"/>
  <c r="T1170" i="5"/>
  <c r="S1171" i="5"/>
  <c r="T1171" i="5"/>
  <c r="S1172" i="5"/>
  <c r="T1172" i="5"/>
  <c r="S1173" i="5"/>
  <c r="T1173" i="5"/>
  <c r="S1174" i="5"/>
  <c r="T1174" i="5"/>
  <c r="S1175" i="5"/>
  <c r="T1175" i="5"/>
  <c r="S1176" i="5"/>
  <c r="T1176" i="5"/>
  <c r="S1177" i="5"/>
  <c r="T1177" i="5"/>
  <c r="S1178" i="5"/>
  <c r="T1178" i="5"/>
  <c r="S1179" i="5"/>
  <c r="T1179" i="5"/>
  <c r="S1180" i="5"/>
  <c r="T1180" i="5"/>
  <c r="S1181" i="5"/>
  <c r="T1181" i="5"/>
  <c r="S1182" i="5"/>
  <c r="T1182" i="5"/>
  <c r="S1183" i="5"/>
  <c r="T1183" i="5"/>
  <c r="S1184" i="5"/>
  <c r="T1184" i="5"/>
  <c r="S1185" i="5"/>
  <c r="T1185" i="5"/>
  <c r="S1186" i="5"/>
  <c r="T1186" i="5"/>
  <c r="S1187" i="5"/>
  <c r="T1187" i="5"/>
  <c r="S1188" i="5"/>
  <c r="T1188" i="5"/>
  <c r="S1189" i="5"/>
  <c r="T1189" i="5"/>
  <c r="S1190" i="5"/>
  <c r="T1190" i="5"/>
  <c r="S1191" i="5"/>
  <c r="T1191" i="5"/>
  <c r="S1192" i="5"/>
  <c r="T1192" i="5"/>
  <c r="S1193" i="5"/>
  <c r="T1193" i="5"/>
  <c r="S1194" i="5"/>
  <c r="T1194" i="5"/>
  <c r="S1195" i="5"/>
  <c r="T1195" i="5"/>
  <c r="S1196" i="5"/>
  <c r="T1196" i="5"/>
  <c r="S1197" i="5"/>
  <c r="T1197" i="5"/>
  <c r="S1198" i="5"/>
  <c r="T1198" i="5"/>
  <c r="S1199" i="5"/>
  <c r="T1199" i="5"/>
  <c r="S1200" i="5"/>
  <c r="T1200" i="5"/>
  <c r="S1201" i="5"/>
  <c r="T1201" i="5"/>
  <c r="S1202" i="5"/>
  <c r="T1202" i="5"/>
  <c r="S1203" i="5"/>
  <c r="T1203" i="5"/>
  <c r="S1204" i="5"/>
  <c r="T1204" i="5"/>
  <c r="S1205" i="5"/>
  <c r="T1205" i="5"/>
  <c r="S1206" i="5"/>
  <c r="T1206" i="5"/>
  <c r="S1207" i="5"/>
  <c r="T1207" i="5"/>
  <c r="S1208" i="5"/>
  <c r="T1208" i="5"/>
  <c r="S1209" i="5"/>
  <c r="T1209" i="5"/>
  <c r="S1210" i="5"/>
  <c r="T1210" i="5"/>
  <c r="S1211" i="5"/>
  <c r="T1211" i="5"/>
  <c r="S1212" i="5"/>
  <c r="T1212" i="5"/>
  <c r="S1213" i="5"/>
  <c r="T1213" i="5"/>
  <c r="S1214" i="5"/>
  <c r="T1214" i="5"/>
  <c r="S1215" i="5"/>
  <c r="T1215" i="5"/>
  <c r="S1216" i="5"/>
  <c r="T1216" i="5"/>
  <c r="S1217" i="5"/>
  <c r="T1217" i="5"/>
  <c r="S1218" i="5"/>
  <c r="T1218" i="5"/>
  <c r="S1219" i="5"/>
  <c r="T1219" i="5"/>
  <c r="S1220" i="5"/>
  <c r="T1220" i="5"/>
  <c r="S1221" i="5"/>
  <c r="T1221" i="5"/>
  <c r="S1222" i="5"/>
  <c r="T1222" i="5"/>
  <c r="S1223" i="5"/>
  <c r="T1223" i="5"/>
  <c r="S1224" i="5"/>
  <c r="T1224" i="5"/>
  <c r="S1225" i="5"/>
  <c r="T1225" i="5"/>
  <c r="S1226" i="5"/>
  <c r="T1226" i="5"/>
  <c r="S1227" i="5"/>
  <c r="T1227" i="5"/>
  <c r="S1228" i="5"/>
  <c r="T1228" i="5"/>
  <c r="S1229" i="5"/>
  <c r="T1229" i="5"/>
  <c r="S1230" i="5"/>
  <c r="T1230" i="5"/>
  <c r="S1231" i="5"/>
  <c r="T1231" i="5"/>
  <c r="S1232" i="5"/>
  <c r="T1232" i="5"/>
  <c r="S1233" i="5"/>
  <c r="T1233" i="5"/>
  <c r="S1234" i="5"/>
  <c r="T1234" i="5"/>
  <c r="S1235" i="5"/>
  <c r="T1235" i="5"/>
  <c r="S1236" i="5"/>
  <c r="T1236" i="5"/>
  <c r="S1237" i="5"/>
  <c r="T1237" i="5"/>
  <c r="S1238" i="5"/>
  <c r="T1238" i="5"/>
  <c r="S1239" i="5"/>
  <c r="T1239" i="5"/>
  <c r="S1240" i="5"/>
  <c r="T1240" i="5"/>
  <c r="S1241" i="5"/>
  <c r="T1241" i="5"/>
  <c r="S1242" i="5"/>
  <c r="T1242" i="5"/>
  <c r="S1243" i="5"/>
  <c r="T1243" i="5"/>
  <c r="S1244" i="5"/>
  <c r="T1244" i="5"/>
  <c r="S1245" i="5"/>
  <c r="T1245" i="5"/>
  <c r="S1246" i="5"/>
  <c r="T1246" i="5"/>
  <c r="S1247" i="5"/>
  <c r="T1247" i="5"/>
  <c r="S1248" i="5"/>
  <c r="T1248" i="5"/>
  <c r="S1249" i="5"/>
  <c r="T1249" i="5"/>
  <c r="S1250" i="5"/>
  <c r="T1250" i="5"/>
  <c r="S1251" i="5"/>
  <c r="T1251" i="5"/>
  <c r="S1252" i="5"/>
  <c r="T1252" i="5"/>
  <c r="S1253" i="5"/>
  <c r="T1253" i="5"/>
  <c r="S1254" i="5"/>
  <c r="T1254" i="5"/>
  <c r="S1255" i="5"/>
  <c r="T1255" i="5"/>
  <c r="S1256" i="5"/>
  <c r="T1256" i="5"/>
  <c r="S1257" i="5"/>
  <c r="T1257" i="5"/>
  <c r="S1258" i="5"/>
  <c r="T1258" i="5"/>
  <c r="S1259" i="5"/>
  <c r="T1259" i="5"/>
  <c r="S1260" i="5"/>
  <c r="T1260" i="5"/>
  <c r="S1261" i="5"/>
  <c r="T1261" i="5"/>
  <c r="S1262" i="5"/>
  <c r="T1262" i="5"/>
  <c r="S1263" i="5"/>
  <c r="T1263" i="5"/>
  <c r="S1264" i="5"/>
  <c r="T1264" i="5"/>
  <c r="S1265" i="5"/>
  <c r="T1265" i="5"/>
  <c r="S1266" i="5"/>
  <c r="T1266" i="5"/>
  <c r="S1267" i="5"/>
  <c r="T1267" i="5"/>
  <c r="S1268" i="5"/>
  <c r="T1268" i="5"/>
  <c r="S1269" i="5"/>
  <c r="T1269" i="5"/>
  <c r="S1270" i="5"/>
  <c r="T1270" i="5"/>
  <c r="S1271" i="5"/>
  <c r="T1271" i="5"/>
  <c r="S1272" i="5"/>
  <c r="T1272" i="5"/>
  <c r="S1273" i="5"/>
  <c r="T1273" i="5"/>
  <c r="S1274" i="5"/>
  <c r="T1274" i="5"/>
  <c r="S1275" i="5"/>
  <c r="T1275" i="5"/>
  <c r="S1276" i="5"/>
  <c r="T1276" i="5"/>
  <c r="S1277" i="5"/>
  <c r="T1277" i="5"/>
  <c r="S1278" i="5"/>
  <c r="T1278" i="5"/>
  <c r="S1279" i="5"/>
  <c r="T1279" i="5"/>
  <c r="S1280" i="5"/>
  <c r="T1280" i="5"/>
  <c r="S1281" i="5"/>
  <c r="T1281" i="5"/>
  <c r="S1282" i="5"/>
  <c r="T1282" i="5"/>
  <c r="S1283" i="5"/>
  <c r="T1283" i="5"/>
  <c r="S1284" i="5"/>
  <c r="T1284" i="5"/>
  <c r="S1285" i="5"/>
  <c r="T1285" i="5"/>
  <c r="S1286" i="5"/>
  <c r="T1286" i="5"/>
  <c r="S1287" i="5"/>
  <c r="T1287" i="5"/>
  <c r="S1288" i="5"/>
  <c r="T1288" i="5"/>
  <c r="S1289" i="5"/>
  <c r="T1289" i="5"/>
  <c r="S1290" i="5"/>
  <c r="T1290" i="5"/>
  <c r="S1291" i="5"/>
  <c r="T1291" i="5"/>
  <c r="S1292" i="5"/>
  <c r="T1292" i="5"/>
  <c r="S1293" i="5"/>
  <c r="T1293" i="5"/>
  <c r="S1294" i="5"/>
  <c r="T1294" i="5"/>
  <c r="S1295" i="5"/>
  <c r="T1295" i="5"/>
  <c r="S1296" i="5"/>
  <c r="T1296" i="5"/>
  <c r="S1297" i="5"/>
  <c r="T1297" i="5"/>
  <c r="S1298" i="5"/>
  <c r="T1298" i="5"/>
  <c r="S1299" i="5"/>
  <c r="T1299" i="5"/>
  <c r="S1300" i="5"/>
  <c r="T1300" i="5"/>
  <c r="S1301" i="5"/>
  <c r="T1301" i="5"/>
  <c r="S1302" i="5"/>
  <c r="T1302" i="5"/>
  <c r="S1303" i="5"/>
  <c r="T1303" i="5"/>
  <c r="S1304" i="5"/>
  <c r="T1304" i="5"/>
  <c r="S1305" i="5"/>
  <c r="T1305" i="5"/>
  <c r="S1306" i="5"/>
  <c r="T1306" i="5"/>
  <c r="S1307" i="5"/>
  <c r="T1307" i="5"/>
  <c r="S1308" i="5"/>
  <c r="T1308" i="5"/>
  <c r="S1309" i="5"/>
  <c r="T1309" i="5"/>
  <c r="S1310" i="5"/>
  <c r="T1310" i="5"/>
  <c r="S1311" i="5"/>
  <c r="T1311" i="5"/>
  <c r="S1312" i="5"/>
  <c r="T1312" i="5"/>
  <c r="S1313" i="5"/>
  <c r="T1313" i="5"/>
  <c r="S1314" i="5"/>
  <c r="T1314" i="5"/>
  <c r="S1315" i="5"/>
  <c r="T1315" i="5"/>
  <c r="S1316" i="5"/>
  <c r="T1316" i="5"/>
  <c r="S1317" i="5"/>
  <c r="T1317" i="5"/>
  <c r="S1318" i="5"/>
  <c r="T1318" i="5"/>
  <c r="S1319" i="5"/>
  <c r="T1319" i="5"/>
  <c r="S1320" i="5"/>
  <c r="T1320" i="5"/>
  <c r="S1321" i="5"/>
  <c r="T1321" i="5"/>
  <c r="S1322" i="5"/>
  <c r="T1322" i="5"/>
  <c r="S1323" i="5"/>
  <c r="T1323" i="5"/>
  <c r="S1324" i="5"/>
  <c r="T1324" i="5"/>
  <c r="S1325" i="5"/>
  <c r="T1325" i="5"/>
  <c r="S1326" i="5"/>
  <c r="T1326" i="5"/>
  <c r="S1327" i="5"/>
  <c r="T1327" i="5"/>
  <c r="S1328" i="5"/>
  <c r="T1328" i="5"/>
  <c r="S1329" i="5"/>
  <c r="T1329" i="5"/>
  <c r="S1330" i="5"/>
  <c r="T1330" i="5"/>
  <c r="S1331" i="5"/>
  <c r="T1331" i="5"/>
  <c r="S1332" i="5"/>
  <c r="T1332" i="5"/>
  <c r="S1333" i="5"/>
  <c r="T1333" i="5"/>
  <c r="S1334" i="5"/>
  <c r="T1334" i="5"/>
  <c r="S1335" i="5"/>
  <c r="T1335" i="5"/>
  <c r="S1336" i="5"/>
  <c r="T1336" i="5"/>
  <c r="S1337" i="5"/>
  <c r="T1337" i="5"/>
  <c r="S1338" i="5"/>
  <c r="T1338" i="5"/>
  <c r="S1339" i="5"/>
  <c r="T1339" i="5"/>
  <c r="S1340" i="5"/>
  <c r="T1340" i="5"/>
  <c r="S1341" i="5"/>
  <c r="T1341" i="5"/>
  <c r="S1342" i="5"/>
  <c r="T1342" i="5"/>
  <c r="S1343" i="5"/>
  <c r="T1343" i="5"/>
  <c r="S1344" i="5"/>
  <c r="T1344" i="5"/>
  <c r="S1345" i="5"/>
  <c r="T1345" i="5"/>
  <c r="S1346" i="5"/>
  <c r="T1346" i="5"/>
  <c r="S1347" i="5"/>
  <c r="T1347" i="5"/>
  <c r="S1348" i="5"/>
  <c r="T1348" i="5"/>
  <c r="S1349" i="5"/>
  <c r="T1349" i="5"/>
  <c r="S1350" i="5"/>
  <c r="T1350" i="5"/>
  <c r="S1351" i="5"/>
  <c r="T1351" i="5"/>
  <c r="S1352" i="5"/>
  <c r="T1352" i="5"/>
  <c r="S1353" i="5"/>
  <c r="T1353" i="5"/>
  <c r="S1354" i="5"/>
  <c r="T1354" i="5"/>
  <c r="S1355" i="5"/>
  <c r="T1355" i="5"/>
  <c r="S1356" i="5"/>
  <c r="T1356" i="5"/>
  <c r="S1357" i="5"/>
  <c r="T1357" i="5"/>
  <c r="S1358" i="5"/>
  <c r="T1358" i="5"/>
  <c r="S1359" i="5"/>
  <c r="T1359" i="5"/>
  <c r="S1360" i="5"/>
  <c r="T1360" i="5"/>
  <c r="S1361" i="5"/>
  <c r="T1361" i="5"/>
  <c r="S1362" i="5"/>
  <c r="T1362" i="5"/>
  <c r="S1363" i="5"/>
  <c r="T1363" i="5"/>
  <c r="S1364" i="5"/>
  <c r="T1364" i="5"/>
  <c r="S1365" i="5"/>
  <c r="T1365" i="5"/>
  <c r="S1366" i="5"/>
  <c r="T1366" i="5"/>
  <c r="S1367" i="5"/>
  <c r="T1367" i="5"/>
  <c r="S1368" i="5"/>
  <c r="T1368" i="5"/>
  <c r="S1369" i="5"/>
  <c r="T1369" i="5"/>
  <c r="S1370" i="5"/>
  <c r="T1370" i="5"/>
  <c r="S1371" i="5"/>
  <c r="T1371" i="5"/>
  <c r="S1372" i="5"/>
  <c r="T1372" i="5"/>
  <c r="S1373" i="5"/>
  <c r="T1373" i="5"/>
  <c r="S1374" i="5"/>
  <c r="T1374" i="5"/>
  <c r="S1375" i="5"/>
  <c r="T1375" i="5"/>
  <c r="S1376" i="5"/>
  <c r="T1376" i="5"/>
  <c r="S1377" i="5"/>
  <c r="T1377" i="5"/>
  <c r="S1378" i="5"/>
  <c r="T1378" i="5"/>
  <c r="S1379" i="5"/>
  <c r="T1379" i="5"/>
  <c r="S1380" i="5"/>
  <c r="T1380" i="5"/>
  <c r="S1381" i="5"/>
  <c r="T1381" i="5"/>
  <c r="S1382" i="5"/>
  <c r="T1382" i="5"/>
  <c r="S1383" i="5"/>
  <c r="T1383" i="5"/>
  <c r="S1384" i="5"/>
  <c r="T1384" i="5"/>
  <c r="S1385" i="5"/>
  <c r="T1385" i="5"/>
  <c r="S1386" i="5"/>
  <c r="T1386" i="5"/>
  <c r="S1387" i="5"/>
  <c r="T1387" i="5"/>
  <c r="S1388" i="5"/>
  <c r="T1388" i="5"/>
  <c r="S1389" i="5"/>
  <c r="T1389" i="5"/>
  <c r="S1390" i="5"/>
  <c r="T1390" i="5"/>
  <c r="S1391" i="5"/>
  <c r="T1391" i="5"/>
  <c r="S1392" i="5"/>
  <c r="T1392" i="5"/>
  <c r="S1393" i="5"/>
  <c r="T1393" i="5"/>
  <c r="S1394" i="5"/>
  <c r="T1394" i="5"/>
  <c r="S1395" i="5"/>
  <c r="T1395" i="5"/>
  <c r="S1396" i="5"/>
  <c r="T1396" i="5"/>
  <c r="S1397" i="5"/>
  <c r="T1397" i="5"/>
  <c r="S1398" i="5"/>
  <c r="T1398" i="5"/>
  <c r="S1399" i="5"/>
  <c r="T1399" i="5"/>
  <c r="S1400" i="5"/>
  <c r="T1400" i="5"/>
  <c r="S1401" i="5"/>
  <c r="T1401" i="5"/>
  <c r="S1402" i="5"/>
  <c r="T1402" i="5"/>
  <c r="S1403" i="5"/>
  <c r="T1403" i="5"/>
  <c r="S1404" i="5"/>
  <c r="T1404" i="5"/>
  <c r="S1405" i="5"/>
  <c r="T1405" i="5"/>
  <c r="S1406" i="5"/>
  <c r="T1406" i="5"/>
  <c r="S1407" i="5"/>
  <c r="T1407" i="5"/>
  <c r="S1408" i="5"/>
  <c r="T1408" i="5"/>
  <c r="S1409" i="5"/>
  <c r="T1409" i="5"/>
  <c r="S1410" i="5"/>
  <c r="T1410" i="5"/>
  <c r="S1411" i="5"/>
  <c r="T1411" i="5"/>
  <c r="S1412" i="5"/>
  <c r="T1412" i="5"/>
  <c r="S1413" i="5"/>
  <c r="T1413" i="5"/>
  <c r="S1414" i="5"/>
  <c r="T1414" i="5"/>
  <c r="S1415" i="5"/>
  <c r="T1415" i="5"/>
  <c r="S1416" i="5"/>
  <c r="T1416" i="5"/>
  <c r="S1417" i="5"/>
  <c r="T1417" i="5"/>
  <c r="S1418" i="5"/>
  <c r="T1418" i="5"/>
  <c r="S1419" i="5"/>
  <c r="T1419" i="5"/>
  <c r="S1420" i="5"/>
  <c r="T1420" i="5"/>
  <c r="S1421" i="5"/>
  <c r="T1421" i="5"/>
  <c r="S1422" i="5"/>
  <c r="T1422" i="5"/>
  <c r="S1423" i="5"/>
  <c r="T1423" i="5"/>
  <c r="S1424" i="5"/>
  <c r="T1424" i="5"/>
  <c r="S1425" i="5"/>
  <c r="T1425" i="5"/>
  <c r="S1426" i="5"/>
  <c r="T1426" i="5"/>
  <c r="S1427" i="5"/>
  <c r="T1427" i="5"/>
  <c r="S1428" i="5"/>
  <c r="T1428" i="5"/>
  <c r="S1429" i="5"/>
  <c r="T1429" i="5"/>
  <c r="S1430" i="5"/>
  <c r="T1430" i="5"/>
  <c r="S1431" i="5"/>
  <c r="T1431" i="5"/>
  <c r="S1432" i="5"/>
  <c r="T1432" i="5"/>
  <c r="S1433" i="5"/>
  <c r="T1433" i="5"/>
  <c r="S1434" i="5"/>
  <c r="T1434" i="5"/>
  <c r="S1435" i="5"/>
  <c r="T1435" i="5"/>
  <c r="S1436" i="5"/>
  <c r="T1436" i="5"/>
  <c r="S1437" i="5"/>
  <c r="T1437" i="5"/>
  <c r="S1438" i="5"/>
  <c r="T1438" i="5"/>
  <c r="S1439" i="5"/>
  <c r="T1439" i="5"/>
  <c r="S1440" i="5"/>
  <c r="T1440" i="5"/>
  <c r="S1441" i="5"/>
  <c r="T1441" i="5"/>
  <c r="S1442" i="5"/>
  <c r="T1442" i="5"/>
  <c r="S1443" i="5"/>
  <c r="T1443" i="5"/>
  <c r="S1444" i="5"/>
  <c r="T1444" i="5"/>
  <c r="S1445" i="5"/>
  <c r="T1445" i="5"/>
  <c r="S1446" i="5"/>
  <c r="T1446" i="5"/>
  <c r="S1447" i="5"/>
  <c r="T1447" i="5"/>
  <c r="S1448" i="5"/>
  <c r="T1448" i="5"/>
  <c r="S1449" i="5"/>
  <c r="T1449" i="5"/>
  <c r="S1450" i="5"/>
  <c r="T1450" i="5"/>
  <c r="S1451" i="5"/>
  <c r="T1451" i="5"/>
  <c r="S1452" i="5"/>
  <c r="T1452" i="5"/>
  <c r="S1453" i="5"/>
  <c r="T1453" i="5"/>
  <c r="S1454" i="5"/>
  <c r="T1454" i="5"/>
  <c r="S1455" i="5"/>
  <c r="T1455" i="5"/>
  <c r="S1456" i="5"/>
  <c r="T1456" i="5"/>
  <c r="S1457" i="5"/>
  <c r="T1457" i="5"/>
  <c r="S1458" i="5"/>
  <c r="T1458" i="5"/>
  <c r="S1459" i="5"/>
  <c r="T1459" i="5"/>
  <c r="S1460" i="5"/>
  <c r="T1460" i="5"/>
  <c r="S1461" i="5"/>
  <c r="T1461" i="5"/>
  <c r="S1462" i="5"/>
  <c r="T1462" i="5"/>
  <c r="S1463" i="5"/>
  <c r="T1463" i="5"/>
  <c r="S1464" i="5"/>
  <c r="T1464" i="5"/>
  <c r="S1465" i="5"/>
  <c r="T1465" i="5"/>
  <c r="S1466" i="5"/>
  <c r="T1466" i="5"/>
  <c r="S1467" i="5"/>
  <c r="T1467" i="5"/>
  <c r="S1468" i="5"/>
  <c r="T1468" i="5"/>
  <c r="S1469" i="5"/>
  <c r="T1469" i="5"/>
  <c r="S1470" i="5"/>
  <c r="T1470" i="5"/>
  <c r="S1471" i="5"/>
  <c r="T1471" i="5"/>
  <c r="S1472" i="5"/>
  <c r="T1472" i="5"/>
  <c r="S1473" i="5"/>
  <c r="T1473" i="5"/>
  <c r="S1474" i="5"/>
  <c r="T1474" i="5"/>
  <c r="S1475" i="5"/>
  <c r="T1475" i="5"/>
  <c r="S1476" i="5"/>
  <c r="T1476" i="5"/>
  <c r="S1477" i="5"/>
  <c r="T1477" i="5"/>
  <c r="S1478" i="5"/>
  <c r="T1478" i="5"/>
  <c r="S1479" i="5"/>
  <c r="T1479" i="5"/>
  <c r="S1480" i="5"/>
  <c r="T1480" i="5"/>
  <c r="S1481" i="5"/>
  <c r="T1481" i="5"/>
  <c r="S1482" i="5"/>
  <c r="T1482" i="5"/>
  <c r="S1483" i="5"/>
  <c r="T1483" i="5"/>
  <c r="S1484" i="5"/>
  <c r="T1484" i="5"/>
  <c r="S1485" i="5"/>
  <c r="T1485" i="5"/>
  <c r="S1486" i="5"/>
  <c r="T1486" i="5"/>
  <c r="S1487" i="5"/>
  <c r="T1487" i="5"/>
  <c r="S1488" i="5"/>
  <c r="T1488" i="5"/>
  <c r="S1489" i="5"/>
  <c r="T1489" i="5"/>
  <c r="S1490" i="5"/>
  <c r="T1490" i="5"/>
  <c r="S1491" i="5"/>
  <c r="T1491" i="5"/>
  <c r="S1492" i="5"/>
  <c r="T1492" i="5"/>
  <c r="S1493" i="5"/>
  <c r="T1493" i="5"/>
  <c r="S1494" i="5"/>
  <c r="T1494" i="5"/>
  <c r="S1495" i="5"/>
  <c r="T1495" i="5"/>
  <c r="S1496" i="5"/>
  <c r="T1496" i="5"/>
  <c r="S1497" i="5"/>
  <c r="T1497" i="5"/>
  <c r="S1498" i="5"/>
  <c r="T1498" i="5"/>
  <c r="S1499" i="5"/>
  <c r="T1499" i="5"/>
  <c r="S1500" i="5"/>
  <c r="T1500" i="5"/>
  <c r="S1501" i="5"/>
  <c r="T1501" i="5"/>
  <c r="S1502" i="5"/>
  <c r="T1502" i="5"/>
  <c r="S1503" i="5"/>
  <c r="T1503" i="5"/>
  <c r="S1504" i="5"/>
  <c r="T1504" i="5"/>
  <c r="S1505" i="5"/>
  <c r="T1505" i="5"/>
  <c r="S1506" i="5"/>
  <c r="T1506" i="5"/>
  <c r="S1507" i="5"/>
  <c r="T1507" i="5"/>
  <c r="S1508" i="5"/>
  <c r="T1508" i="5"/>
  <c r="S1509" i="5"/>
  <c r="T1509" i="5"/>
  <c r="S1510" i="5"/>
  <c r="T1510" i="5"/>
  <c r="S1511" i="5"/>
  <c r="T1511" i="5"/>
  <c r="S1512" i="5"/>
  <c r="T1512" i="5"/>
  <c r="S1513" i="5"/>
  <c r="T1513" i="5"/>
  <c r="S1514" i="5"/>
  <c r="T1514" i="5"/>
  <c r="S1515" i="5"/>
  <c r="T1515" i="5"/>
  <c r="S1516" i="5"/>
  <c r="T1516" i="5"/>
  <c r="S1517" i="5"/>
  <c r="T1517" i="5"/>
  <c r="S1518" i="5"/>
  <c r="T1518" i="5"/>
  <c r="S1519" i="5"/>
  <c r="T1519" i="5"/>
  <c r="S1520" i="5"/>
  <c r="T1520" i="5"/>
  <c r="S1521" i="5"/>
  <c r="T1521" i="5"/>
  <c r="S1522" i="5"/>
  <c r="T1522" i="5"/>
  <c r="S1523" i="5"/>
  <c r="T1523" i="5"/>
  <c r="S1524" i="5"/>
  <c r="T1524" i="5"/>
  <c r="S1525" i="5"/>
  <c r="T1525" i="5"/>
  <c r="S1526" i="5"/>
  <c r="T1526" i="5"/>
  <c r="S1527" i="5"/>
  <c r="T1527" i="5"/>
  <c r="S1528" i="5"/>
  <c r="T1528" i="5"/>
  <c r="S1529" i="5"/>
  <c r="T1529" i="5"/>
  <c r="S1530" i="5"/>
  <c r="T1530" i="5"/>
  <c r="S1531" i="5"/>
  <c r="T1531" i="5"/>
  <c r="S1532" i="5"/>
  <c r="T1532" i="5"/>
  <c r="S1533" i="5"/>
  <c r="T1533" i="5"/>
  <c r="S1534" i="5"/>
  <c r="T1534" i="5"/>
  <c r="S1535" i="5"/>
  <c r="T1535" i="5"/>
  <c r="S1536" i="5"/>
  <c r="T1536" i="5"/>
  <c r="S1537" i="5"/>
  <c r="T1537" i="5"/>
  <c r="S1538" i="5"/>
  <c r="T1538" i="5"/>
  <c r="S1539" i="5"/>
  <c r="T1539" i="5"/>
  <c r="S1540" i="5"/>
  <c r="T1540" i="5"/>
  <c r="S1541" i="5"/>
  <c r="T1541" i="5"/>
  <c r="S1542" i="5"/>
  <c r="T1542" i="5"/>
  <c r="S1543" i="5"/>
  <c r="T1543" i="5"/>
  <c r="S1544" i="5"/>
  <c r="T1544" i="5"/>
  <c r="S1545" i="5"/>
  <c r="T1545" i="5"/>
  <c r="S1546" i="5"/>
  <c r="T1546" i="5"/>
  <c r="S1547" i="5"/>
  <c r="T1547" i="5"/>
  <c r="S1548" i="5"/>
  <c r="T1548" i="5"/>
  <c r="S1549" i="5"/>
  <c r="T1549" i="5"/>
  <c r="S1550" i="5"/>
  <c r="T1550" i="5"/>
  <c r="S1551" i="5"/>
  <c r="T1551" i="5"/>
  <c r="S1552" i="5"/>
  <c r="T1552" i="5"/>
  <c r="S1553" i="5"/>
  <c r="T1553" i="5"/>
  <c r="S1554" i="5"/>
  <c r="T1554" i="5"/>
  <c r="S1555" i="5"/>
  <c r="T1555" i="5"/>
  <c r="S1556" i="5"/>
  <c r="T1556" i="5"/>
  <c r="S1557" i="5"/>
  <c r="T1557" i="5"/>
  <c r="S1558" i="5"/>
  <c r="T1558" i="5"/>
  <c r="S1559" i="5"/>
  <c r="T1559" i="5"/>
  <c r="S1560" i="5"/>
  <c r="T1560" i="5"/>
  <c r="S1561" i="5"/>
  <c r="T1561" i="5"/>
  <c r="S1562" i="5"/>
  <c r="T1562" i="5"/>
  <c r="S1563" i="5"/>
  <c r="T1563" i="5"/>
  <c r="S1564" i="5"/>
  <c r="T1564" i="5"/>
  <c r="S1565" i="5"/>
  <c r="T1565" i="5"/>
  <c r="S1566" i="5"/>
  <c r="T1566" i="5"/>
  <c r="S1567" i="5"/>
  <c r="T1567" i="5"/>
  <c r="S1568" i="5"/>
  <c r="T1568" i="5"/>
  <c r="S1569" i="5"/>
  <c r="T1569" i="5"/>
  <c r="S1570" i="5"/>
  <c r="T1570" i="5"/>
  <c r="S1571" i="5"/>
  <c r="T1571" i="5"/>
  <c r="S1572" i="5"/>
  <c r="T1572" i="5"/>
  <c r="S1573" i="5"/>
  <c r="T1573" i="5"/>
  <c r="S1574" i="5"/>
  <c r="T1574" i="5"/>
  <c r="S1575" i="5"/>
  <c r="T1575" i="5"/>
  <c r="S1576" i="5"/>
  <c r="T1576" i="5"/>
  <c r="S1577" i="5"/>
  <c r="T1577" i="5"/>
  <c r="S1578" i="5"/>
  <c r="T1578" i="5"/>
  <c r="S1579" i="5"/>
  <c r="T1579" i="5"/>
  <c r="S1580" i="5"/>
  <c r="T1580" i="5"/>
  <c r="S1581" i="5"/>
  <c r="T1581" i="5"/>
  <c r="S1582" i="5"/>
  <c r="T1582" i="5"/>
  <c r="S1583" i="5"/>
  <c r="T1583" i="5"/>
  <c r="S1584" i="5"/>
  <c r="T1584" i="5"/>
  <c r="S1585" i="5"/>
  <c r="T1585" i="5"/>
  <c r="S1586" i="5"/>
  <c r="T1586" i="5"/>
  <c r="S1587" i="5"/>
  <c r="T1587" i="5"/>
  <c r="S1588" i="5"/>
  <c r="T1588" i="5"/>
  <c r="S1589" i="5"/>
  <c r="T1589" i="5"/>
  <c r="S1590" i="5"/>
  <c r="T1590" i="5"/>
  <c r="S1591" i="5"/>
  <c r="T1591" i="5"/>
  <c r="S1592" i="5"/>
  <c r="T1592" i="5"/>
  <c r="S1593" i="5"/>
  <c r="T1593" i="5"/>
  <c r="S1594" i="5"/>
  <c r="T1594" i="5"/>
  <c r="S1595" i="5"/>
  <c r="T1595" i="5"/>
  <c r="S1596" i="5"/>
  <c r="T1596" i="5"/>
  <c r="S1597" i="5"/>
  <c r="T1597" i="5"/>
  <c r="S1598" i="5"/>
  <c r="T1598" i="5"/>
  <c r="S1599" i="5"/>
  <c r="T1599" i="5"/>
  <c r="S1600" i="5"/>
  <c r="T1600" i="5"/>
  <c r="S1601" i="5"/>
  <c r="T1601" i="5"/>
  <c r="S1602" i="5"/>
  <c r="T1602" i="5"/>
  <c r="S1603" i="5"/>
  <c r="T1603" i="5"/>
  <c r="S1604" i="5"/>
  <c r="T1604" i="5"/>
  <c r="S1605" i="5"/>
  <c r="T1605" i="5"/>
  <c r="S1606" i="5"/>
  <c r="T1606" i="5"/>
  <c r="S1607" i="5"/>
  <c r="T1607" i="5"/>
  <c r="S1608" i="5"/>
  <c r="T1608" i="5"/>
  <c r="S1609" i="5"/>
  <c r="T1609" i="5"/>
  <c r="S1610" i="5"/>
  <c r="T1610" i="5"/>
  <c r="S1611" i="5"/>
  <c r="T1611" i="5"/>
  <c r="S1612" i="5"/>
  <c r="T1612" i="5"/>
  <c r="S1613" i="5"/>
  <c r="T1613" i="5"/>
  <c r="S1614" i="5"/>
  <c r="T1614" i="5"/>
  <c r="S1615" i="5"/>
  <c r="T1615" i="5"/>
  <c r="S1616" i="5"/>
  <c r="T1616" i="5"/>
  <c r="S1617" i="5"/>
  <c r="T1617" i="5"/>
  <c r="S1618" i="5"/>
  <c r="T1618" i="5"/>
  <c r="S1619" i="5"/>
  <c r="T1619" i="5"/>
  <c r="S1620" i="5"/>
  <c r="T1620" i="5"/>
  <c r="S1621" i="5"/>
  <c r="T1621" i="5"/>
  <c r="S1622" i="5"/>
  <c r="T1622" i="5"/>
  <c r="S1623" i="5"/>
  <c r="T1623" i="5"/>
  <c r="S1624" i="5"/>
  <c r="T1624" i="5"/>
  <c r="S1625" i="5"/>
  <c r="T1625" i="5"/>
  <c r="S1626" i="5"/>
  <c r="T1626" i="5"/>
  <c r="S1627" i="5"/>
  <c r="T1627" i="5"/>
  <c r="S1628" i="5"/>
  <c r="T1628" i="5"/>
  <c r="S1629" i="5"/>
  <c r="T1629" i="5"/>
  <c r="S1630" i="5"/>
  <c r="T1630" i="5"/>
  <c r="S1631" i="5"/>
  <c r="T1631" i="5"/>
  <c r="S1632" i="5"/>
  <c r="T1632" i="5"/>
  <c r="S1633" i="5"/>
  <c r="T1633" i="5"/>
  <c r="S1634" i="5"/>
  <c r="T1634" i="5"/>
  <c r="S1635" i="5"/>
  <c r="T1635" i="5"/>
  <c r="S1636" i="5"/>
  <c r="T1636" i="5"/>
  <c r="S1637" i="5"/>
  <c r="T1637" i="5"/>
  <c r="S1638" i="5"/>
  <c r="T1638" i="5"/>
  <c r="S1639" i="5"/>
  <c r="T1639" i="5"/>
  <c r="S1640" i="5"/>
  <c r="T1640" i="5"/>
  <c r="S1641" i="5"/>
  <c r="T1641" i="5"/>
  <c r="S1642" i="5"/>
  <c r="T1642" i="5"/>
  <c r="S1643" i="5"/>
  <c r="T1643" i="5"/>
  <c r="S1644" i="5"/>
  <c r="T1644" i="5"/>
  <c r="S1645" i="5"/>
  <c r="T1645" i="5"/>
  <c r="S1646" i="5"/>
  <c r="T1646" i="5"/>
  <c r="S1647" i="5"/>
  <c r="T1647" i="5"/>
  <c r="S1648" i="5"/>
  <c r="T1648" i="5"/>
  <c r="S1649" i="5"/>
  <c r="T1649" i="5"/>
  <c r="S1650" i="5"/>
  <c r="T1650" i="5"/>
  <c r="S1651" i="5"/>
  <c r="T1651" i="5"/>
  <c r="S1652" i="5"/>
  <c r="T1652" i="5"/>
  <c r="S1653" i="5"/>
  <c r="T1653" i="5"/>
  <c r="S1654" i="5"/>
  <c r="T1654" i="5"/>
  <c r="S1655" i="5"/>
  <c r="T1655" i="5"/>
  <c r="S1656" i="5"/>
  <c r="T1656" i="5"/>
  <c r="S1657" i="5"/>
  <c r="T1657" i="5"/>
  <c r="S1658" i="5"/>
  <c r="T1658" i="5"/>
  <c r="S1659" i="5"/>
  <c r="T1659" i="5"/>
  <c r="S1660" i="5"/>
  <c r="T1660" i="5"/>
  <c r="S1661" i="5"/>
  <c r="T1661" i="5"/>
  <c r="S1662" i="5"/>
  <c r="T1662" i="5"/>
  <c r="S1663" i="5"/>
  <c r="T1663" i="5"/>
  <c r="S1664" i="5"/>
  <c r="T1664" i="5"/>
  <c r="S1665" i="5"/>
  <c r="T1665" i="5"/>
  <c r="S1666" i="5"/>
  <c r="T1666" i="5"/>
  <c r="S1667" i="5"/>
  <c r="T1667" i="5"/>
  <c r="S1668" i="5"/>
  <c r="T1668" i="5"/>
  <c r="S1669" i="5"/>
  <c r="T1669" i="5"/>
  <c r="S1670" i="5"/>
  <c r="T1670" i="5"/>
  <c r="S1671" i="5"/>
  <c r="T1671" i="5"/>
  <c r="S1672" i="5"/>
  <c r="T1672" i="5"/>
  <c r="S1673" i="5"/>
  <c r="T1673" i="5"/>
  <c r="S1674" i="5"/>
  <c r="T1674" i="5"/>
  <c r="S1675" i="5"/>
  <c r="T1675" i="5"/>
  <c r="S1676" i="5"/>
  <c r="T1676" i="5"/>
  <c r="S1677" i="5"/>
  <c r="T1677" i="5"/>
  <c r="S1678" i="5"/>
  <c r="T1678" i="5"/>
  <c r="S1679" i="5"/>
  <c r="T1679" i="5"/>
  <c r="S1680" i="5"/>
  <c r="T1680" i="5"/>
  <c r="S1681" i="5"/>
  <c r="T1681" i="5"/>
  <c r="S1682" i="5"/>
  <c r="T1682" i="5"/>
  <c r="S1683" i="5"/>
  <c r="T1683" i="5"/>
  <c r="S1684" i="5"/>
  <c r="T1684" i="5"/>
  <c r="S1685" i="5"/>
  <c r="T1685" i="5"/>
  <c r="S1686" i="5"/>
  <c r="T1686" i="5"/>
  <c r="S1687" i="5"/>
  <c r="T1687" i="5"/>
  <c r="S1688" i="5"/>
  <c r="T1688" i="5"/>
  <c r="S1689" i="5"/>
  <c r="T1689" i="5"/>
  <c r="S1690" i="5"/>
  <c r="T1690" i="5"/>
  <c r="S1691" i="5"/>
  <c r="T1691" i="5"/>
  <c r="S1692" i="5"/>
  <c r="T1692" i="5"/>
  <c r="S1693" i="5"/>
  <c r="T1693" i="5"/>
  <c r="S1694" i="5"/>
  <c r="T1694" i="5"/>
  <c r="S1695" i="5"/>
  <c r="T1695" i="5"/>
  <c r="S1696" i="5"/>
  <c r="T1696" i="5"/>
  <c r="S1697" i="5"/>
  <c r="T1697" i="5"/>
  <c r="S1698" i="5"/>
  <c r="T1698" i="5"/>
  <c r="S1699" i="5"/>
  <c r="T1699" i="5"/>
  <c r="S1700" i="5"/>
  <c r="T1700" i="5"/>
  <c r="S1701" i="5"/>
  <c r="T1701" i="5"/>
  <c r="S1702" i="5"/>
  <c r="T1702" i="5"/>
  <c r="S1703" i="5"/>
  <c r="T1703" i="5"/>
  <c r="S1704" i="5"/>
  <c r="T1704" i="5"/>
  <c r="S1705" i="5"/>
  <c r="T1705" i="5"/>
  <c r="S1706" i="5"/>
  <c r="T1706" i="5"/>
  <c r="S1707" i="5"/>
  <c r="T1707" i="5"/>
  <c r="S1708" i="5"/>
  <c r="T1708" i="5"/>
  <c r="S1709" i="5"/>
  <c r="T1709" i="5"/>
  <c r="S1710" i="5"/>
  <c r="T1710" i="5"/>
  <c r="S1711" i="5"/>
  <c r="T1711" i="5"/>
  <c r="S1712" i="5"/>
  <c r="T1712" i="5"/>
  <c r="S1713" i="5"/>
  <c r="T1713" i="5"/>
  <c r="S1714" i="5"/>
  <c r="T1714" i="5"/>
  <c r="S1715" i="5"/>
  <c r="T1715" i="5"/>
  <c r="S1716" i="5"/>
  <c r="T1716" i="5"/>
  <c r="S1717" i="5"/>
  <c r="T1717" i="5"/>
  <c r="S1718" i="5"/>
  <c r="T1718" i="5"/>
  <c r="S1719" i="5"/>
  <c r="T1719" i="5"/>
  <c r="S1720" i="5"/>
  <c r="T1720" i="5"/>
  <c r="S1721" i="5"/>
  <c r="T1721" i="5"/>
  <c r="S1722" i="5"/>
  <c r="T1722" i="5"/>
  <c r="S1723" i="5"/>
  <c r="T1723" i="5"/>
  <c r="S1724" i="5"/>
  <c r="T1724" i="5"/>
  <c r="S1725" i="5"/>
  <c r="T1725" i="5"/>
  <c r="S1726" i="5"/>
  <c r="T1726" i="5"/>
  <c r="S1727" i="5"/>
  <c r="T1727" i="5"/>
  <c r="S1728" i="5"/>
  <c r="T1728" i="5"/>
  <c r="S1729" i="5"/>
  <c r="T1729" i="5"/>
  <c r="S1730" i="5"/>
  <c r="T1730" i="5"/>
  <c r="S1731" i="5"/>
  <c r="T1731" i="5"/>
  <c r="S1732" i="5"/>
  <c r="T1732" i="5"/>
  <c r="S1733" i="5"/>
  <c r="T1733" i="5"/>
  <c r="S1734" i="5"/>
  <c r="T1734" i="5"/>
  <c r="S1735" i="5"/>
  <c r="T1735" i="5"/>
  <c r="S1736" i="5"/>
  <c r="T1736" i="5"/>
  <c r="S1737" i="5"/>
  <c r="T1737" i="5"/>
  <c r="S1738" i="5"/>
  <c r="T1738" i="5"/>
  <c r="S1739" i="5"/>
  <c r="T1739" i="5"/>
  <c r="S1740" i="5"/>
  <c r="T1740" i="5"/>
  <c r="S1741" i="5"/>
  <c r="T1741" i="5"/>
  <c r="S1742" i="5"/>
  <c r="T1742" i="5"/>
  <c r="S1743" i="5"/>
  <c r="T1743" i="5"/>
  <c r="S1744" i="5"/>
  <c r="T1744" i="5"/>
  <c r="S1745" i="5"/>
  <c r="T1745" i="5"/>
  <c r="S1746" i="5"/>
  <c r="T1746" i="5"/>
  <c r="S1747" i="5"/>
  <c r="T1747" i="5"/>
  <c r="S1748" i="5"/>
  <c r="T1748" i="5"/>
  <c r="S1749" i="5"/>
  <c r="T1749" i="5"/>
  <c r="S1750" i="5"/>
  <c r="T1750" i="5"/>
  <c r="S1751" i="5"/>
  <c r="T1751" i="5"/>
  <c r="S1752" i="5"/>
  <c r="T1752" i="5"/>
  <c r="S1753" i="5"/>
  <c r="T1753" i="5"/>
  <c r="S1754" i="5"/>
  <c r="T1754" i="5"/>
  <c r="S1755" i="5"/>
  <c r="T1755" i="5"/>
  <c r="S1756" i="5"/>
  <c r="T1756" i="5"/>
  <c r="S1757" i="5"/>
  <c r="T1757" i="5"/>
  <c r="S1758" i="5"/>
  <c r="T1758" i="5"/>
  <c r="S1759" i="5"/>
  <c r="T1759" i="5"/>
  <c r="S1760" i="5"/>
  <c r="T1760" i="5"/>
  <c r="S1761" i="5"/>
  <c r="T1761" i="5"/>
  <c r="S1762" i="5"/>
  <c r="T1762" i="5"/>
  <c r="S1763" i="5"/>
  <c r="T1763" i="5"/>
  <c r="S1764" i="5"/>
  <c r="T1764" i="5"/>
  <c r="S1765" i="5"/>
  <c r="T1765" i="5"/>
  <c r="S1766" i="5"/>
  <c r="T1766" i="5"/>
  <c r="S1767" i="5"/>
  <c r="T1767" i="5"/>
  <c r="S1768" i="5"/>
  <c r="T1768" i="5"/>
  <c r="S1769" i="5"/>
  <c r="T1769" i="5"/>
  <c r="S1770" i="5"/>
  <c r="T1770" i="5"/>
  <c r="S1771" i="5"/>
  <c r="T1771" i="5"/>
  <c r="S1772" i="5"/>
  <c r="T1772" i="5"/>
  <c r="S1773" i="5"/>
  <c r="T1773" i="5"/>
  <c r="S1774" i="5"/>
  <c r="T1774" i="5"/>
  <c r="S1775" i="5"/>
  <c r="T1775" i="5"/>
  <c r="S1776" i="5"/>
  <c r="T1776" i="5"/>
  <c r="S1777" i="5"/>
  <c r="T1777" i="5"/>
  <c r="S1778" i="5"/>
  <c r="T1778" i="5"/>
  <c r="S1779" i="5"/>
  <c r="T1779" i="5"/>
  <c r="S1780" i="5"/>
  <c r="T1780" i="5"/>
  <c r="S1781" i="5"/>
  <c r="T1781" i="5"/>
  <c r="S1782" i="5"/>
  <c r="T1782" i="5"/>
  <c r="S1783" i="5"/>
  <c r="T1783" i="5"/>
  <c r="S1784" i="5"/>
  <c r="T1784" i="5"/>
  <c r="S1785" i="5"/>
  <c r="T1785" i="5"/>
  <c r="S1786" i="5"/>
  <c r="T1786" i="5"/>
  <c r="S1787" i="5"/>
  <c r="T1787" i="5"/>
  <c r="S1788" i="5"/>
  <c r="T1788" i="5"/>
  <c r="S1789" i="5"/>
  <c r="T1789" i="5"/>
  <c r="S1790" i="5"/>
  <c r="T1790" i="5"/>
  <c r="S1791" i="5"/>
  <c r="T1791" i="5"/>
  <c r="S1792" i="5"/>
  <c r="T1792" i="5"/>
  <c r="S1793" i="5"/>
  <c r="T1793" i="5"/>
  <c r="S1794" i="5"/>
  <c r="T1794" i="5"/>
  <c r="S1795" i="5"/>
  <c r="T1795" i="5"/>
  <c r="S1796" i="5"/>
  <c r="T1796" i="5"/>
  <c r="S1797" i="5"/>
  <c r="T1797" i="5"/>
  <c r="S1798" i="5"/>
  <c r="T1798" i="5"/>
  <c r="S1799" i="5"/>
  <c r="T1799" i="5"/>
  <c r="S1800" i="5"/>
  <c r="T1800" i="5"/>
  <c r="S1801" i="5"/>
  <c r="T1801" i="5"/>
  <c r="S1802" i="5"/>
  <c r="T1802" i="5"/>
  <c r="S1803" i="5"/>
  <c r="T1803" i="5"/>
  <c r="S1804" i="5"/>
  <c r="T1804" i="5"/>
  <c r="S1805" i="5"/>
  <c r="T1805" i="5"/>
  <c r="S1806" i="5"/>
  <c r="T1806" i="5"/>
  <c r="S1807" i="5"/>
  <c r="T1807" i="5"/>
  <c r="S1808" i="5"/>
  <c r="T1808" i="5"/>
  <c r="S1809" i="5"/>
  <c r="T1809" i="5"/>
  <c r="S1810" i="5"/>
  <c r="T1810" i="5"/>
  <c r="S1811" i="5"/>
  <c r="T1811" i="5"/>
  <c r="S1812" i="5"/>
  <c r="T1812" i="5"/>
  <c r="S1813" i="5"/>
  <c r="T1813" i="5"/>
  <c r="S1814" i="5"/>
  <c r="T1814" i="5"/>
  <c r="S1815" i="5"/>
  <c r="T1815" i="5"/>
  <c r="S1816" i="5"/>
  <c r="T1816" i="5"/>
  <c r="S1817" i="5"/>
  <c r="T1817" i="5"/>
  <c r="S1818" i="5"/>
  <c r="T1818" i="5"/>
  <c r="S1819" i="5"/>
  <c r="T1819" i="5"/>
  <c r="S1820" i="5"/>
  <c r="T1820" i="5"/>
  <c r="S1821" i="5"/>
  <c r="T1821" i="5"/>
  <c r="S1822" i="5"/>
  <c r="T1822" i="5"/>
  <c r="S1823" i="5"/>
  <c r="T1823" i="5"/>
  <c r="S1824" i="5"/>
  <c r="T1824" i="5"/>
  <c r="S1825" i="5"/>
  <c r="T1825" i="5"/>
  <c r="S1826" i="5"/>
  <c r="T1826" i="5"/>
  <c r="S1827" i="5"/>
  <c r="T1827" i="5"/>
  <c r="S1828" i="5"/>
  <c r="T1828" i="5"/>
  <c r="S1829" i="5"/>
  <c r="T1829" i="5"/>
  <c r="S1830" i="5"/>
  <c r="T1830" i="5"/>
  <c r="S1831" i="5"/>
  <c r="T1831" i="5"/>
  <c r="S1832" i="5"/>
  <c r="T1832" i="5"/>
  <c r="S1833" i="5"/>
  <c r="T1833" i="5"/>
  <c r="S1834" i="5"/>
  <c r="T1834" i="5"/>
  <c r="S1835" i="5"/>
  <c r="T1835" i="5"/>
  <c r="S1836" i="5"/>
  <c r="T1836" i="5"/>
  <c r="S1837" i="5"/>
  <c r="T1837" i="5"/>
  <c r="S1838" i="5"/>
  <c r="T1838" i="5"/>
  <c r="S1839" i="5"/>
  <c r="T1839" i="5"/>
  <c r="S1840" i="5"/>
  <c r="T1840" i="5"/>
  <c r="S1841" i="5"/>
  <c r="T1841" i="5"/>
  <c r="S1842" i="5"/>
  <c r="T1842" i="5"/>
  <c r="S1843" i="5"/>
  <c r="T1843" i="5"/>
  <c r="S1844" i="5"/>
  <c r="T1844" i="5"/>
  <c r="S1845" i="5"/>
  <c r="T1845" i="5"/>
  <c r="S1846" i="5"/>
  <c r="T1846" i="5"/>
  <c r="S1847" i="5"/>
  <c r="T1847" i="5"/>
  <c r="S1848" i="5"/>
  <c r="T1848" i="5"/>
  <c r="S1849" i="5"/>
  <c r="T1849" i="5"/>
  <c r="S1850" i="5"/>
  <c r="T1850" i="5"/>
  <c r="S1851" i="5"/>
  <c r="T1851" i="5"/>
  <c r="S1852" i="5"/>
  <c r="T1852" i="5"/>
  <c r="S1853" i="5"/>
  <c r="T1853" i="5"/>
  <c r="S1854" i="5"/>
  <c r="T1854" i="5"/>
  <c r="S1855" i="5"/>
  <c r="T1855" i="5"/>
  <c r="S1856" i="5"/>
  <c r="T1856" i="5"/>
  <c r="S1857" i="5"/>
  <c r="T1857" i="5"/>
  <c r="S1858" i="5"/>
  <c r="T1858" i="5"/>
  <c r="S1859" i="5"/>
  <c r="T1859" i="5"/>
  <c r="S1860" i="5"/>
  <c r="T1860" i="5"/>
  <c r="S1861" i="5"/>
  <c r="T1861" i="5"/>
  <c r="S1862" i="5"/>
  <c r="T1862" i="5"/>
  <c r="S1863" i="5"/>
  <c r="T1863" i="5"/>
  <c r="S1864" i="5"/>
  <c r="T1864" i="5"/>
  <c r="S1865" i="5"/>
  <c r="T1865" i="5"/>
  <c r="S1866" i="5"/>
  <c r="T1866" i="5"/>
  <c r="S1867" i="5"/>
  <c r="T1867" i="5"/>
  <c r="S1868" i="5"/>
  <c r="T1868" i="5"/>
  <c r="S1869" i="5"/>
  <c r="T1869" i="5"/>
  <c r="S1870" i="5"/>
  <c r="T1870" i="5"/>
  <c r="S1871" i="5"/>
  <c r="T1871" i="5"/>
  <c r="S1872" i="5"/>
  <c r="T1872" i="5"/>
  <c r="S1873" i="5"/>
  <c r="T1873" i="5"/>
  <c r="S1874" i="5"/>
  <c r="T1874" i="5"/>
  <c r="S1875" i="5"/>
  <c r="T1875" i="5"/>
  <c r="S1876" i="5"/>
  <c r="T1876" i="5"/>
  <c r="S1877" i="5"/>
  <c r="T1877" i="5"/>
  <c r="S1878" i="5"/>
  <c r="T1878" i="5"/>
  <c r="S1879" i="5"/>
  <c r="T1879" i="5"/>
  <c r="S1880" i="5"/>
  <c r="T1880" i="5"/>
  <c r="S1881" i="5"/>
  <c r="T1881" i="5"/>
  <c r="S1882" i="5"/>
  <c r="T1882" i="5"/>
  <c r="S1883" i="5"/>
  <c r="T1883" i="5"/>
  <c r="S1884" i="5"/>
  <c r="T1884" i="5"/>
  <c r="S1885" i="5"/>
  <c r="T1885" i="5"/>
  <c r="S1886" i="5"/>
  <c r="T1886" i="5"/>
  <c r="S1887" i="5"/>
  <c r="T1887" i="5"/>
  <c r="S1888" i="5"/>
  <c r="T1888" i="5"/>
  <c r="S1889" i="5"/>
  <c r="T1889" i="5"/>
  <c r="S1890" i="5"/>
  <c r="T1890" i="5"/>
  <c r="S1891" i="5"/>
  <c r="T1891" i="5"/>
  <c r="S1892" i="5"/>
  <c r="T1892" i="5"/>
  <c r="S1893" i="5"/>
  <c r="T1893" i="5"/>
  <c r="S1894" i="5"/>
  <c r="T1894" i="5"/>
  <c r="S1895" i="5"/>
  <c r="T1895" i="5"/>
  <c r="S1896" i="5"/>
  <c r="T1896" i="5"/>
  <c r="S1897" i="5"/>
  <c r="T1897" i="5"/>
  <c r="S1898" i="5"/>
  <c r="T1898" i="5"/>
  <c r="S1899" i="5"/>
  <c r="T1899" i="5"/>
  <c r="S1900" i="5"/>
  <c r="T1900" i="5"/>
  <c r="S1901" i="5"/>
  <c r="T1901" i="5"/>
  <c r="S1902" i="5"/>
  <c r="T1902" i="5"/>
  <c r="S1903" i="5"/>
  <c r="T1903" i="5"/>
  <c r="S1904" i="5"/>
  <c r="T1904" i="5"/>
  <c r="S1905" i="5"/>
  <c r="T1905" i="5"/>
  <c r="S1906" i="5"/>
  <c r="T1906" i="5"/>
  <c r="S1907" i="5"/>
  <c r="T1907" i="5"/>
  <c r="S1908" i="5"/>
  <c r="T1908" i="5"/>
  <c r="S1909" i="5"/>
  <c r="T1909" i="5"/>
  <c r="S1910" i="5"/>
  <c r="T1910" i="5"/>
  <c r="S1911" i="5"/>
  <c r="T1911" i="5"/>
  <c r="S1912" i="5"/>
  <c r="T1912" i="5"/>
  <c r="S1913" i="5"/>
  <c r="T1913" i="5"/>
  <c r="S1914" i="5"/>
  <c r="T1914" i="5"/>
  <c r="S1915" i="5"/>
  <c r="T1915" i="5"/>
  <c r="S1916" i="5"/>
  <c r="T1916" i="5"/>
  <c r="S1917" i="5"/>
  <c r="T1917" i="5"/>
  <c r="S1918" i="5"/>
  <c r="T1918" i="5"/>
  <c r="S1919" i="5"/>
  <c r="T1919" i="5"/>
  <c r="S1920" i="5"/>
  <c r="T1920" i="5"/>
  <c r="S1921" i="5"/>
  <c r="T1921" i="5"/>
  <c r="S1922" i="5"/>
  <c r="T1922" i="5"/>
  <c r="S1923" i="5"/>
  <c r="T1923" i="5"/>
  <c r="S1924" i="5"/>
  <c r="T1924" i="5"/>
  <c r="S1925" i="5"/>
  <c r="T1925" i="5"/>
  <c r="S1926" i="5"/>
  <c r="T1926" i="5"/>
  <c r="S1927" i="5"/>
  <c r="T1927" i="5"/>
  <c r="S1928" i="5"/>
  <c r="T1928" i="5"/>
  <c r="S1929" i="5"/>
  <c r="T1929" i="5"/>
  <c r="S1930" i="5"/>
  <c r="T1930" i="5"/>
  <c r="S1931" i="5"/>
  <c r="T1931" i="5"/>
  <c r="S1932" i="5"/>
  <c r="T1932" i="5"/>
  <c r="S1933" i="5"/>
  <c r="T1933" i="5"/>
  <c r="S1934" i="5"/>
  <c r="T1934" i="5"/>
  <c r="S1935" i="5"/>
  <c r="T1935" i="5"/>
  <c r="S1936" i="5"/>
  <c r="T1936" i="5"/>
  <c r="S1937" i="5"/>
  <c r="T1937" i="5"/>
  <c r="S1938" i="5"/>
  <c r="T1938" i="5"/>
  <c r="S1939" i="5"/>
  <c r="T1939" i="5"/>
  <c r="S1940" i="5"/>
  <c r="T1940" i="5"/>
  <c r="S1941" i="5"/>
  <c r="T1941" i="5"/>
  <c r="S1942" i="5"/>
  <c r="T1942" i="5"/>
  <c r="S1943" i="5"/>
  <c r="T1943" i="5"/>
  <c r="S1944" i="5"/>
  <c r="T1944" i="5"/>
  <c r="S1945" i="5"/>
  <c r="T1945" i="5"/>
  <c r="S1946" i="5"/>
  <c r="T1946" i="5"/>
  <c r="S1947" i="5"/>
  <c r="T1947" i="5"/>
  <c r="S1948" i="5"/>
  <c r="T1948" i="5"/>
  <c r="S1949" i="5"/>
  <c r="T1949" i="5"/>
  <c r="S1950" i="5"/>
  <c r="T1950" i="5"/>
  <c r="S1951" i="5"/>
  <c r="T1951" i="5"/>
  <c r="S1952" i="5"/>
  <c r="T1952" i="5"/>
  <c r="S1953" i="5"/>
  <c r="T1953" i="5"/>
  <c r="S1954" i="5"/>
  <c r="T1954" i="5"/>
  <c r="S1955" i="5"/>
  <c r="T1955" i="5"/>
  <c r="S1956" i="5"/>
  <c r="T1956" i="5"/>
  <c r="S1957" i="5"/>
  <c r="T1957" i="5"/>
  <c r="S1958" i="5"/>
  <c r="T1958" i="5"/>
  <c r="S1959" i="5"/>
  <c r="T1959" i="5"/>
  <c r="S1960" i="5"/>
  <c r="T1960" i="5"/>
  <c r="S1961" i="5"/>
  <c r="T1961" i="5"/>
  <c r="S1962" i="5"/>
  <c r="T1962" i="5"/>
  <c r="S1963" i="5"/>
  <c r="T1963" i="5"/>
  <c r="S1964" i="5"/>
  <c r="T1964" i="5"/>
  <c r="S1965" i="5"/>
  <c r="T1965" i="5"/>
  <c r="S1966" i="5"/>
  <c r="T1966" i="5"/>
  <c r="S1967" i="5"/>
  <c r="T1967" i="5"/>
  <c r="S1968" i="5"/>
  <c r="T1968" i="5"/>
  <c r="S1969" i="5"/>
  <c r="T1969" i="5"/>
  <c r="S1970" i="5"/>
  <c r="T1970" i="5"/>
  <c r="S1971" i="5"/>
  <c r="T1971" i="5"/>
  <c r="S1972" i="5"/>
  <c r="T1972" i="5"/>
  <c r="S1973" i="5"/>
  <c r="T1973" i="5"/>
  <c r="S1974" i="5"/>
  <c r="T1974" i="5"/>
  <c r="S1975" i="5"/>
  <c r="T1975" i="5"/>
  <c r="S1976" i="5"/>
  <c r="T1976" i="5"/>
  <c r="S1977" i="5"/>
  <c r="T1977" i="5"/>
  <c r="S1978" i="5"/>
  <c r="T1978" i="5"/>
  <c r="S1979" i="5"/>
  <c r="T1979" i="5"/>
  <c r="S1980" i="5"/>
  <c r="T1980" i="5"/>
  <c r="S1981" i="5"/>
  <c r="T1981" i="5"/>
  <c r="S1982" i="5"/>
  <c r="T1982" i="5"/>
  <c r="S1983" i="5"/>
  <c r="T1983" i="5"/>
  <c r="S1984" i="5"/>
  <c r="T1984" i="5"/>
  <c r="S1985" i="5"/>
  <c r="T1985" i="5"/>
  <c r="S1986" i="5"/>
  <c r="T1986" i="5"/>
  <c r="S1987" i="5"/>
  <c r="T1987" i="5"/>
  <c r="S1988" i="5"/>
  <c r="T1988" i="5"/>
  <c r="S1989" i="5"/>
  <c r="T1989" i="5"/>
  <c r="S1990" i="5"/>
  <c r="T1990" i="5"/>
  <c r="S1991" i="5"/>
  <c r="T1991" i="5"/>
  <c r="S1992" i="5"/>
  <c r="T1992" i="5"/>
  <c r="S1993" i="5"/>
  <c r="T1993" i="5"/>
  <c r="S1994" i="5"/>
  <c r="T1994" i="5"/>
  <c r="S1995" i="5"/>
  <c r="T1995" i="5"/>
  <c r="S1996" i="5"/>
  <c r="T1996" i="5"/>
  <c r="S1997" i="5"/>
  <c r="T1997" i="5"/>
  <c r="S1998" i="5"/>
  <c r="T1998" i="5"/>
  <c r="S1999" i="5"/>
  <c r="T1999" i="5"/>
  <c r="S2000" i="5"/>
  <c r="T2000" i="5"/>
  <c r="S2001" i="5"/>
  <c r="T2001" i="5"/>
  <c r="S2002" i="5"/>
  <c r="T2002" i="5"/>
  <c r="S2003" i="5"/>
  <c r="T2003" i="5"/>
  <c r="S2004" i="5"/>
  <c r="T2004" i="5"/>
  <c r="S2005" i="5"/>
  <c r="T2005" i="5"/>
  <c r="S2006" i="5"/>
  <c r="T2006" i="5"/>
  <c r="S2007" i="5"/>
  <c r="T2007" i="5"/>
  <c r="S2008" i="5"/>
  <c r="T2008" i="5"/>
  <c r="S2009" i="5"/>
  <c r="T2009" i="5"/>
  <c r="S2010" i="5"/>
  <c r="T2010" i="5"/>
  <c r="S2011" i="5"/>
  <c r="T2011" i="5"/>
  <c r="S2012" i="5"/>
  <c r="T2012" i="5"/>
  <c r="S2013" i="5"/>
  <c r="T2013" i="5"/>
  <c r="S2014" i="5"/>
  <c r="T2014" i="5"/>
  <c r="S2015" i="5"/>
  <c r="T2015" i="5"/>
  <c r="S2016" i="5"/>
  <c r="T2016" i="5"/>
  <c r="S2017" i="5"/>
  <c r="T2017" i="5"/>
  <c r="S2018" i="5"/>
  <c r="T2018" i="5"/>
  <c r="S2019" i="5"/>
  <c r="T2019" i="5"/>
  <c r="S2020" i="5"/>
  <c r="T2020" i="5"/>
  <c r="S2021" i="5"/>
  <c r="T2021" i="5"/>
  <c r="S2022" i="5"/>
  <c r="T2022" i="5"/>
  <c r="S2023" i="5"/>
  <c r="T2023" i="5"/>
  <c r="S2024" i="5"/>
  <c r="T2024" i="5"/>
  <c r="S2025" i="5"/>
  <c r="T2025" i="5"/>
  <c r="S2026" i="5"/>
  <c r="T2026" i="5"/>
  <c r="S2027" i="5"/>
  <c r="T2027" i="5"/>
  <c r="S2028" i="5"/>
  <c r="T2028" i="5"/>
  <c r="S2029" i="5"/>
  <c r="T2029" i="5"/>
  <c r="S2030" i="5"/>
  <c r="T2030" i="5"/>
  <c r="S2031" i="5"/>
  <c r="T2031" i="5"/>
  <c r="S2032" i="5"/>
  <c r="T2032" i="5"/>
  <c r="S2033" i="5"/>
  <c r="T2033" i="5"/>
  <c r="S2034" i="5"/>
  <c r="T2034" i="5"/>
  <c r="S2035" i="5"/>
  <c r="T2035" i="5"/>
  <c r="S2036" i="5"/>
  <c r="T2036" i="5"/>
  <c r="S2037" i="5"/>
  <c r="T2037" i="5"/>
  <c r="S2038" i="5"/>
  <c r="T2038" i="5"/>
  <c r="S2039" i="5"/>
  <c r="T2039" i="5"/>
  <c r="S2040" i="5"/>
  <c r="T2040" i="5"/>
  <c r="S2041" i="5"/>
  <c r="T2041" i="5"/>
  <c r="S2042" i="5"/>
  <c r="T2042" i="5"/>
  <c r="S2043" i="5"/>
  <c r="T2043" i="5"/>
  <c r="S2044" i="5"/>
  <c r="T2044" i="5"/>
  <c r="S2045" i="5"/>
  <c r="T2045" i="5"/>
  <c r="S2046" i="5"/>
  <c r="T2046" i="5"/>
  <c r="S2047" i="5"/>
  <c r="T2047" i="5"/>
  <c r="S2048" i="5"/>
  <c r="T2048" i="5"/>
  <c r="S2049" i="5"/>
  <c r="T2049" i="5"/>
  <c r="S2050" i="5"/>
  <c r="T2050" i="5"/>
  <c r="S2051" i="5"/>
  <c r="T2051" i="5"/>
  <c r="S2052" i="5"/>
  <c r="T2052" i="5"/>
  <c r="S2053" i="5"/>
  <c r="T2053" i="5"/>
  <c r="S2054" i="5"/>
  <c r="T2054" i="5"/>
  <c r="S2055" i="5"/>
  <c r="T2055" i="5"/>
  <c r="S2056" i="5"/>
  <c r="T2056" i="5"/>
  <c r="S2057" i="5"/>
  <c r="T2057" i="5"/>
  <c r="S2058" i="5"/>
  <c r="T2058" i="5"/>
  <c r="S2059" i="5"/>
  <c r="T2059" i="5"/>
  <c r="S2060" i="5"/>
  <c r="T2060" i="5"/>
  <c r="S2061" i="5"/>
  <c r="T2061" i="5"/>
  <c r="S2062" i="5"/>
  <c r="T2062" i="5"/>
  <c r="S2063" i="5"/>
  <c r="T2063" i="5"/>
  <c r="S2064" i="5"/>
  <c r="T2064" i="5"/>
  <c r="S2065" i="5"/>
  <c r="T2065" i="5"/>
  <c r="S2066" i="5"/>
  <c r="T2066" i="5"/>
  <c r="S2067" i="5"/>
  <c r="T2067" i="5"/>
  <c r="S2068" i="5"/>
  <c r="T2068" i="5"/>
  <c r="S2069" i="5"/>
  <c r="T2069" i="5"/>
  <c r="S2070" i="5"/>
  <c r="T2070" i="5"/>
  <c r="S2071" i="5"/>
  <c r="T2071" i="5"/>
  <c r="S2072" i="5"/>
  <c r="T2072" i="5"/>
  <c r="S2073" i="5"/>
  <c r="T2073" i="5"/>
  <c r="S2074" i="5"/>
  <c r="T2074" i="5"/>
  <c r="S2075" i="5"/>
  <c r="T2075" i="5"/>
  <c r="S2076" i="5"/>
  <c r="T2076" i="5"/>
  <c r="S2077" i="5"/>
  <c r="T2077" i="5"/>
  <c r="S2078" i="5"/>
  <c r="T2078" i="5"/>
  <c r="S2079" i="5"/>
  <c r="T2079" i="5"/>
  <c r="S2080" i="5"/>
  <c r="T2080" i="5"/>
  <c r="S2081" i="5"/>
  <c r="T2081" i="5"/>
  <c r="S2082" i="5"/>
  <c r="T2082" i="5"/>
  <c r="S2083" i="5"/>
  <c r="T2083" i="5"/>
  <c r="S2084" i="5"/>
  <c r="T2084" i="5"/>
  <c r="S2085" i="5"/>
  <c r="T2085" i="5"/>
  <c r="S2086" i="5"/>
  <c r="T2086" i="5"/>
  <c r="S2087" i="5"/>
  <c r="T2087" i="5"/>
  <c r="S2088" i="5"/>
  <c r="T2088" i="5"/>
  <c r="S2089" i="5"/>
  <c r="T2089" i="5"/>
  <c r="S2090" i="5"/>
  <c r="T2090" i="5"/>
  <c r="S2091" i="5"/>
  <c r="T2091" i="5"/>
  <c r="S2092" i="5"/>
  <c r="T2092" i="5"/>
  <c r="S2093" i="5"/>
  <c r="T2093" i="5"/>
  <c r="S2094" i="5"/>
  <c r="T2094" i="5"/>
  <c r="S2095" i="5"/>
  <c r="T2095" i="5"/>
  <c r="S2096" i="5"/>
  <c r="T2096" i="5"/>
  <c r="S2097" i="5"/>
  <c r="T2097" i="5"/>
  <c r="S2098" i="5"/>
  <c r="T2098" i="5"/>
  <c r="S2099" i="5"/>
  <c r="T2099" i="5"/>
  <c r="S2100" i="5"/>
  <c r="T2100" i="5"/>
  <c r="S2101" i="5"/>
  <c r="T2101" i="5"/>
  <c r="S2102" i="5"/>
  <c r="T2102" i="5"/>
  <c r="S2103" i="5"/>
  <c r="T2103" i="5"/>
  <c r="S2104" i="5"/>
  <c r="T2104" i="5"/>
  <c r="S2105" i="5"/>
  <c r="T2105" i="5"/>
  <c r="S2106" i="5"/>
  <c r="T2106" i="5"/>
  <c r="S2107" i="5"/>
  <c r="T2107" i="5"/>
  <c r="S2108" i="5"/>
  <c r="T2108" i="5"/>
  <c r="S2109" i="5"/>
  <c r="T2109" i="5"/>
  <c r="S2110" i="5"/>
  <c r="T2110" i="5"/>
  <c r="S2111" i="5"/>
  <c r="T2111" i="5"/>
  <c r="S2112" i="5"/>
  <c r="T2112" i="5"/>
  <c r="S2113" i="5"/>
  <c r="T2113" i="5"/>
  <c r="S2114" i="5"/>
  <c r="T2114" i="5"/>
  <c r="S2115" i="5"/>
  <c r="T2115" i="5"/>
  <c r="S2116" i="5"/>
  <c r="T2116" i="5"/>
  <c r="S2117" i="5"/>
  <c r="T2117" i="5"/>
  <c r="S2118" i="5"/>
  <c r="T2118" i="5"/>
  <c r="S2119" i="5"/>
  <c r="T2119" i="5"/>
  <c r="S2120" i="5"/>
  <c r="T2120" i="5"/>
  <c r="S2121" i="5"/>
  <c r="T2121" i="5"/>
  <c r="S2122" i="5"/>
  <c r="T2122" i="5"/>
  <c r="S2123" i="5"/>
  <c r="T2123" i="5"/>
  <c r="S2124" i="5"/>
  <c r="T2124" i="5"/>
  <c r="S2125" i="5"/>
  <c r="T2125" i="5"/>
  <c r="S2126" i="5"/>
  <c r="T2126" i="5"/>
  <c r="S2127" i="5"/>
  <c r="T2127" i="5"/>
  <c r="S2128" i="5"/>
  <c r="T2128" i="5"/>
  <c r="S2129" i="5"/>
  <c r="T2129" i="5"/>
  <c r="S2130" i="5"/>
  <c r="T2130" i="5"/>
  <c r="S2131" i="5"/>
  <c r="T2131" i="5"/>
  <c r="S2132" i="5"/>
  <c r="T2132" i="5"/>
  <c r="S2133" i="5"/>
  <c r="T2133" i="5"/>
  <c r="S2134" i="5"/>
  <c r="T2134" i="5"/>
  <c r="S2135" i="5"/>
  <c r="T2135" i="5"/>
  <c r="S2136" i="5"/>
  <c r="T2136" i="5"/>
  <c r="S2137" i="5"/>
  <c r="T2137" i="5"/>
  <c r="S2138" i="5"/>
  <c r="T2138" i="5"/>
  <c r="S2139" i="5"/>
  <c r="T2139" i="5"/>
  <c r="S2140" i="5"/>
  <c r="T2140" i="5"/>
  <c r="S2141" i="5"/>
  <c r="T2141" i="5"/>
  <c r="S2142" i="5"/>
  <c r="T2142" i="5"/>
  <c r="S2143" i="5"/>
  <c r="T2143" i="5"/>
  <c r="S2144" i="5"/>
  <c r="T2144" i="5"/>
  <c r="S2145" i="5"/>
  <c r="T2145" i="5"/>
  <c r="S2146" i="5"/>
  <c r="T2146" i="5"/>
  <c r="S2147" i="5"/>
  <c r="T2147" i="5"/>
  <c r="S2148" i="5"/>
  <c r="T2148" i="5"/>
  <c r="S2149" i="5"/>
  <c r="T2149" i="5"/>
  <c r="S2150" i="5"/>
  <c r="T2150" i="5"/>
  <c r="S2151" i="5"/>
  <c r="T2151" i="5"/>
  <c r="S2152" i="5"/>
  <c r="T2152" i="5"/>
  <c r="S2153" i="5"/>
  <c r="T2153" i="5"/>
  <c r="S2154" i="5"/>
  <c r="T2154" i="5"/>
  <c r="S2155" i="5"/>
  <c r="T2155" i="5"/>
  <c r="S2156" i="5"/>
  <c r="T2156" i="5"/>
  <c r="S2157" i="5"/>
  <c r="T2157" i="5"/>
  <c r="S2158" i="5"/>
  <c r="T2158" i="5"/>
  <c r="S2159" i="5"/>
  <c r="T2159" i="5"/>
  <c r="S2160" i="5"/>
  <c r="T2160" i="5"/>
  <c r="S2161" i="5"/>
  <c r="T2161" i="5"/>
  <c r="S2162" i="5"/>
  <c r="T2162" i="5"/>
  <c r="S2163" i="5"/>
  <c r="T2163" i="5"/>
  <c r="S2164" i="5"/>
  <c r="T2164" i="5"/>
  <c r="S2165" i="5"/>
  <c r="T2165" i="5"/>
  <c r="S2166" i="5"/>
  <c r="T2166" i="5"/>
  <c r="S2167" i="5"/>
  <c r="T2167" i="5"/>
  <c r="S2168" i="5"/>
  <c r="T2168" i="5"/>
  <c r="S2169" i="5"/>
  <c r="T2169" i="5"/>
  <c r="S2170" i="5"/>
  <c r="T2170" i="5"/>
  <c r="S2171" i="5"/>
  <c r="T2171" i="5"/>
  <c r="S2172" i="5"/>
  <c r="T2172" i="5"/>
  <c r="S2173" i="5"/>
  <c r="T2173" i="5"/>
  <c r="S2174" i="5"/>
  <c r="T2174" i="5"/>
  <c r="S2175" i="5"/>
  <c r="T2175" i="5"/>
  <c r="S2176" i="5"/>
  <c r="T2176" i="5"/>
  <c r="S2177" i="5"/>
  <c r="T2177" i="5"/>
  <c r="S2178" i="5"/>
  <c r="T2178" i="5"/>
  <c r="S2179" i="5"/>
  <c r="T2179" i="5"/>
  <c r="S2180" i="5"/>
  <c r="T2180" i="5"/>
  <c r="S2181" i="5"/>
  <c r="T2181" i="5"/>
  <c r="S2182" i="5"/>
  <c r="T2182" i="5"/>
  <c r="S2183" i="5"/>
  <c r="T2183" i="5"/>
  <c r="S2184" i="5"/>
  <c r="T2184" i="5"/>
  <c r="S2185" i="5"/>
  <c r="T2185" i="5"/>
  <c r="S2186" i="5"/>
  <c r="T2186" i="5"/>
  <c r="S2187" i="5"/>
  <c r="T2187" i="5"/>
  <c r="S2188" i="5"/>
  <c r="T2188" i="5"/>
  <c r="S2189" i="5"/>
  <c r="T2189" i="5"/>
  <c r="S2190" i="5"/>
  <c r="T2190" i="5"/>
  <c r="S2191" i="5"/>
  <c r="T2191" i="5"/>
  <c r="S2192" i="5"/>
  <c r="T2192" i="5"/>
  <c r="S2193" i="5"/>
  <c r="T2193" i="5"/>
  <c r="S2194" i="5"/>
  <c r="T2194" i="5"/>
  <c r="S2195" i="5"/>
  <c r="T2195" i="5"/>
  <c r="S2196" i="5"/>
  <c r="T2196" i="5"/>
  <c r="S2197" i="5"/>
  <c r="T2197" i="5"/>
  <c r="S2198" i="5"/>
  <c r="T2198" i="5"/>
  <c r="S2199" i="5"/>
  <c r="T2199" i="5"/>
  <c r="S2200" i="5"/>
  <c r="T2200" i="5"/>
  <c r="S2201" i="5"/>
  <c r="T2201" i="5"/>
  <c r="S2202" i="5"/>
  <c r="T2202" i="5"/>
  <c r="S2203" i="5"/>
  <c r="T2203" i="5"/>
  <c r="S2204" i="5"/>
  <c r="T2204" i="5"/>
  <c r="S2205" i="5"/>
  <c r="T2205" i="5"/>
  <c r="S2206" i="5"/>
  <c r="T2206" i="5"/>
  <c r="S2207" i="5"/>
  <c r="T2207" i="5"/>
  <c r="S2208" i="5"/>
  <c r="T2208" i="5"/>
  <c r="S2209" i="5"/>
  <c r="T2209" i="5"/>
  <c r="S2210" i="5"/>
  <c r="T2210" i="5"/>
  <c r="S2211" i="5"/>
  <c r="T2211" i="5"/>
  <c r="S2212" i="5"/>
  <c r="T2212" i="5"/>
  <c r="S2213" i="5"/>
  <c r="T2213" i="5"/>
  <c r="S2214" i="5"/>
  <c r="T2214" i="5"/>
  <c r="S2215" i="5"/>
  <c r="T2215" i="5"/>
  <c r="S2216" i="5"/>
  <c r="T2216" i="5"/>
  <c r="S2217" i="5"/>
  <c r="T2217" i="5"/>
  <c r="S2218" i="5"/>
  <c r="T2218" i="5"/>
  <c r="S2219" i="5"/>
  <c r="T2219" i="5"/>
  <c r="S2220" i="5"/>
  <c r="T2220" i="5"/>
  <c r="S2221" i="5"/>
  <c r="T2221" i="5"/>
  <c r="S2222" i="5"/>
  <c r="T2222" i="5"/>
  <c r="S2223" i="5"/>
  <c r="T2223" i="5"/>
  <c r="S2224" i="5"/>
  <c r="T2224" i="5"/>
  <c r="S2225" i="5"/>
  <c r="T2225" i="5"/>
  <c r="S2226" i="5"/>
  <c r="T2226" i="5"/>
  <c r="S2227" i="5"/>
  <c r="T2227" i="5"/>
  <c r="S2228" i="5"/>
  <c r="T2228" i="5"/>
  <c r="S2229" i="5"/>
  <c r="T2229" i="5"/>
  <c r="S2230" i="5"/>
  <c r="T2230" i="5"/>
  <c r="S2231" i="5"/>
  <c r="T2231" i="5"/>
  <c r="S2232" i="5"/>
  <c r="T2232" i="5"/>
  <c r="S2233" i="5"/>
  <c r="T2233" i="5"/>
  <c r="S2234" i="5"/>
  <c r="T2234" i="5"/>
  <c r="S2235" i="5"/>
  <c r="T2235" i="5"/>
  <c r="S2236" i="5"/>
  <c r="T2236" i="5"/>
  <c r="S2237" i="5"/>
  <c r="T2237" i="5"/>
  <c r="S2238" i="5"/>
  <c r="T2238" i="5"/>
  <c r="S2239" i="5"/>
  <c r="T2239" i="5"/>
  <c r="S2240" i="5"/>
  <c r="T2240" i="5"/>
  <c r="S2241" i="5"/>
  <c r="T2241" i="5"/>
  <c r="S2242" i="5"/>
  <c r="T2242" i="5"/>
  <c r="S2243" i="5"/>
  <c r="T2243" i="5"/>
  <c r="S2244" i="5"/>
  <c r="T2244" i="5"/>
  <c r="S2245" i="5"/>
  <c r="T2245" i="5"/>
  <c r="S2246" i="5"/>
  <c r="T2246" i="5"/>
  <c r="S2247" i="5"/>
  <c r="T2247" i="5"/>
  <c r="S2248" i="5"/>
  <c r="T2248" i="5"/>
  <c r="S2249" i="5"/>
  <c r="T2249" i="5"/>
  <c r="S2250" i="5"/>
  <c r="T2250" i="5"/>
  <c r="S2251" i="5"/>
  <c r="T2251" i="5"/>
  <c r="S2252" i="5"/>
  <c r="T2252" i="5"/>
  <c r="S2253" i="5"/>
  <c r="T2253" i="5"/>
  <c r="S2254" i="5"/>
  <c r="T2254" i="5"/>
  <c r="S2255" i="5"/>
  <c r="T2255" i="5"/>
  <c r="S2256" i="5"/>
  <c r="T2256" i="5"/>
  <c r="S2257" i="5"/>
  <c r="T2257" i="5"/>
  <c r="S2258" i="5"/>
  <c r="T2258" i="5"/>
  <c r="S2259" i="5"/>
  <c r="T2259" i="5"/>
  <c r="S2260" i="5"/>
  <c r="T2260" i="5"/>
  <c r="S2261" i="5"/>
  <c r="T2261" i="5"/>
  <c r="S2262" i="5"/>
  <c r="T2262" i="5"/>
  <c r="S2263" i="5"/>
  <c r="T2263" i="5"/>
  <c r="S2264" i="5"/>
  <c r="T2264" i="5"/>
  <c r="S2265" i="5"/>
  <c r="T2265" i="5"/>
  <c r="S2266" i="5"/>
  <c r="T2266" i="5"/>
  <c r="S2267" i="5"/>
  <c r="T2267" i="5"/>
  <c r="S2268" i="5"/>
  <c r="T2268" i="5"/>
  <c r="S2269" i="5"/>
  <c r="T2269" i="5"/>
  <c r="S2270" i="5"/>
  <c r="T2270" i="5"/>
  <c r="S2271" i="5"/>
  <c r="T2271" i="5"/>
  <c r="S2272" i="5"/>
  <c r="T2272" i="5"/>
  <c r="S2273" i="5"/>
  <c r="T2273" i="5"/>
  <c r="S2274" i="5"/>
  <c r="T2274" i="5"/>
  <c r="S2275" i="5"/>
  <c r="T2275" i="5"/>
  <c r="S2276" i="5"/>
  <c r="T2276" i="5"/>
  <c r="S2277" i="5"/>
  <c r="T2277" i="5"/>
  <c r="S2278" i="5"/>
  <c r="T2278" i="5"/>
  <c r="S2279" i="5"/>
  <c r="T2279" i="5"/>
  <c r="S2280" i="5"/>
  <c r="T2280" i="5"/>
  <c r="S2281" i="5"/>
  <c r="T2281" i="5"/>
  <c r="S2282" i="5"/>
  <c r="T2282" i="5"/>
  <c r="S2283" i="5"/>
  <c r="T2283" i="5"/>
  <c r="S2284" i="5"/>
  <c r="T2284" i="5"/>
  <c r="S2285" i="5"/>
  <c r="T2285" i="5"/>
  <c r="S2286" i="5"/>
  <c r="T2286" i="5"/>
  <c r="S2287" i="5"/>
  <c r="T2287" i="5"/>
  <c r="S2288" i="5"/>
  <c r="T2288" i="5"/>
  <c r="S2289" i="5"/>
  <c r="T2289" i="5"/>
  <c r="S2290" i="5"/>
  <c r="T2290" i="5"/>
  <c r="S2291" i="5"/>
  <c r="T2291" i="5"/>
  <c r="S2292" i="5"/>
  <c r="T2292" i="5"/>
  <c r="S2293" i="5"/>
  <c r="T2293" i="5"/>
  <c r="S2294" i="5"/>
  <c r="T2294" i="5"/>
  <c r="S2295" i="5"/>
  <c r="T2295" i="5"/>
  <c r="S2296" i="5"/>
  <c r="T2296" i="5"/>
  <c r="S2297" i="5"/>
  <c r="T2297" i="5"/>
  <c r="S2298" i="5"/>
  <c r="T2298" i="5"/>
  <c r="S2299" i="5"/>
  <c r="T2299" i="5"/>
  <c r="S2300" i="5"/>
  <c r="T2300" i="5"/>
  <c r="S2301" i="5"/>
  <c r="T2301" i="5"/>
  <c r="S2302" i="5"/>
  <c r="T2302" i="5"/>
  <c r="S2303" i="5"/>
  <c r="T2303" i="5"/>
  <c r="S2304" i="5"/>
  <c r="T2304" i="5"/>
  <c r="S2305" i="5"/>
  <c r="T2305" i="5"/>
  <c r="S2306" i="5"/>
  <c r="T2306" i="5"/>
  <c r="S2307" i="5"/>
  <c r="T2307" i="5"/>
  <c r="S2308" i="5"/>
  <c r="T2308" i="5"/>
  <c r="S2309" i="5"/>
  <c r="T2309" i="5"/>
  <c r="S2310" i="5"/>
  <c r="T2310" i="5"/>
  <c r="S2311" i="5"/>
  <c r="T2311" i="5"/>
  <c r="S2312" i="5"/>
  <c r="T2312" i="5"/>
  <c r="S2313" i="5"/>
  <c r="T2313" i="5"/>
  <c r="S2314" i="5"/>
  <c r="T2314" i="5"/>
  <c r="S2315" i="5"/>
  <c r="T2315" i="5"/>
  <c r="S2316" i="5"/>
  <c r="T2316" i="5"/>
  <c r="S2317" i="5"/>
  <c r="T2317" i="5"/>
  <c r="S2318" i="5"/>
  <c r="T2318" i="5"/>
  <c r="S2319" i="5"/>
  <c r="T2319" i="5"/>
  <c r="S2320" i="5"/>
  <c r="T2320" i="5"/>
  <c r="S2321" i="5"/>
  <c r="T2321" i="5"/>
  <c r="S2322" i="5"/>
  <c r="T2322" i="5"/>
  <c r="S2323" i="5"/>
  <c r="T2323" i="5"/>
  <c r="S2324" i="5"/>
  <c r="T2324" i="5"/>
  <c r="S2325" i="5"/>
  <c r="T2325" i="5"/>
  <c r="S2326" i="5"/>
  <c r="T2326" i="5"/>
  <c r="S2327" i="5"/>
  <c r="T2327" i="5"/>
  <c r="S2328" i="5"/>
  <c r="T2328" i="5"/>
  <c r="S2329" i="5"/>
  <c r="T2329" i="5"/>
  <c r="S2330" i="5"/>
  <c r="T2330" i="5"/>
  <c r="S2331" i="5"/>
  <c r="T2331" i="5"/>
  <c r="S2332" i="5"/>
  <c r="T2332" i="5"/>
  <c r="S2333" i="5"/>
  <c r="T2333" i="5"/>
  <c r="S2334" i="5"/>
  <c r="T2334" i="5"/>
  <c r="S2335" i="5"/>
  <c r="T2335" i="5"/>
  <c r="S2336" i="5"/>
  <c r="T2336" i="5"/>
  <c r="S2337" i="5"/>
  <c r="T2337" i="5"/>
  <c r="S2338" i="5"/>
  <c r="T2338" i="5"/>
  <c r="S2339" i="5"/>
  <c r="T2339" i="5"/>
  <c r="S2340" i="5"/>
  <c r="T2340" i="5"/>
  <c r="S2341" i="5"/>
  <c r="T2341" i="5"/>
  <c r="S2342" i="5"/>
  <c r="T2342" i="5"/>
  <c r="S2343" i="5"/>
  <c r="T2343" i="5"/>
  <c r="S2344" i="5"/>
  <c r="T2344" i="5"/>
  <c r="S2345" i="5"/>
  <c r="T2345" i="5"/>
  <c r="S2346" i="5"/>
  <c r="T2346" i="5"/>
  <c r="S2347" i="5"/>
  <c r="T2347" i="5"/>
  <c r="S2348" i="5"/>
  <c r="T2348" i="5"/>
  <c r="S2349" i="5"/>
  <c r="T2349" i="5"/>
  <c r="S2350" i="5"/>
  <c r="T2350" i="5"/>
  <c r="S2351" i="5"/>
  <c r="T2351" i="5"/>
  <c r="S2352" i="5"/>
  <c r="T2352" i="5"/>
  <c r="S2353" i="5"/>
  <c r="T2353" i="5"/>
  <c r="S2354" i="5"/>
  <c r="T2354" i="5"/>
  <c r="S2355" i="5"/>
  <c r="T2355" i="5"/>
  <c r="S2356" i="5"/>
  <c r="T2356" i="5"/>
  <c r="S2357" i="5"/>
  <c r="T2357" i="5"/>
  <c r="S2358" i="5"/>
  <c r="T2358" i="5"/>
  <c r="S2359" i="5"/>
  <c r="T2359" i="5"/>
  <c r="S2360" i="5"/>
  <c r="T2360" i="5"/>
  <c r="S2361" i="5"/>
  <c r="T2361" i="5"/>
  <c r="S2362" i="5"/>
  <c r="T2362" i="5"/>
  <c r="S2363" i="5"/>
  <c r="T2363" i="5"/>
  <c r="S2364" i="5"/>
  <c r="T2364" i="5"/>
  <c r="S2365" i="5"/>
  <c r="T2365" i="5"/>
  <c r="S2366" i="5"/>
  <c r="T2366" i="5"/>
  <c r="S2367" i="5"/>
  <c r="T2367" i="5"/>
  <c r="S2368" i="5"/>
  <c r="T2368" i="5"/>
  <c r="S2369" i="5"/>
  <c r="T2369" i="5"/>
  <c r="S2370" i="5"/>
  <c r="T2370" i="5"/>
  <c r="S2371" i="5"/>
  <c r="T2371" i="5"/>
  <c r="S2372" i="5"/>
  <c r="T2372" i="5"/>
  <c r="S2373" i="5"/>
  <c r="T2373" i="5"/>
  <c r="S2374" i="5"/>
  <c r="T2374" i="5"/>
  <c r="S2375" i="5"/>
  <c r="T2375" i="5"/>
  <c r="S2376" i="5"/>
  <c r="T2376" i="5"/>
  <c r="S2377" i="5"/>
  <c r="T2377" i="5"/>
  <c r="S2378" i="5"/>
  <c r="T2378" i="5"/>
  <c r="S2379" i="5"/>
  <c r="T2379" i="5"/>
  <c r="S2380" i="5"/>
  <c r="T2380" i="5"/>
  <c r="S2381" i="5"/>
  <c r="T2381" i="5"/>
  <c r="S2382" i="5"/>
  <c r="T2382" i="5"/>
  <c r="S2383" i="5"/>
  <c r="T2383" i="5"/>
  <c r="S2384" i="5"/>
  <c r="T2384" i="5"/>
  <c r="S2385" i="5"/>
  <c r="T2385" i="5"/>
  <c r="S2386" i="5"/>
  <c r="T2386" i="5"/>
  <c r="S2387" i="5"/>
  <c r="T2387" i="5"/>
  <c r="S2388" i="5"/>
  <c r="T2388" i="5"/>
  <c r="S2389" i="5"/>
  <c r="T2389" i="5"/>
  <c r="S2390" i="5"/>
  <c r="T2390" i="5"/>
  <c r="S2391" i="5"/>
  <c r="T2391" i="5"/>
  <c r="S2392" i="5"/>
  <c r="T2392" i="5"/>
  <c r="S2393" i="5"/>
  <c r="T2393" i="5"/>
  <c r="S2394" i="5"/>
  <c r="T2394" i="5"/>
  <c r="S2395" i="5"/>
  <c r="T2395" i="5"/>
  <c r="S2396" i="5"/>
  <c r="T2396" i="5"/>
  <c r="S2397" i="5"/>
  <c r="T2397" i="5"/>
  <c r="S2398" i="5"/>
  <c r="T2398" i="5"/>
  <c r="S2399" i="5"/>
  <c r="T2399" i="5"/>
  <c r="S2400" i="5"/>
  <c r="T2400" i="5"/>
  <c r="S2401" i="5"/>
  <c r="T2401" i="5"/>
  <c r="S2402" i="5"/>
  <c r="T2402" i="5"/>
  <c r="S2403" i="5"/>
  <c r="T2403" i="5"/>
  <c r="S2404" i="5"/>
  <c r="T2404" i="5"/>
  <c r="S2405" i="5"/>
  <c r="T2405" i="5"/>
  <c r="S2406" i="5"/>
  <c r="T2406" i="5"/>
  <c r="S2407" i="5"/>
  <c r="T2407" i="5"/>
  <c r="S2408" i="5"/>
  <c r="T2408" i="5"/>
  <c r="S2409" i="5"/>
  <c r="T2409" i="5"/>
  <c r="S2410" i="5"/>
  <c r="T2410" i="5"/>
  <c r="S2411" i="5"/>
  <c r="T2411" i="5"/>
  <c r="S2412" i="5"/>
  <c r="T2412" i="5"/>
  <c r="S2413" i="5"/>
  <c r="T2413" i="5"/>
  <c r="S2414" i="5"/>
  <c r="T2414" i="5"/>
  <c r="S2415" i="5"/>
  <c r="T2415" i="5"/>
  <c r="S2416" i="5"/>
  <c r="T2416" i="5"/>
  <c r="S2417" i="5"/>
  <c r="T2417" i="5"/>
  <c r="S2418" i="5"/>
  <c r="T2418" i="5"/>
  <c r="S2419" i="5"/>
  <c r="T2419" i="5"/>
  <c r="S2420" i="5"/>
  <c r="T2420" i="5"/>
  <c r="S2421" i="5"/>
  <c r="T2421" i="5"/>
  <c r="S2422" i="5"/>
  <c r="T2422" i="5"/>
  <c r="S2423" i="5"/>
  <c r="T2423" i="5"/>
  <c r="S2424" i="5"/>
  <c r="T2424" i="5"/>
  <c r="S2425" i="5"/>
  <c r="T2425" i="5"/>
  <c r="S2426" i="5"/>
  <c r="T2426" i="5"/>
  <c r="S2427" i="5"/>
  <c r="T2427" i="5"/>
  <c r="S2428" i="5"/>
  <c r="T2428" i="5"/>
  <c r="S2429" i="5"/>
  <c r="T2429" i="5"/>
  <c r="S2430" i="5"/>
  <c r="T2430" i="5"/>
  <c r="S2431" i="5"/>
  <c r="T2431" i="5"/>
  <c r="S2432" i="5"/>
  <c r="T2432" i="5"/>
  <c r="S2433" i="5"/>
  <c r="T2433" i="5"/>
  <c r="S2434" i="5"/>
  <c r="T2434" i="5"/>
  <c r="S2435" i="5"/>
  <c r="T2435" i="5"/>
  <c r="S2436" i="5"/>
  <c r="T2436" i="5"/>
  <c r="S2437" i="5"/>
  <c r="T2437" i="5"/>
  <c r="S2438" i="5"/>
  <c r="T2438" i="5"/>
  <c r="S2439" i="5"/>
  <c r="T2439" i="5"/>
  <c r="S2440" i="5"/>
  <c r="T2440" i="5"/>
  <c r="S2441" i="5"/>
  <c r="T2441" i="5"/>
  <c r="S2442" i="5"/>
  <c r="T2442" i="5"/>
  <c r="S2443" i="5"/>
  <c r="T2443" i="5"/>
  <c r="S2444" i="5"/>
  <c r="T2444" i="5"/>
  <c r="S2445" i="5"/>
  <c r="T2445" i="5"/>
  <c r="S2446" i="5"/>
  <c r="T2446" i="5"/>
  <c r="S2447" i="5"/>
  <c r="T2447" i="5"/>
  <c r="S2448" i="5"/>
  <c r="T2448" i="5"/>
  <c r="S2449" i="5"/>
  <c r="T2449" i="5"/>
  <c r="S2450" i="5"/>
  <c r="T2450" i="5"/>
  <c r="S2451" i="5"/>
  <c r="T2451" i="5"/>
  <c r="S2452" i="5"/>
  <c r="T2452" i="5"/>
  <c r="S2453" i="5"/>
  <c r="T2453" i="5"/>
  <c r="S2454" i="5"/>
  <c r="T2454" i="5"/>
  <c r="S2455" i="5"/>
  <c r="T2455" i="5"/>
  <c r="S2456" i="5"/>
  <c r="T2456" i="5"/>
  <c r="S2457" i="5"/>
  <c r="T2457" i="5"/>
  <c r="S2458" i="5"/>
  <c r="T2458" i="5"/>
  <c r="S2459" i="5"/>
  <c r="T2459" i="5"/>
  <c r="S2460" i="5"/>
  <c r="T2460" i="5"/>
  <c r="S2461" i="5"/>
  <c r="T2461" i="5"/>
  <c r="S2462" i="5"/>
  <c r="T2462" i="5"/>
  <c r="S2463" i="5"/>
  <c r="T2463" i="5"/>
  <c r="S2464" i="5"/>
  <c r="T2464" i="5"/>
  <c r="S2465" i="5"/>
  <c r="T2465" i="5"/>
  <c r="S2466" i="5"/>
  <c r="T2466" i="5"/>
  <c r="S2467" i="5"/>
  <c r="T2467" i="5"/>
  <c r="S2468" i="5"/>
  <c r="T2468" i="5"/>
  <c r="S2469" i="5"/>
  <c r="T2469" i="5"/>
  <c r="S2470" i="5"/>
  <c r="T2470" i="5"/>
  <c r="S2471" i="5"/>
  <c r="T2471" i="5"/>
  <c r="S2472" i="5"/>
  <c r="T2472" i="5"/>
  <c r="S2473" i="5"/>
  <c r="T2473" i="5"/>
  <c r="S2474" i="5"/>
  <c r="T2474" i="5"/>
  <c r="S2475" i="5"/>
  <c r="T2475" i="5"/>
  <c r="S2476" i="5"/>
  <c r="T2476" i="5"/>
  <c r="S2477" i="5"/>
  <c r="T2477" i="5"/>
  <c r="S2478" i="5"/>
  <c r="T2478" i="5"/>
  <c r="S2479" i="5"/>
  <c r="T2479" i="5"/>
  <c r="S2480" i="5"/>
  <c r="T2480" i="5"/>
  <c r="S2481" i="5"/>
  <c r="T2481" i="5"/>
  <c r="S2482" i="5"/>
  <c r="T2482" i="5"/>
  <c r="S2483" i="5"/>
  <c r="T2483" i="5"/>
  <c r="S2484" i="5"/>
  <c r="T2484" i="5"/>
  <c r="S2485" i="5"/>
  <c r="T2485" i="5"/>
  <c r="S2486" i="5"/>
  <c r="T2486" i="5"/>
  <c r="S2487" i="5"/>
  <c r="T2487" i="5"/>
  <c r="S2488" i="5"/>
  <c r="T2488" i="5"/>
  <c r="S2489" i="5"/>
  <c r="T2489" i="5"/>
  <c r="S2490" i="5"/>
  <c r="T2490" i="5"/>
  <c r="S2491" i="5"/>
  <c r="T2491" i="5"/>
  <c r="S2492" i="5"/>
  <c r="T2492" i="5"/>
  <c r="S2493" i="5"/>
  <c r="T2493" i="5"/>
  <c r="S2494" i="5"/>
  <c r="T2494" i="5"/>
  <c r="S2495" i="5"/>
  <c r="T2495" i="5"/>
  <c r="S2496" i="5"/>
  <c r="T2496" i="5"/>
  <c r="S2497" i="5"/>
  <c r="T2497" i="5"/>
  <c r="S2498" i="5"/>
  <c r="T2498" i="5"/>
  <c r="S2499" i="5"/>
  <c r="T2499" i="5"/>
  <c r="S2500" i="5"/>
  <c r="T2500" i="5"/>
  <c r="S2501" i="5"/>
  <c r="T2501" i="5"/>
  <c r="S2502" i="5"/>
  <c r="T2502" i="5"/>
  <c r="S2503" i="5"/>
  <c r="T2503" i="5"/>
  <c r="S2504" i="5"/>
  <c r="T2504" i="5"/>
  <c r="S2505" i="5"/>
  <c r="T2505" i="5"/>
  <c r="S2506" i="5"/>
  <c r="T2506" i="5"/>
  <c r="S2507" i="5"/>
  <c r="T2507" i="5"/>
  <c r="S2508" i="5"/>
  <c r="T2508" i="5"/>
  <c r="S2509" i="5"/>
  <c r="T2509" i="5"/>
  <c r="S2510" i="5"/>
  <c r="T2510" i="5"/>
  <c r="S2511" i="5"/>
  <c r="T2511" i="5"/>
  <c r="S2512" i="5"/>
  <c r="T2512" i="5"/>
  <c r="S2513" i="5"/>
  <c r="T2513" i="5"/>
  <c r="S2514" i="5"/>
  <c r="T2514" i="5"/>
  <c r="S2515" i="5"/>
  <c r="T2515" i="5"/>
  <c r="S2516" i="5"/>
  <c r="T2516" i="5"/>
  <c r="S2517" i="5"/>
  <c r="T2517" i="5"/>
  <c r="S2518" i="5"/>
  <c r="T2518" i="5"/>
  <c r="S2519" i="5"/>
  <c r="T2519" i="5"/>
  <c r="S2520" i="5"/>
  <c r="T2520" i="5"/>
  <c r="S2521" i="5"/>
  <c r="T2521" i="5"/>
  <c r="S2522" i="5"/>
  <c r="T2522" i="5"/>
  <c r="S2523" i="5"/>
  <c r="T2523" i="5"/>
  <c r="S2524" i="5"/>
  <c r="T2524" i="5"/>
  <c r="S2525" i="5"/>
  <c r="T2525" i="5"/>
  <c r="S2526" i="5"/>
  <c r="T2526" i="5"/>
  <c r="S2527" i="5"/>
  <c r="T2527" i="5"/>
  <c r="S2528" i="5"/>
  <c r="T2528" i="5"/>
  <c r="S2529" i="5"/>
  <c r="T2529" i="5"/>
  <c r="S2530" i="5"/>
  <c r="T2530" i="5"/>
  <c r="S2531" i="5"/>
  <c r="T2531" i="5"/>
  <c r="S2532" i="5"/>
  <c r="T2532" i="5"/>
  <c r="S2533" i="5"/>
  <c r="T2533" i="5"/>
  <c r="S2534" i="5"/>
  <c r="T2534" i="5"/>
  <c r="S2535" i="5"/>
  <c r="T2535" i="5"/>
  <c r="S2536" i="5"/>
  <c r="T2536" i="5"/>
  <c r="S2537" i="5"/>
  <c r="T2537" i="5"/>
  <c r="S2538" i="5"/>
  <c r="T2538" i="5"/>
  <c r="S2539" i="5"/>
  <c r="T2539" i="5"/>
  <c r="S2540" i="5"/>
  <c r="T2540" i="5"/>
  <c r="S2541" i="5"/>
  <c r="T2541" i="5"/>
  <c r="S2542" i="5"/>
  <c r="T2542" i="5"/>
  <c r="S2543" i="5"/>
  <c r="T2543" i="5"/>
  <c r="S2544" i="5"/>
  <c r="T2544" i="5"/>
  <c r="S2545" i="5"/>
  <c r="T2545" i="5"/>
  <c r="S2546" i="5"/>
  <c r="T2546" i="5"/>
  <c r="S2547" i="5"/>
  <c r="T2547" i="5"/>
  <c r="S2548" i="5"/>
  <c r="T2548" i="5"/>
  <c r="S2549" i="5"/>
  <c r="T2549" i="5"/>
  <c r="S2550" i="5"/>
  <c r="T2550" i="5"/>
  <c r="S2551" i="5"/>
  <c r="T2551" i="5"/>
  <c r="S2552" i="5"/>
  <c r="T2552" i="5"/>
  <c r="S2553" i="5"/>
  <c r="T2553" i="5"/>
  <c r="S2554" i="5"/>
  <c r="T2554" i="5"/>
  <c r="S2555" i="5"/>
  <c r="T2555" i="5"/>
  <c r="S2556" i="5"/>
  <c r="T2556" i="5"/>
  <c r="S2557" i="5"/>
  <c r="T2557" i="5"/>
  <c r="S2558" i="5"/>
  <c r="T2558" i="5"/>
  <c r="S2559" i="5"/>
  <c r="T2559" i="5"/>
  <c r="S2560" i="5"/>
  <c r="T2560" i="5"/>
  <c r="S2561" i="5"/>
  <c r="T2561" i="5"/>
  <c r="S2562" i="5"/>
  <c r="T2562" i="5"/>
  <c r="S2563" i="5"/>
  <c r="T2563" i="5"/>
  <c r="S2564" i="5"/>
  <c r="T2564" i="5"/>
  <c r="S2565" i="5"/>
  <c r="T2565" i="5"/>
  <c r="S2566" i="5"/>
  <c r="T2566" i="5"/>
  <c r="S2567" i="5"/>
  <c r="T2567" i="5"/>
  <c r="S2568" i="5"/>
  <c r="T2568" i="5"/>
  <c r="S2569" i="5"/>
  <c r="T2569" i="5"/>
  <c r="S2570" i="5"/>
  <c r="T2570" i="5"/>
  <c r="S2571" i="5"/>
  <c r="T2571" i="5"/>
  <c r="S2572" i="5"/>
  <c r="T2572" i="5"/>
  <c r="S2573" i="5"/>
  <c r="T2573" i="5"/>
  <c r="S2574" i="5"/>
  <c r="T2574" i="5"/>
  <c r="S2575" i="5"/>
  <c r="T2575" i="5"/>
  <c r="S2576" i="5"/>
  <c r="T2576" i="5"/>
  <c r="S2577" i="5"/>
  <c r="T2577" i="5"/>
  <c r="S2578" i="5"/>
  <c r="T2578" i="5"/>
  <c r="S2579" i="5"/>
  <c r="T2579" i="5"/>
  <c r="S2580" i="5"/>
  <c r="T2580" i="5"/>
  <c r="S2581" i="5"/>
  <c r="T2581" i="5"/>
  <c r="S2582" i="5"/>
  <c r="T2582" i="5"/>
  <c r="S2583" i="5"/>
  <c r="T2583" i="5"/>
  <c r="S2584" i="5"/>
  <c r="T2584" i="5"/>
  <c r="S2585" i="5"/>
  <c r="T2585" i="5"/>
  <c r="S2586" i="5"/>
  <c r="T2586" i="5"/>
  <c r="S2587" i="5"/>
  <c r="T2587" i="5"/>
  <c r="S2588" i="5"/>
  <c r="T2588" i="5"/>
  <c r="S2589" i="5"/>
  <c r="T2589" i="5"/>
  <c r="S2590" i="5"/>
  <c r="T2590" i="5"/>
  <c r="S2591" i="5"/>
  <c r="T2591" i="5"/>
  <c r="S2592" i="5"/>
  <c r="T2592" i="5"/>
  <c r="S2593" i="5"/>
  <c r="T2593" i="5"/>
  <c r="S2594" i="5"/>
  <c r="T2594" i="5"/>
  <c r="S2595" i="5"/>
  <c r="T2595" i="5"/>
  <c r="S2596" i="5"/>
  <c r="T2596" i="5"/>
  <c r="S2597" i="5"/>
  <c r="T2597" i="5"/>
  <c r="S2598" i="5"/>
  <c r="T2598" i="5"/>
  <c r="S2599" i="5"/>
  <c r="T2599" i="5"/>
  <c r="S2600" i="5"/>
  <c r="T2600" i="5"/>
  <c r="S2601" i="5"/>
  <c r="T2601" i="5"/>
  <c r="S2602" i="5"/>
  <c r="T2602" i="5"/>
  <c r="S2603" i="5"/>
  <c r="T2603" i="5"/>
  <c r="S2604" i="5"/>
  <c r="T2604" i="5"/>
  <c r="S2605" i="5"/>
  <c r="T2605" i="5"/>
  <c r="S2606" i="5"/>
  <c r="T2606" i="5"/>
  <c r="S2607" i="5"/>
  <c r="T2607" i="5"/>
  <c r="S2608" i="5"/>
  <c r="T2608" i="5"/>
  <c r="S2609" i="5"/>
  <c r="T2609" i="5"/>
  <c r="S2610" i="5"/>
  <c r="T2610" i="5"/>
  <c r="S2611" i="5"/>
  <c r="T2611" i="5"/>
  <c r="S2612" i="5"/>
  <c r="T2612" i="5"/>
  <c r="S2613" i="5"/>
  <c r="T2613" i="5"/>
  <c r="S2614" i="5"/>
  <c r="T2614" i="5"/>
  <c r="S2615" i="5"/>
  <c r="T2615" i="5"/>
  <c r="S2616" i="5"/>
  <c r="T2616" i="5"/>
  <c r="S2617" i="5"/>
  <c r="T2617" i="5"/>
  <c r="S2618" i="5"/>
  <c r="T2618" i="5"/>
  <c r="S2619" i="5"/>
  <c r="T2619" i="5"/>
  <c r="S2620" i="5"/>
  <c r="T2620" i="5"/>
  <c r="S2621" i="5"/>
  <c r="T2621" i="5"/>
  <c r="S2622" i="5"/>
  <c r="T2622" i="5"/>
  <c r="S2623" i="5"/>
  <c r="T2623" i="5"/>
  <c r="S2624" i="5"/>
  <c r="T2624" i="5"/>
  <c r="S2625" i="5"/>
  <c r="T2625" i="5"/>
  <c r="S2626" i="5"/>
  <c r="T2626" i="5"/>
  <c r="S2627" i="5"/>
  <c r="T2627" i="5"/>
  <c r="S2628" i="5"/>
  <c r="T2628" i="5"/>
  <c r="S2629" i="5"/>
  <c r="T2629" i="5"/>
  <c r="S2630" i="5"/>
  <c r="T2630" i="5"/>
  <c r="S2631" i="5"/>
  <c r="T2631" i="5"/>
  <c r="S2632" i="5"/>
  <c r="T2632" i="5"/>
  <c r="S2633" i="5"/>
  <c r="T2633" i="5"/>
  <c r="S2634" i="5"/>
  <c r="T2634" i="5"/>
  <c r="S2635" i="5"/>
  <c r="T2635" i="5"/>
  <c r="S2636" i="5"/>
  <c r="T2636" i="5"/>
  <c r="S2637" i="5"/>
  <c r="T2637" i="5"/>
  <c r="S2638" i="5"/>
  <c r="T2638" i="5"/>
  <c r="S2639" i="5"/>
  <c r="T2639" i="5"/>
  <c r="S2640" i="5"/>
  <c r="T2640" i="5"/>
  <c r="S2641" i="5"/>
  <c r="T2641" i="5"/>
  <c r="S2642" i="5"/>
  <c r="T2642" i="5"/>
  <c r="S2643" i="5"/>
  <c r="T2643" i="5"/>
  <c r="S2644" i="5"/>
  <c r="T2644" i="5"/>
  <c r="S2645" i="5"/>
  <c r="T2645" i="5"/>
  <c r="S2646" i="5"/>
  <c r="T2646" i="5"/>
  <c r="S2647" i="5"/>
  <c r="T2647" i="5"/>
  <c r="S2648" i="5"/>
  <c r="T2648" i="5"/>
  <c r="S2649" i="5"/>
  <c r="T2649" i="5"/>
  <c r="S2650" i="5"/>
  <c r="T2650" i="5"/>
  <c r="S2651" i="5"/>
  <c r="T2651" i="5"/>
  <c r="S2652" i="5"/>
  <c r="T2652" i="5"/>
  <c r="S2653" i="5"/>
  <c r="T2653" i="5"/>
  <c r="S2654" i="5"/>
  <c r="T2654" i="5"/>
  <c r="S2655" i="5"/>
  <c r="T2655" i="5"/>
  <c r="S2656" i="5"/>
  <c r="T2656" i="5"/>
  <c r="S2657" i="5"/>
  <c r="T2657" i="5"/>
  <c r="S2658" i="5"/>
  <c r="T2658" i="5"/>
  <c r="S2659" i="5"/>
  <c r="T2659" i="5"/>
  <c r="S2660" i="5"/>
  <c r="T2660" i="5"/>
  <c r="S2661" i="5"/>
  <c r="T2661" i="5"/>
  <c r="S2662" i="5"/>
  <c r="T2662" i="5"/>
  <c r="S2663" i="5"/>
  <c r="T2663" i="5"/>
  <c r="S2664" i="5"/>
  <c r="T2664" i="5"/>
  <c r="S2665" i="5"/>
  <c r="T2665" i="5"/>
  <c r="S2666" i="5"/>
  <c r="T2666" i="5"/>
  <c r="S2667" i="5"/>
  <c r="T2667" i="5"/>
  <c r="S2668" i="5"/>
  <c r="T2668" i="5"/>
  <c r="S2669" i="5"/>
  <c r="T2669" i="5"/>
  <c r="S2670" i="5"/>
  <c r="T2670" i="5"/>
  <c r="S2671" i="5"/>
  <c r="T2671" i="5"/>
  <c r="S2672" i="5"/>
  <c r="T2672" i="5"/>
  <c r="S2673" i="5"/>
  <c r="T2673" i="5"/>
  <c r="S2674" i="5"/>
  <c r="T2674" i="5"/>
  <c r="S2675" i="5"/>
  <c r="T2675" i="5"/>
  <c r="S2676" i="5"/>
  <c r="T2676" i="5"/>
  <c r="S2677" i="5"/>
  <c r="T2677" i="5"/>
  <c r="S2678" i="5"/>
  <c r="T2678" i="5"/>
  <c r="S2679" i="5"/>
  <c r="T2679" i="5"/>
  <c r="S2680" i="5"/>
  <c r="T2680" i="5"/>
  <c r="S2681" i="5"/>
  <c r="T2681" i="5"/>
  <c r="S2682" i="5"/>
  <c r="T2682" i="5"/>
  <c r="S2683" i="5"/>
  <c r="T2683" i="5"/>
  <c r="S2684" i="5"/>
  <c r="T2684" i="5"/>
  <c r="S2685" i="5"/>
  <c r="T2685" i="5"/>
  <c r="S2686" i="5"/>
  <c r="T2686" i="5"/>
  <c r="S2687" i="5"/>
  <c r="T2687" i="5"/>
  <c r="S2688" i="5"/>
  <c r="T2688" i="5"/>
  <c r="S2689" i="5"/>
  <c r="T2689" i="5"/>
  <c r="S2690" i="5"/>
  <c r="T2690" i="5"/>
  <c r="S2691" i="5"/>
  <c r="T2691" i="5"/>
  <c r="S2692" i="5"/>
  <c r="T2692" i="5"/>
  <c r="S2693" i="5"/>
  <c r="T2693" i="5"/>
  <c r="S2694" i="5"/>
  <c r="T2694" i="5"/>
  <c r="S2695" i="5"/>
  <c r="T2695" i="5"/>
  <c r="S2696" i="5"/>
  <c r="T2696" i="5"/>
  <c r="S2697" i="5"/>
  <c r="T2697" i="5"/>
  <c r="S2698" i="5"/>
  <c r="T2698" i="5"/>
  <c r="S2699" i="5"/>
  <c r="T2699" i="5"/>
  <c r="S2700" i="5"/>
  <c r="T2700" i="5"/>
  <c r="S2701" i="5"/>
  <c r="T2701" i="5"/>
  <c r="S2702" i="5"/>
  <c r="T2702" i="5"/>
  <c r="S2703" i="5"/>
  <c r="T2703" i="5"/>
  <c r="S2704" i="5"/>
  <c r="T2704" i="5"/>
  <c r="S2705" i="5"/>
  <c r="T2705" i="5"/>
  <c r="S2706" i="5"/>
  <c r="T2706" i="5"/>
  <c r="S2707" i="5"/>
  <c r="T2707" i="5"/>
  <c r="S2708" i="5"/>
  <c r="T2708" i="5"/>
  <c r="S2709" i="5"/>
  <c r="T2709" i="5"/>
  <c r="S2710" i="5"/>
  <c r="T2710" i="5"/>
  <c r="S2711" i="5"/>
  <c r="T2711" i="5"/>
  <c r="S2712" i="5"/>
  <c r="T2712" i="5"/>
  <c r="S2713" i="5"/>
  <c r="T2713" i="5"/>
  <c r="S2714" i="5"/>
  <c r="T2714" i="5"/>
  <c r="S2715" i="5"/>
  <c r="T2715" i="5"/>
  <c r="S2716" i="5"/>
  <c r="T2716" i="5"/>
  <c r="S2717" i="5"/>
  <c r="T2717" i="5"/>
  <c r="S2718" i="5"/>
  <c r="T2718" i="5"/>
  <c r="S2719" i="5"/>
  <c r="T2719" i="5"/>
  <c r="S2720" i="5"/>
  <c r="T2720" i="5"/>
  <c r="S2721" i="5"/>
  <c r="T2721" i="5"/>
  <c r="S2722" i="5"/>
  <c r="T2722" i="5"/>
  <c r="S2723" i="5"/>
  <c r="T2723" i="5"/>
  <c r="S2724" i="5"/>
  <c r="T2724" i="5"/>
  <c r="S2725" i="5"/>
  <c r="T2725" i="5"/>
  <c r="S2726" i="5"/>
  <c r="T2726" i="5"/>
  <c r="S2727" i="5"/>
  <c r="T2727" i="5"/>
  <c r="S2728" i="5"/>
  <c r="T2728" i="5"/>
  <c r="S2729" i="5"/>
  <c r="T2729" i="5"/>
  <c r="S2730" i="5"/>
  <c r="T2730" i="5"/>
  <c r="S2731" i="5"/>
  <c r="T2731" i="5"/>
  <c r="S2732" i="5"/>
  <c r="T2732" i="5"/>
  <c r="S2733" i="5"/>
  <c r="T2733" i="5"/>
  <c r="S2734" i="5"/>
  <c r="T2734" i="5"/>
  <c r="S2735" i="5"/>
  <c r="T2735" i="5"/>
  <c r="S2736" i="5"/>
  <c r="T2736" i="5"/>
  <c r="S2737" i="5"/>
  <c r="T2737" i="5"/>
  <c r="S2738" i="5"/>
  <c r="T2738" i="5"/>
  <c r="S2739" i="5"/>
  <c r="T2739" i="5"/>
  <c r="S2740" i="5"/>
  <c r="T2740" i="5"/>
  <c r="S2741" i="5"/>
  <c r="T2741" i="5"/>
  <c r="S2742" i="5"/>
  <c r="T2742" i="5"/>
  <c r="S2743" i="5"/>
  <c r="T2743" i="5"/>
  <c r="S2744" i="5"/>
  <c r="T2744" i="5"/>
  <c r="S2745" i="5"/>
  <c r="T2745" i="5"/>
  <c r="S2746" i="5"/>
  <c r="T2746" i="5"/>
  <c r="S2747" i="5"/>
  <c r="T2747" i="5"/>
  <c r="S2748" i="5"/>
  <c r="T2748" i="5"/>
  <c r="S2749" i="5"/>
  <c r="T2749" i="5"/>
  <c r="S2750" i="5"/>
  <c r="T2750" i="5"/>
  <c r="S2751" i="5"/>
  <c r="T2751" i="5"/>
  <c r="S2752" i="5"/>
  <c r="T2752" i="5"/>
  <c r="S2753" i="5"/>
  <c r="T2753" i="5"/>
  <c r="S2754" i="5"/>
  <c r="T2754" i="5"/>
  <c r="S2755" i="5"/>
  <c r="T2755" i="5"/>
  <c r="S2756" i="5"/>
  <c r="T2756" i="5"/>
  <c r="S2757" i="5"/>
  <c r="T2757" i="5"/>
  <c r="S2758" i="5"/>
  <c r="T2758" i="5"/>
  <c r="S2759" i="5"/>
  <c r="T2759" i="5"/>
  <c r="S2760" i="5"/>
  <c r="T2760" i="5"/>
  <c r="S2761" i="5"/>
  <c r="T2761" i="5"/>
  <c r="S2762" i="5"/>
  <c r="T2762" i="5"/>
  <c r="S2763" i="5"/>
  <c r="T2763" i="5"/>
  <c r="S2764" i="5"/>
  <c r="T2764" i="5"/>
  <c r="S2765" i="5"/>
  <c r="T2765" i="5"/>
  <c r="S2766" i="5"/>
  <c r="T2766" i="5"/>
  <c r="S2767" i="5"/>
  <c r="T2767" i="5"/>
  <c r="S2768" i="5"/>
  <c r="T2768" i="5"/>
  <c r="S2769" i="5"/>
  <c r="T2769" i="5"/>
  <c r="S2770" i="5"/>
  <c r="T2770" i="5"/>
  <c r="S2771" i="5"/>
  <c r="T2771" i="5"/>
  <c r="S2772" i="5"/>
  <c r="T2772" i="5"/>
  <c r="S2773" i="5"/>
  <c r="T2773" i="5"/>
  <c r="S2774" i="5"/>
  <c r="T2774" i="5"/>
  <c r="S2775" i="5"/>
  <c r="T2775" i="5"/>
  <c r="S2776" i="5"/>
  <c r="T2776" i="5"/>
  <c r="S2777" i="5"/>
  <c r="T2777" i="5"/>
  <c r="S2778" i="5"/>
  <c r="T2778" i="5"/>
  <c r="S2779" i="5"/>
  <c r="T2779" i="5"/>
  <c r="S2780" i="5"/>
  <c r="T2780" i="5"/>
  <c r="S2781" i="5"/>
  <c r="T2781" i="5"/>
  <c r="S2782" i="5"/>
  <c r="T2782" i="5"/>
  <c r="S2783" i="5"/>
  <c r="T2783" i="5"/>
  <c r="S2784" i="5"/>
  <c r="T2784" i="5"/>
  <c r="S2785" i="5"/>
  <c r="T2785" i="5"/>
  <c r="S2786" i="5"/>
  <c r="T2786" i="5"/>
  <c r="S2787" i="5"/>
  <c r="T2787" i="5"/>
  <c r="S2788" i="5"/>
  <c r="T2788" i="5"/>
  <c r="S2789" i="5"/>
  <c r="T2789" i="5"/>
  <c r="S2790" i="5"/>
  <c r="T2790" i="5"/>
  <c r="S2791" i="5"/>
  <c r="T2791" i="5"/>
  <c r="S2792" i="5"/>
  <c r="T2792" i="5"/>
  <c r="S2793" i="5"/>
  <c r="T2793" i="5"/>
  <c r="S2794" i="5"/>
  <c r="T2794" i="5"/>
  <c r="S2795" i="5"/>
  <c r="T2795" i="5"/>
  <c r="S2796" i="5"/>
  <c r="T2796" i="5"/>
  <c r="S2797" i="5"/>
  <c r="T2797" i="5"/>
  <c r="S2798" i="5"/>
  <c r="T2798" i="5"/>
  <c r="S2799" i="5"/>
  <c r="T2799" i="5"/>
  <c r="S2800" i="5"/>
  <c r="T2800" i="5"/>
  <c r="S2801" i="5"/>
  <c r="T2801" i="5"/>
  <c r="S2802" i="5"/>
  <c r="T2802" i="5"/>
  <c r="S2803" i="5"/>
  <c r="T2803" i="5"/>
  <c r="S2804" i="5"/>
  <c r="T2804" i="5"/>
  <c r="S2805" i="5"/>
  <c r="T2805" i="5"/>
  <c r="S2806" i="5"/>
  <c r="T2806" i="5"/>
  <c r="S2807" i="5"/>
  <c r="T2807" i="5"/>
  <c r="S2808" i="5"/>
  <c r="T2808" i="5"/>
  <c r="S2809" i="5"/>
  <c r="T2809" i="5"/>
  <c r="S2810" i="5"/>
  <c r="T2810" i="5"/>
  <c r="S2811" i="5"/>
  <c r="T2811" i="5"/>
  <c r="S2812" i="5"/>
  <c r="T2812" i="5"/>
  <c r="S2813" i="5"/>
  <c r="T2813" i="5"/>
  <c r="S2814" i="5"/>
  <c r="T2814" i="5"/>
  <c r="S2815" i="5"/>
  <c r="T2815" i="5"/>
  <c r="S2816" i="5"/>
  <c r="T2816" i="5"/>
  <c r="S2817" i="5"/>
  <c r="T2817" i="5"/>
  <c r="S2818" i="5"/>
  <c r="T2818" i="5"/>
  <c r="S2819" i="5"/>
  <c r="T2819" i="5"/>
  <c r="S2820" i="5"/>
  <c r="T2820" i="5"/>
  <c r="S2821" i="5"/>
  <c r="T2821" i="5"/>
  <c r="S2822" i="5"/>
  <c r="T2822" i="5"/>
  <c r="S2823" i="5"/>
  <c r="T2823" i="5"/>
  <c r="S2824" i="5"/>
  <c r="T2824" i="5"/>
  <c r="S2825" i="5"/>
  <c r="T2825" i="5"/>
  <c r="S2826" i="5"/>
  <c r="T2826" i="5"/>
  <c r="S2827" i="5"/>
  <c r="T2827" i="5"/>
  <c r="S2828" i="5"/>
  <c r="T2828" i="5"/>
  <c r="S2829" i="5"/>
  <c r="T2829" i="5"/>
  <c r="S2830" i="5"/>
  <c r="T2830" i="5"/>
  <c r="S2831" i="5"/>
  <c r="T2831" i="5"/>
  <c r="S2832" i="5"/>
  <c r="T2832" i="5"/>
  <c r="S2833" i="5"/>
  <c r="T2833" i="5"/>
  <c r="S2834" i="5"/>
  <c r="T2834" i="5"/>
  <c r="S2835" i="5"/>
  <c r="T2835" i="5"/>
  <c r="S2836" i="5"/>
  <c r="T2836" i="5"/>
  <c r="S2837" i="5"/>
  <c r="T2837" i="5"/>
  <c r="S2838" i="5"/>
  <c r="T2838" i="5"/>
  <c r="S2839" i="5"/>
  <c r="T2839" i="5"/>
  <c r="S2840" i="5"/>
  <c r="T2840" i="5"/>
  <c r="S2841" i="5"/>
  <c r="T2841" i="5"/>
  <c r="S2842" i="5"/>
  <c r="T2842" i="5"/>
  <c r="S2843" i="5"/>
  <c r="T2843" i="5"/>
  <c r="S2844" i="5"/>
  <c r="T2844" i="5"/>
  <c r="S2845" i="5"/>
  <c r="T2845" i="5"/>
  <c r="S2846" i="5"/>
  <c r="T2846" i="5"/>
  <c r="S2847" i="5"/>
  <c r="T2847" i="5"/>
  <c r="S2848" i="5"/>
  <c r="T2848" i="5"/>
  <c r="S2849" i="5"/>
  <c r="T2849" i="5"/>
  <c r="S2850" i="5"/>
  <c r="T2850" i="5"/>
  <c r="S2851" i="5"/>
  <c r="T2851" i="5"/>
  <c r="S2852" i="5"/>
  <c r="T2852" i="5"/>
  <c r="S2853" i="5"/>
  <c r="T2853" i="5"/>
  <c r="S2854" i="5"/>
  <c r="T2854" i="5"/>
  <c r="S2855" i="5"/>
  <c r="T2855" i="5"/>
  <c r="S2856" i="5"/>
  <c r="T2856" i="5"/>
  <c r="S2857" i="5"/>
  <c r="T2857" i="5"/>
  <c r="S2858" i="5"/>
  <c r="T2858" i="5"/>
  <c r="S2859" i="5"/>
  <c r="T2859" i="5"/>
  <c r="S2860" i="5"/>
  <c r="T2860" i="5"/>
  <c r="S2861" i="5"/>
  <c r="T2861" i="5"/>
  <c r="S2862" i="5"/>
  <c r="T2862" i="5"/>
  <c r="S2863" i="5"/>
  <c r="T2863" i="5"/>
  <c r="S2864" i="5"/>
  <c r="T2864" i="5"/>
  <c r="S2865" i="5"/>
  <c r="T2865" i="5"/>
  <c r="S2866" i="5"/>
  <c r="T2866" i="5"/>
  <c r="S2867" i="5"/>
  <c r="T2867" i="5"/>
  <c r="S2868" i="5"/>
  <c r="T2868" i="5"/>
  <c r="S2869" i="5"/>
  <c r="T2869" i="5"/>
  <c r="S2870" i="5"/>
  <c r="T2870" i="5"/>
  <c r="S2871" i="5"/>
  <c r="T2871" i="5"/>
  <c r="S2872" i="5"/>
  <c r="T2872" i="5"/>
  <c r="S2873" i="5"/>
  <c r="T2873" i="5"/>
  <c r="S2874" i="5"/>
  <c r="T2874" i="5"/>
  <c r="S2875" i="5"/>
  <c r="T2875" i="5"/>
  <c r="S2876" i="5"/>
  <c r="T2876" i="5"/>
  <c r="S2877" i="5"/>
  <c r="T2877" i="5"/>
  <c r="S2878" i="5"/>
  <c r="T2878" i="5"/>
  <c r="S2879" i="5"/>
  <c r="T2879" i="5"/>
  <c r="S2880" i="5"/>
  <c r="T2880" i="5"/>
  <c r="S2881" i="5"/>
  <c r="T2881" i="5"/>
  <c r="S2882" i="5"/>
  <c r="T2882" i="5"/>
  <c r="S2883" i="5"/>
  <c r="T2883" i="5"/>
  <c r="S2884" i="5"/>
  <c r="T2884" i="5"/>
  <c r="S2885" i="5"/>
  <c r="T2885" i="5"/>
  <c r="S2886" i="5"/>
  <c r="T2886" i="5"/>
  <c r="S2887" i="5"/>
  <c r="T2887" i="5"/>
  <c r="S2888" i="5"/>
  <c r="T2888" i="5"/>
  <c r="S2889" i="5"/>
  <c r="T2889" i="5"/>
  <c r="S2890" i="5"/>
  <c r="T2890" i="5"/>
  <c r="S2891" i="5"/>
  <c r="T2891" i="5"/>
  <c r="S2892" i="5"/>
  <c r="T2892" i="5"/>
  <c r="S2893" i="5"/>
  <c r="T2893" i="5"/>
  <c r="S2894" i="5"/>
  <c r="T2894" i="5"/>
  <c r="S2895" i="5"/>
  <c r="T2895" i="5"/>
  <c r="S2896" i="5"/>
  <c r="T2896" i="5"/>
  <c r="S2897" i="5"/>
  <c r="T2897" i="5"/>
  <c r="S2898" i="5"/>
  <c r="T2898" i="5"/>
  <c r="S2899" i="5"/>
  <c r="T2899" i="5"/>
  <c r="S2900" i="5"/>
  <c r="T2900" i="5"/>
  <c r="S2901" i="5"/>
  <c r="T2901" i="5"/>
  <c r="S2902" i="5"/>
  <c r="T2902" i="5"/>
  <c r="S2903" i="5"/>
  <c r="T2903" i="5"/>
  <c r="S2904" i="5"/>
  <c r="T2904" i="5"/>
  <c r="S2905" i="5"/>
  <c r="T2905" i="5"/>
  <c r="S2906" i="5"/>
  <c r="T2906" i="5"/>
  <c r="S2907" i="5"/>
  <c r="T2907" i="5"/>
  <c r="S2908" i="5"/>
  <c r="T2908" i="5"/>
  <c r="S2909" i="5"/>
  <c r="T2909" i="5"/>
  <c r="S2910" i="5"/>
  <c r="T2910" i="5"/>
  <c r="S2911" i="5"/>
  <c r="T2911" i="5"/>
  <c r="S2912" i="5"/>
  <c r="T2912" i="5"/>
  <c r="S2913" i="5"/>
  <c r="T2913" i="5"/>
  <c r="S2914" i="5"/>
  <c r="T2914" i="5"/>
  <c r="S2915" i="5"/>
  <c r="T2915" i="5"/>
  <c r="S2916" i="5"/>
  <c r="T2916" i="5"/>
  <c r="S2917" i="5"/>
  <c r="T2917" i="5"/>
  <c r="S2918" i="5"/>
  <c r="T2918" i="5"/>
  <c r="S2919" i="5"/>
  <c r="T2919" i="5"/>
  <c r="S2920" i="5"/>
  <c r="T2920" i="5"/>
  <c r="S2921" i="5"/>
  <c r="T2921" i="5"/>
  <c r="S2922" i="5"/>
  <c r="T2922" i="5"/>
  <c r="S2923" i="5"/>
  <c r="T2923" i="5"/>
  <c r="S2924" i="5"/>
  <c r="T2924" i="5"/>
  <c r="S2925" i="5"/>
  <c r="T2925" i="5"/>
  <c r="S2926" i="5"/>
  <c r="T2926" i="5"/>
  <c r="S2927" i="5"/>
  <c r="T2927" i="5"/>
  <c r="S2928" i="5"/>
  <c r="T2928" i="5"/>
  <c r="S2929" i="5"/>
  <c r="T2929" i="5"/>
  <c r="S2930" i="5"/>
  <c r="T2930" i="5"/>
  <c r="S2931" i="5"/>
  <c r="T2931" i="5"/>
  <c r="S2932" i="5"/>
  <c r="T2932" i="5"/>
  <c r="S2933" i="5"/>
  <c r="T2933" i="5"/>
  <c r="S2934" i="5"/>
  <c r="T2934" i="5"/>
  <c r="S2935" i="5"/>
  <c r="T2935" i="5"/>
  <c r="S2936" i="5"/>
  <c r="T2936" i="5"/>
  <c r="S2937" i="5"/>
  <c r="T2937" i="5"/>
  <c r="S2938" i="5"/>
  <c r="T2938" i="5"/>
  <c r="S2939" i="5"/>
  <c r="T2939" i="5"/>
  <c r="S2940" i="5"/>
  <c r="T2940" i="5"/>
  <c r="S2941" i="5"/>
  <c r="T2941" i="5"/>
  <c r="S2942" i="5"/>
  <c r="T2942" i="5"/>
  <c r="S2943" i="5"/>
  <c r="T2943" i="5"/>
  <c r="S2944" i="5"/>
  <c r="T2944" i="5"/>
  <c r="S2945" i="5"/>
  <c r="T2945" i="5"/>
  <c r="S2946" i="5"/>
  <c r="T2946" i="5"/>
  <c r="S2947" i="5"/>
  <c r="T2947" i="5"/>
  <c r="S2948" i="5"/>
  <c r="T2948" i="5"/>
  <c r="S2949" i="5"/>
  <c r="T2949" i="5"/>
  <c r="S2950" i="5"/>
  <c r="T2950" i="5"/>
  <c r="S2951" i="5"/>
  <c r="T2951" i="5"/>
  <c r="S2952" i="5"/>
  <c r="T2952" i="5"/>
  <c r="S2953" i="5"/>
  <c r="T2953" i="5"/>
  <c r="S2954" i="5"/>
  <c r="T2954" i="5"/>
  <c r="S2955" i="5"/>
  <c r="T2955" i="5"/>
  <c r="S2956" i="5"/>
  <c r="T2956" i="5"/>
  <c r="S2957" i="5"/>
  <c r="T2957" i="5"/>
  <c r="S2958" i="5"/>
  <c r="T2958" i="5"/>
  <c r="S2959" i="5"/>
  <c r="T2959" i="5"/>
  <c r="S2960" i="5"/>
  <c r="T2960" i="5"/>
  <c r="S2961" i="5"/>
  <c r="T2961" i="5"/>
  <c r="S2962" i="5"/>
  <c r="T2962" i="5"/>
  <c r="S2963" i="5"/>
  <c r="T2963" i="5"/>
  <c r="S2964" i="5"/>
  <c r="T2964" i="5"/>
  <c r="S2965" i="5"/>
  <c r="T2965" i="5"/>
  <c r="S2966" i="5"/>
  <c r="T2966" i="5"/>
  <c r="S2967" i="5"/>
  <c r="T2967" i="5"/>
  <c r="S2968" i="5"/>
  <c r="T2968" i="5"/>
  <c r="S2969" i="5"/>
  <c r="T2969" i="5"/>
  <c r="S2970" i="5"/>
  <c r="T2970" i="5"/>
  <c r="S2971" i="5"/>
  <c r="T2971" i="5"/>
  <c r="S2972" i="5"/>
  <c r="T2972" i="5"/>
  <c r="S2973" i="5"/>
  <c r="T2973" i="5"/>
  <c r="S2974" i="5"/>
  <c r="T2974" i="5"/>
  <c r="S2975" i="5"/>
  <c r="T2975" i="5"/>
  <c r="S2976" i="5"/>
  <c r="T2976" i="5"/>
  <c r="S2977" i="5"/>
  <c r="T2977" i="5"/>
  <c r="S2978" i="5"/>
  <c r="T2978" i="5"/>
  <c r="S2979" i="5"/>
  <c r="T2979" i="5"/>
  <c r="S2980" i="5"/>
  <c r="T2980" i="5"/>
  <c r="S2981" i="5"/>
  <c r="T2981" i="5"/>
  <c r="S2982" i="5"/>
  <c r="T2982" i="5"/>
  <c r="S2983" i="5"/>
  <c r="T2983" i="5"/>
  <c r="S2984" i="5"/>
  <c r="T2984" i="5"/>
  <c r="S2985" i="5"/>
  <c r="T2985" i="5"/>
  <c r="S2986" i="5"/>
  <c r="T2986" i="5"/>
  <c r="S2987" i="5"/>
  <c r="T2987" i="5"/>
  <c r="S2988" i="5"/>
  <c r="T2988" i="5"/>
  <c r="S2989" i="5"/>
  <c r="T2989" i="5"/>
  <c r="S2990" i="5"/>
  <c r="T2990" i="5"/>
  <c r="S2991" i="5"/>
  <c r="T2991" i="5"/>
  <c r="S2992" i="5"/>
  <c r="T2992" i="5"/>
  <c r="S2993" i="5"/>
  <c r="T2993" i="5"/>
  <c r="S2994" i="5"/>
  <c r="T2994" i="5"/>
  <c r="S2995" i="5"/>
  <c r="T2995" i="5"/>
  <c r="S2996" i="5"/>
  <c r="T2996" i="5"/>
  <c r="S2997" i="5"/>
  <c r="T2997" i="5"/>
  <c r="S2998" i="5"/>
  <c r="T2998" i="5"/>
  <c r="S2999" i="5"/>
  <c r="T2999" i="5"/>
  <c r="S3000" i="5"/>
  <c r="T3000" i="5"/>
  <c r="S3001" i="5"/>
  <c r="T3001" i="5"/>
  <c r="T2" i="6"/>
  <c r="T2" i="5"/>
  <c r="S2" i="6"/>
  <c r="S2" i="5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2" i="6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087" i="5"/>
  <c r="U2088" i="5"/>
  <c r="U2089" i="5"/>
  <c r="U2090" i="5"/>
  <c r="U2091" i="5"/>
  <c r="U2092" i="5"/>
  <c r="U2093" i="5"/>
  <c r="U2094" i="5"/>
  <c r="U2095" i="5"/>
  <c r="U2096" i="5"/>
  <c r="U2097" i="5"/>
  <c r="U2098" i="5"/>
  <c r="U2099" i="5"/>
  <c r="U2100" i="5"/>
  <c r="U2101" i="5"/>
  <c r="U2102" i="5"/>
  <c r="U2103" i="5"/>
  <c r="U2104" i="5"/>
  <c r="U2105" i="5"/>
  <c r="U2106" i="5"/>
  <c r="U2107" i="5"/>
  <c r="U2108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130" i="5"/>
  <c r="U2131" i="5"/>
  <c r="U2132" i="5"/>
  <c r="U2133" i="5"/>
  <c r="U2134" i="5"/>
  <c r="U2135" i="5"/>
  <c r="U2136" i="5"/>
  <c r="U2137" i="5"/>
  <c r="U2138" i="5"/>
  <c r="U2139" i="5"/>
  <c r="U2140" i="5"/>
  <c r="U2141" i="5"/>
  <c r="U2142" i="5"/>
  <c r="U2143" i="5"/>
  <c r="U2144" i="5"/>
  <c r="U2145" i="5"/>
  <c r="U2146" i="5"/>
  <c r="U2147" i="5"/>
  <c r="U2148" i="5"/>
  <c r="U2149" i="5"/>
  <c r="U2150" i="5"/>
  <c r="U2151" i="5"/>
  <c r="U2152" i="5"/>
  <c r="U2153" i="5"/>
  <c r="U2154" i="5"/>
  <c r="U2155" i="5"/>
  <c r="U2156" i="5"/>
  <c r="U2157" i="5"/>
  <c r="U2158" i="5"/>
  <c r="U2159" i="5"/>
  <c r="U2160" i="5"/>
  <c r="U2161" i="5"/>
  <c r="U2162" i="5"/>
  <c r="U2163" i="5"/>
  <c r="U2164" i="5"/>
  <c r="U2165" i="5"/>
  <c r="U2166" i="5"/>
  <c r="U2167" i="5"/>
  <c r="U2168" i="5"/>
  <c r="U2169" i="5"/>
  <c r="U2170" i="5"/>
  <c r="U2171" i="5"/>
  <c r="U2172" i="5"/>
  <c r="U2173" i="5"/>
  <c r="U2174" i="5"/>
  <c r="U2175" i="5"/>
  <c r="U2176" i="5"/>
  <c r="U2177" i="5"/>
  <c r="U2178" i="5"/>
  <c r="U2179" i="5"/>
  <c r="U2180" i="5"/>
  <c r="U2181" i="5"/>
  <c r="U2182" i="5"/>
  <c r="U2183" i="5"/>
  <c r="U218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239" i="5"/>
  <c r="U2240" i="5"/>
  <c r="U2241" i="5"/>
  <c r="U2242" i="5"/>
  <c r="U2243" i="5"/>
  <c r="U2244" i="5"/>
  <c r="U2245" i="5"/>
  <c r="U2246" i="5"/>
  <c r="U2247" i="5"/>
  <c r="U2248" i="5"/>
  <c r="U2249" i="5"/>
  <c r="U2250" i="5"/>
  <c r="U2251" i="5"/>
  <c r="U2252" i="5"/>
  <c r="U2253" i="5"/>
  <c r="U2254" i="5"/>
  <c r="U2255" i="5"/>
  <c r="U2256" i="5"/>
  <c r="U2257" i="5"/>
  <c r="U2258" i="5"/>
  <c r="U2259" i="5"/>
  <c r="U2260" i="5"/>
  <c r="U2261" i="5"/>
  <c r="U2262" i="5"/>
  <c r="U2263" i="5"/>
  <c r="U2264" i="5"/>
  <c r="U2265" i="5"/>
  <c r="U2266" i="5"/>
  <c r="U2267" i="5"/>
  <c r="U2268" i="5"/>
  <c r="U2269" i="5"/>
  <c r="U2270" i="5"/>
  <c r="U2271" i="5"/>
  <c r="U2272" i="5"/>
  <c r="U2273" i="5"/>
  <c r="U2274" i="5"/>
  <c r="U2275" i="5"/>
  <c r="U2276" i="5"/>
  <c r="U2277" i="5"/>
  <c r="U2278" i="5"/>
  <c r="U2279" i="5"/>
  <c r="U2280" i="5"/>
  <c r="U2281" i="5"/>
  <c r="U2282" i="5"/>
  <c r="U2283" i="5"/>
  <c r="U2284" i="5"/>
  <c r="U2285" i="5"/>
  <c r="U2286" i="5"/>
  <c r="U2287" i="5"/>
  <c r="U2288" i="5"/>
  <c r="U2289" i="5"/>
  <c r="U2290" i="5"/>
  <c r="U2291" i="5"/>
  <c r="U2292" i="5"/>
  <c r="U2293" i="5"/>
  <c r="U2294" i="5"/>
  <c r="U2295" i="5"/>
  <c r="U2296" i="5"/>
  <c r="U2297" i="5"/>
  <c r="U2298" i="5"/>
  <c r="U2299" i="5"/>
  <c r="U2300" i="5"/>
  <c r="U2301" i="5"/>
  <c r="U2302" i="5"/>
  <c r="U2303" i="5"/>
  <c r="U2304" i="5"/>
  <c r="U2305" i="5"/>
  <c r="U2306" i="5"/>
  <c r="U2307" i="5"/>
  <c r="U2308" i="5"/>
  <c r="U2309" i="5"/>
  <c r="U2310" i="5"/>
  <c r="U2311" i="5"/>
  <c r="U2312" i="5"/>
  <c r="U2313" i="5"/>
  <c r="U2314" i="5"/>
  <c r="U2315" i="5"/>
  <c r="U2316" i="5"/>
  <c r="U2317" i="5"/>
  <c r="U2318" i="5"/>
  <c r="U2319" i="5"/>
  <c r="U2320" i="5"/>
  <c r="U2321" i="5"/>
  <c r="U2322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2347" i="5"/>
  <c r="U2348" i="5"/>
  <c r="U2349" i="5"/>
  <c r="U2350" i="5"/>
  <c r="U2351" i="5"/>
  <c r="U2352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372" i="5"/>
  <c r="U2373" i="5"/>
  <c r="U2374" i="5"/>
  <c r="U2375" i="5"/>
  <c r="U2376" i="5"/>
  <c r="U2377" i="5"/>
  <c r="U2378" i="5"/>
  <c r="U2379" i="5"/>
  <c r="U2380" i="5"/>
  <c r="U2381" i="5"/>
  <c r="U2382" i="5"/>
  <c r="U2383" i="5"/>
  <c r="U2384" i="5"/>
  <c r="U2385" i="5"/>
  <c r="U2386" i="5"/>
  <c r="U2387" i="5"/>
  <c r="U2388" i="5"/>
  <c r="U2389" i="5"/>
  <c r="U2390" i="5"/>
  <c r="U2391" i="5"/>
  <c r="U2392" i="5"/>
  <c r="U2393" i="5"/>
  <c r="U2394" i="5"/>
  <c r="U2395" i="5"/>
  <c r="U2396" i="5"/>
  <c r="U2397" i="5"/>
  <c r="U2398" i="5"/>
  <c r="U2399" i="5"/>
  <c r="U2400" i="5"/>
  <c r="U2401" i="5"/>
  <c r="U2402" i="5"/>
  <c r="U2403" i="5"/>
  <c r="U2404" i="5"/>
  <c r="U2405" i="5"/>
  <c r="U2406" i="5"/>
  <c r="U2407" i="5"/>
  <c r="U2408" i="5"/>
  <c r="U2409" i="5"/>
  <c r="U2410" i="5"/>
  <c r="U2411" i="5"/>
  <c r="U2412" i="5"/>
  <c r="U2413" i="5"/>
  <c r="U2414" i="5"/>
  <c r="U2415" i="5"/>
  <c r="U2416" i="5"/>
  <c r="U2417" i="5"/>
  <c r="U2418" i="5"/>
  <c r="U2419" i="5"/>
  <c r="U2420" i="5"/>
  <c r="U2421" i="5"/>
  <c r="U2422" i="5"/>
  <c r="U2423" i="5"/>
  <c r="U2424" i="5"/>
  <c r="U2425" i="5"/>
  <c r="U2426" i="5"/>
  <c r="U2427" i="5"/>
  <c r="U2428" i="5"/>
  <c r="U2429" i="5"/>
  <c r="U2430" i="5"/>
  <c r="U2431" i="5"/>
  <c r="U2432" i="5"/>
  <c r="U2433" i="5"/>
  <c r="U2434" i="5"/>
  <c r="U2435" i="5"/>
  <c r="U2436" i="5"/>
  <c r="U2437" i="5"/>
  <c r="U2438" i="5"/>
  <c r="U2439" i="5"/>
  <c r="U2440" i="5"/>
  <c r="U2441" i="5"/>
  <c r="U2442" i="5"/>
  <c r="U2443" i="5"/>
  <c r="U2444" i="5"/>
  <c r="U2445" i="5"/>
  <c r="U2446" i="5"/>
  <c r="U2447" i="5"/>
  <c r="U2448" i="5"/>
  <c r="U2449" i="5"/>
  <c r="U2450" i="5"/>
  <c r="U2451" i="5"/>
  <c r="U2452" i="5"/>
  <c r="U2453" i="5"/>
  <c r="U2454" i="5"/>
  <c r="U2455" i="5"/>
  <c r="U2456" i="5"/>
  <c r="U2457" i="5"/>
  <c r="U2458" i="5"/>
  <c r="U2459" i="5"/>
  <c r="U2460" i="5"/>
  <c r="U2461" i="5"/>
  <c r="U2462" i="5"/>
  <c r="U2463" i="5"/>
  <c r="U2464" i="5"/>
  <c r="U2465" i="5"/>
  <c r="U2466" i="5"/>
  <c r="U2467" i="5"/>
  <c r="U2468" i="5"/>
  <c r="U2469" i="5"/>
  <c r="U2470" i="5"/>
  <c r="U2471" i="5"/>
  <c r="U2472" i="5"/>
  <c r="U2473" i="5"/>
  <c r="U2474" i="5"/>
  <c r="U2475" i="5"/>
  <c r="U2476" i="5"/>
  <c r="U2477" i="5"/>
  <c r="U2478" i="5"/>
  <c r="U2479" i="5"/>
  <c r="U2480" i="5"/>
  <c r="U2481" i="5"/>
  <c r="U2482" i="5"/>
  <c r="U2483" i="5"/>
  <c r="U2484" i="5"/>
  <c r="U2485" i="5"/>
  <c r="U2486" i="5"/>
  <c r="U2487" i="5"/>
  <c r="U2488" i="5"/>
  <c r="U2489" i="5"/>
  <c r="U2490" i="5"/>
  <c r="U2491" i="5"/>
  <c r="U2492" i="5"/>
  <c r="U2493" i="5"/>
  <c r="U2494" i="5"/>
  <c r="U2495" i="5"/>
  <c r="U2496" i="5"/>
  <c r="U2497" i="5"/>
  <c r="U2498" i="5"/>
  <c r="U2499" i="5"/>
  <c r="U2500" i="5"/>
  <c r="U2501" i="5"/>
  <c r="U2502" i="5"/>
  <c r="U2503" i="5"/>
  <c r="U2504" i="5"/>
  <c r="U2505" i="5"/>
  <c r="U2506" i="5"/>
  <c r="U2507" i="5"/>
  <c r="U2508" i="5"/>
  <c r="U2509" i="5"/>
  <c r="U2510" i="5"/>
  <c r="U2511" i="5"/>
  <c r="U2512" i="5"/>
  <c r="U2513" i="5"/>
  <c r="U2514" i="5"/>
  <c r="U2515" i="5"/>
  <c r="U2516" i="5"/>
  <c r="U2517" i="5"/>
  <c r="U2518" i="5"/>
  <c r="U2519" i="5"/>
  <c r="U2520" i="5"/>
  <c r="U2521" i="5"/>
  <c r="U2522" i="5"/>
  <c r="U2523" i="5"/>
  <c r="U2524" i="5"/>
  <c r="U2525" i="5"/>
  <c r="U2526" i="5"/>
  <c r="U2527" i="5"/>
  <c r="U2528" i="5"/>
  <c r="U2529" i="5"/>
  <c r="U2530" i="5"/>
  <c r="U2531" i="5"/>
  <c r="U2532" i="5"/>
  <c r="U2533" i="5"/>
  <c r="U2534" i="5"/>
  <c r="U2535" i="5"/>
  <c r="U2536" i="5"/>
  <c r="U2537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552" i="5"/>
  <c r="U2553" i="5"/>
  <c r="U2554" i="5"/>
  <c r="U2555" i="5"/>
  <c r="U2556" i="5"/>
  <c r="U2557" i="5"/>
  <c r="U2558" i="5"/>
  <c r="U2559" i="5"/>
  <c r="U2560" i="5"/>
  <c r="U2561" i="5"/>
  <c r="U2562" i="5"/>
  <c r="U2563" i="5"/>
  <c r="U2564" i="5"/>
  <c r="U2565" i="5"/>
  <c r="U2566" i="5"/>
  <c r="U2567" i="5"/>
  <c r="U2568" i="5"/>
  <c r="U2569" i="5"/>
  <c r="U2570" i="5"/>
  <c r="U2571" i="5"/>
  <c r="U2572" i="5"/>
  <c r="U2573" i="5"/>
  <c r="U2574" i="5"/>
  <c r="U2575" i="5"/>
  <c r="U2576" i="5"/>
  <c r="U2577" i="5"/>
  <c r="U2578" i="5"/>
  <c r="U2579" i="5"/>
  <c r="U2580" i="5"/>
  <c r="U2581" i="5"/>
  <c r="U2582" i="5"/>
  <c r="U2583" i="5"/>
  <c r="U2584" i="5"/>
  <c r="U2585" i="5"/>
  <c r="U2586" i="5"/>
  <c r="U2587" i="5"/>
  <c r="U2588" i="5"/>
  <c r="U2589" i="5"/>
  <c r="U2590" i="5"/>
  <c r="U2591" i="5"/>
  <c r="U2592" i="5"/>
  <c r="U2593" i="5"/>
  <c r="U2594" i="5"/>
  <c r="U2595" i="5"/>
  <c r="U2596" i="5"/>
  <c r="U2597" i="5"/>
  <c r="U2598" i="5"/>
  <c r="U2599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21" i="5"/>
  <c r="U2622" i="5"/>
  <c r="U2623" i="5"/>
  <c r="U2624" i="5"/>
  <c r="U2625" i="5"/>
  <c r="U2626" i="5"/>
  <c r="U2627" i="5"/>
  <c r="U2628" i="5"/>
  <c r="U2629" i="5"/>
  <c r="U2630" i="5"/>
  <c r="U2631" i="5"/>
  <c r="U2632" i="5"/>
  <c r="U2633" i="5"/>
  <c r="U2634" i="5"/>
  <c r="U2635" i="5"/>
  <c r="U2636" i="5"/>
  <c r="U2637" i="5"/>
  <c r="U2638" i="5"/>
  <c r="U2639" i="5"/>
  <c r="U2640" i="5"/>
  <c r="U2641" i="5"/>
  <c r="U2642" i="5"/>
  <c r="U2643" i="5"/>
  <c r="U2644" i="5"/>
  <c r="U2645" i="5"/>
  <c r="U2646" i="5"/>
  <c r="U2647" i="5"/>
  <c r="U2648" i="5"/>
  <c r="U2649" i="5"/>
  <c r="U2650" i="5"/>
  <c r="U2651" i="5"/>
  <c r="U2652" i="5"/>
  <c r="U2653" i="5"/>
  <c r="U2654" i="5"/>
  <c r="U2655" i="5"/>
  <c r="U2656" i="5"/>
  <c r="U2657" i="5"/>
  <c r="U2658" i="5"/>
  <c r="U2659" i="5"/>
  <c r="U2660" i="5"/>
  <c r="U2661" i="5"/>
  <c r="U2662" i="5"/>
  <c r="U2663" i="5"/>
  <c r="U2664" i="5"/>
  <c r="U2665" i="5"/>
  <c r="U2666" i="5"/>
  <c r="U2667" i="5"/>
  <c r="U2668" i="5"/>
  <c r="U2669" i="5"/>
  <c r="U2670" i="5"/>
  <c r="U2671" i="5"/>
  <c r="U2672" i="5"/>
  <c r="U2673" i="5"/>
  <c r="U2674" i="5"/>
  <c r="U2675" i="5"/>
  <c r="U2676" i="5"/>
  <c r="U2677" i="5"/>
  <c r="U2678" i="5"/>
  <c r="U2679" i="5"/>
  <c r="U2680" i="5"/>
  <c r="U2681" i="5"/>
  <c r="U2682" i="5"/>
  <c r="U2683" i="5"/>
  <c r="U2684" i="5"/>
  <c r="U2685" i="5"/>
  <c r="U2686" i="5"/>
  <c r="U2687" i="5"/>
  <c r="U2688" i="5"/>
  <c r="U2689" i="5"/>
  <c r="U2690" i="5"/>
  <c r="U2691" i="5"/>
  <c r="U2692" i="5"/>
  <c r="U2693" i="5"/>
  <c r="U2694" i="5"/>
  <c r="U2695" i="5"/>
  <c r="U2696" i="5"/>
  <c r="U2697" i="5"/>
  <c r="U2698" i="5"/>
  <c r="U2699" i="5"/>
  <c r="U2700" i="5"/>
  <c r="U2701" i="5"/>
  <c r="U2702" i="5"/>
  <c r="U2703" i="5"/>
  <c r="U2704" i="5"/>
  <c r="U2705" i="5"/>
  <c r="U2706" i="5"/>
  <c r="U2707" i="5"/>
  <c r="U2708" i="5"/>
  <c r="U2709" i="5"/>
  <c r="U2710" i="5"/>
  <c r="U2711" i="5"/>
  <c r="U2712" i="5"/>
  <c r="U2713" i="5"/>
  <c r="U2714" i="5"/>
  <c r="U2715" i="5"/>
  <c r="U2716" i="5"/>
  <c r="U2717" i="5"/>
  <c r="U2718" i="5"/>
  <c r="U2719" i="5"/>
  <c r="U2720" i="5"/>
  <c r="U2721" i="5"/>
  <c r="U2722" i="5"/>
  <c r="U2723" i="5"/>
  <c r="U2724" i="5"/>
  <c r="U2725" i="5"/>
  <c r="U2726" i="5"/>
  <c r="U2727" i="5"/>
  <c r="U2728" i="5"/>
  <c r="U2729" i="5"/>
  <c r="U2730" i="5"/>
  <c r="U2731" i="5"/>
  <c r="U2732" i="5"/>
  <c r="U2733" i="5"/>
  <c r="U2734" i="5"/>
  <c r="U2735" i="5"/>
  <c r="U2736" i="5"/>
  <c r="U2737" i="5"/>
  <c r="U2738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2756" i="5"/>
  <c r="U2757" i="5"/>
  <c r="U2758" i="5"/>
  <c r="U2759" i="5"/>
  <c r="U2760" i="5"/>
  <c r="U2761" i="5"/>
  <c r="U2762" i="5"/>
  <c r="U2763" i="5"/>
  <c r="U2764" i="5"/>
  <c r="U2765" i="5"/>
  <c r="U2766" i="5"/>
  <c r="U2767" i="5"/>
  <c r="U2768" i="5"/>
  <c r="U2769" i="5"/>
  <c r="U2770" i="5"/>
  <c r="U2771" i="5"/>
  <c r="U2772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2785" i="5"/>
  <c r="U2786" i="5"/>
  <c r="U2787" i="5"/>
  <c r="U2788" i="5"/>
  <c r="U2789" i="5"/>
  <c r="U2790" i="5"/>
  <c r="U2791" i="5"/>
  <c r="U2792" i="5"/>
  <c r="U2793" i="5"/>
  <c r="U2794" i="5"/>
  <c r="U2795" i="5"/>
  <c r="U2796" i="5"/>
  <c r="U2797" i="5"/>
  <c r="U2798" i="5"/>
  <c r="U2799" i="5"/>
  <c r="U2800" i="5"/>
  <c r="U2801" i="5"/>
  <c r="U2802" i="5"/>
  <c r="U2803" i="5"/>
  <c r="U2804" i="5"/>
  <c r="U2805" i="5"/>
  <c r="U2806" i="5"/>
  <c r="U2807" i="5"/>
  <c r="U2808" i="5"/>
  <c r="U2809" i="5"/>
  <c r="U2810" i="5"/>
  <c r="U2811" i="5"/>
  <c r="U2812" i="5"/>
  <c r="U2813" i="5"/>
  <c r="U2814" i="5"/>
  <c r="U2815" i="5"/>
  <c r="U2816" i="5"/>
  <c r="U2817" i="5"/>
  <c r="U2818" i="5"/>
  <c r="U2819" i="5"/>
  <c r="U2820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2838" i="5"/>
  <c r="U2839" i="5"/>
  <c r="U2840" i="5"/>
  <c r="U2841" i="5"/>
  <c r="U2842" i="5"/>
  <c r="U2843" i="5"/>
  <c r="U2844" i="5"/>
  <c r="U2845" i="5"/>
  <c r="U2846" i="5"/>
  <c r="U2847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2861" i="5"/>
  <c r="U2862" i="5"/>
  <c r="U2863" i="5"/>
  <c r="U2864" i="5"/>
  <c r="U2865" i="5"/>
  <c r="U2866" i="5"/>
  <c r="U2867" i="5"/>
  <c r="U2868" i="5"/>
  <c r="U2869" i="5"/>
  <c r="U2870" i="5"/>
  <c r="U2871" i="5"/>
  <c r="U2872" i="5"/>
  <c r="U2873" i="5"/>
  <c r="U2874" i="5"/>
  <c r="U2875" i="5"/>
  <c r="U2876" i="5"/>
  <c r="U2877" i="5"/>
  <c r="U2878" i="5"/>
  <c r="U2879" i="5"/>
  <c r="U2880" i="5"/>
  <c r="U2881" i="5"/>
  <c r="U2882" i="5"/>
  <c r="U2883" i="5"/>
  <c r="U2884" i="5"/>
  <c r="U2885" i="5"/>
  <c r="U2886" i="5"/>
  <c r="U2887" i="5"/>
  <c r="U2888" i="5"/>
  <c r="U2889" i="5"/>
  <c r="U2890" i="5"/>
  <c r="U2891" i="5"/>
  <c r="U2892" i="5"/>
  <c r="U2893" i="5"/>
  <c r="U2894" i="5"/>
  <c r="U2895" i="5"/>
  <c r="U2896" i="5"/>
  <c r="U2897" i="5"/>
  <c r="U2898" i="5"/>
  <c r="U2899" i="5"/>
  <c r="U2900" i="5"/>
  <c r="U2901" i="5"/>
  <c r="U2902" i="5"/>
  <c r="U2903" i="5"/>
  <c r="U2904" i="5"/>
  <c r="U2905" i="5"/>
  <c r="U2906" i="5"/>
  <c r="U2907" i="5"/>
  <c r="U2908" i="5"/>
  <c r="U2909" i="5"/>
  <c r="U2910" i="5"/>
  <c r="U2911" i="5"/>
  <c r="U2912" i="5"/>
  <c r="U2913" i="5"/>
  <c r="U2914" i="5"/>
  <c r="U2915" i="5"/>
  <c r="U2916" i="5"/>
  <c r="U2917" i="5"/>
  <c r="U2918" i="5"/>
  <c r="U2919" i="5"/>
  <c r="U2920" i="5"/>
  <c r="U2921" i="5"/>
  <c r="U2922" i="5"/>
  <c r="U2923" i="5"/>
  <c r="U2924" i="5"/>
  <c r="U2925" i="5"/>
  <c r="U2926" i="5"/>
  <c r="U2927" i="5"/>
  <c r="U2928" i="5"/>
  <c r="U2929" i="5"/>
  <c r="U2930" i="5"/>
  <c r="U2931" i="5"/>
  <c r="U2932" i="5"/>
  <c r="U2933" i="5"/>
  <c r="U2934" i="5"/>
  <c r="U2935" i="5"/>
  <c r="U2936" i="5"/>
  <c r="U2937" i="5"/>
  <c r="U2938" i="5"/>
  <c r="U2939" i="5"/>
  <c r="U2940" i="5"/>
  <c r="U2941" i="5"/>
  <c r="U2942" i="5"/>
  <c r="U2943" i="5"/>
  <c r="U2944" i="5"/>
  <c r="U2945" i="5"/>
  <c r="U2946" i="5"/>
  <c r="U2947" i="5"/>
  <c r="U2948" i="5"/>
  <c r="U2949" i="5"/>
  <c r="U2950" i="5"/>
  <c r="U2951" i="5"/>
  <c r="U2952" i="5"/>
  <c r="U2953" i="5"/>
  <c r="U2954" i="5"/>
  <c r="U2955" i="5"/>
  <c r="U2956" i="5"/>
  <c r="U2957" i="5"/>
  <c r="U2958" i="5"/>
  <c r="U2959" i="5"/>
  <c r="U2960" i="5"/>
  <c r="U2961" i="5"/>
  <c r="U2962" i="5"/>
  <c r="U2963" i="5"/>
  <c r="U2964" i="5"/>
  <c r="U2965" i="5"/>
  <c r="U2966" i="5"/>
  <c r="U2967" i="5"/>
  <c r="U2968" i="5"/>
  <c r="U2969" i="5"/>
  <c r="U2970" i="5"/>
  <c r="U2971" i="5"/>
  <c r="U2972" i="5"/>
  <c r="U2973" i="5"/>
  <c r="U2974" i="5"/>
  <c r="U2975" i="5"/>
  <c r="U2976" i="5"/>
  <c r="U2977" i="5"/>
  <c r="U2978" i="5"/>
  <c r="U2979" i="5"/>
  <c r="U2980" i="5"/>
  <c r="U2981" i="5"/>
  <c r="U2982" i="5"/>
  <c r="U298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2996" i="5"/>
  <c r="U2997" i="5"/>
  <c r="U2998" i="5"/>
  <c r="U2999" i="5"/>
  <c r="U3000" i="5"/>
  <c r="U3001" i="5"/>
  <c r="O3" i="6"/>
  <c r="P3" i="6"/>
  <c r="Q3" i="6"/>
  <c r="R3" i="6"/>
  <c r="O4" i="6"/>
  <c r="P4" i="6"/>
  <c r="Q4" i="6"/>
  <c r="R4" i="6"/>
  <c r="O5" i="6"/>
  <c r="P5" i="6"/>
  <c r="Q5" i="6"/>
  <c r="R5" i="6"/>
  <c r="O6" i="6"/>
  <c r="P6" i="6"/>
  <c r="Q6" i="6"/>
  <c r="R6" i="6"/>
  <c r="O7" i="6"/>
  <c r="P7" i="6"/>
  <c r="Q7" i="6"/>
  <c r="R7" i="6"/>
  <c r="O8" i="6"/>
  <c r="P8" i="6"/>
  <c r="Q8" i="6"/>
  <c r="R8" i="6"/>
  <c r="O9" i="6"/>
  <c r="P9" i="6"/>
  <c r="Q9" i="6"/>
  <c r="R9" i="6"/>
  <c r="O10" i="6"/>
  <c r="P10" i="6"/>
  <c r="Q10" i="6"/>
  <c r="R10" i="6"/>
  <c r="O11" i="6"/>
  <c r="P11" i="6"/>
  <c r="Q11" i="6"/>
  <c r="R11" i="6"/>
  <c r="O12" i="6"/>
  <c r="P12" i="6"/>
  <c r="Q12" i="6"/>
  <c r="R12" i="6"/>
  <c r="O13" i="6"/>
  <c r="P13" i="6"/>
  <c r="Q13" i="6"/>
  <c r="R13" i="6"/>
  <c r="O14" i="6"/>
  <c r="P14" i="6"/>
  <c r="Q14" i="6"/>
  <c r="R14" i="6"/>
  <c r="O15" i="6"/>
  <c r="P15" i="6"/>
  <c r="Q15" i="6"/>
  <c r="R15" i="6"/>
  <c r="O16" i="6"/>
  <c r="P16" i="6"/>
  <c r="Q16" i="6"/>
  <c r="R16" i="6"/>
  <c r="O17" i="6"/>
  <c r="P17" i="6"/>
  <c r="Q17" i="6"/>
  <c r="R17" i="6"/>
  <c r="O18" i="6"/>
  <c r="P18" i="6"/>
  <c r="Q18" i="6"/>
  <c r="R18" i="6"/>
  <c r="O19" i="6"/>
  <c r="P19" i="6"/>
  <c r="Q19" i="6"/>
  <c r="R19" i="6"/>
  <c r="O20" i="6"/>
  <c r="P20" i="6"/>
  <c r="Q20" i="6"/>
  <c r="R20" i="6"/>
  <c r="O21" i="6"/>
  <c r="P21" i="6"/>
  <c r="Q21" i="6"/>
  <c r="R21" i="6"/>
  <c r="O22" i="6"/>
  <c r="P22" i="6"/>
  <c r="Q22" i="6"/>
  <c r="R22" i="6"/>
  <c r="O23" i="6"/>
  <c r="P23" i="6"/>
  <c r="Q23" i="6"/>
  <c r="R23" i="6"/>
  <c r="O24" i="6"/>
  <c r="P24" i="6"/>
  <c r="Q24" i="6"/>
  <c r="R24" i="6"/>
  <c r="O25" i="6"/>
  <c r="P25" i="6"/>
  <c r="Q25" i="6"/>
  <c r="R25" i="6"/>
  <c r="O26" i="6"/>
  <c r="P26" i="6"/>
  <c r="Q26" i="6"/>
  <c r="R26" i="6"/>
  <c r="O27" i="6"/>
  <c r="P27" i="6"/>
  <c r="Q27" i="6"/>
  <c r="R27" i="6"/>
  <c r="O28" i="6"/>
  <c r="P28" i="6"/>
  <c r="Q28" i="6"/>
  <c r="R28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O42" i="6"/>
  <c r="P42" i="6"/>
  <c r="Q42" i="6"/>
  <c r="R42" i="6"/>
  <c r="O43" i="6"/>
  <c r="P43" i="6"/>
  <c r="Q43" i="6"/>
  <c r="R43" i="6"/>
  <c r="O44" i="6"/>
  <c r="P44" i="6"/>
  <c r="Q44" i="6"/>
  <c r="R44" i="6"/>
  <c r="O45" i="6"/>
  <c r="P45" i="6"/>
  <c r="Q45" i="6"/>
  <c r="R45" i="6"/>
  <c r="O46" i="6"/>
  <c r="P46" i="6"/>
  <c r="Q46" i="6"/>
  <c r="R46" i="6"/>
  <c r="O47" i="6"/>
  <c r="P47" i="6"/>
  <c r="Q47" i="6"/>
  <c r="R47" i="6"/>
  <c r="O48" i="6"/>
  <c r="P48" i="6"/>
  <c r="Q48" i="6"/>
  <c r="R48" i="6"/>
  <c r="O49" i="6"/>
  <c r="P49" i="6"/>
  <c r="Q49" i="6"/>
  <c r="R49" i="6"/>
  <c r="O50" i="6"/>
  <c r="P50" i="6"/>
  <c r="Q50" i="6"/>
  <c r="R50" i="6"/>
  <c r="O51" i="6"/>
  <c r="P51" i="6"/>
  <c r="Q51" i="6"/>
  <c r="R51" i="6"/>
  <c r="O52" i="6"/>
  <c r="P52" i="6"/>
  <c r="Q52" i="6"/>
  <c r="R52" i="6"/>
  <c r="O53" i="6"/>
  <c r="P53" i="6"/>
  <c r="Q53" i="6"/>
  <c r="R53" i="6"/>
  <c r="O54" i="6"/>
  <c r="P54" i="6"/>
  <c r="Q54" i="6"/>
  <c r="R54" i="6"/>
  <c r="O55" i="6"/>
  <c r="P55" i="6"/>
  <c r="Q55" i="6"/>
  <c r="R55" i="6"/>
  <c r="O56" i="6"/>
  <c r="P56" i="6"/>
  <c r="Q56" i="6"/>
  <c r="R56" i="6"/>
  <c r="O57" i="6"/>
  <c r="P57" i="6"/>
  <c r="Q57" i="6"/>
  <c r="R57" i="6"/>
  <c r="O58" i="6"/>
  <c r="P58" i="6"/>
  <c r="Q58" i="6"/>
  <c r="R58" i="6"/>
  <c r="O59" i="6"/>
  <c r="P59" i="6"/>
  <c r="Q59" i="6"/>
  <c r="R59" i="6"/>
  <c r="O60" i="6"/>
  <c r="P60" i="6"/>
  <c r="Q60" i="6"/>
  <c r="R60" i="6"/>
  <c r="O61" i="6"/>
  <c r="P61" i="6"/>
  <c r="Q61" i="6"/>
  <c r="R61" i="6"/>
  <c r="O62" i="6"/>
  <c r="P62" i="6"/>
  <c r="Q62" i="6"/>
  <c r="R62" i="6"/>
  <c r="O63" i="6"/>
  <c r="P63" i="6"/>
  <c r="Q63" i="6"/>
  <c r="R63" i="6"/>
  <c r="O64" i="6"/>
  <c r="P64" i="6"/>
  <c r="Q64" i="6"/>
  <c r="R64" i="6"/>
  <c r="O65" i="6"/>
  <c r="P65" i="6"/>
  <c r="Q65" i="6"/>
  <c r="R65" i="6"/>
  <c r="O66" i="6"/>
  <c r="P66" i="6"/>
  <c r="Q66" i="6"/>
  <c r="R66" i="6"/>
  <c r="O67" i="6"/>
  <c r="P67" i="6"/>
  <c r="Q67" i="6"/>
  <c r="R67" i="6"/>
  <c r="O68" i="6"/>
  <c r="P68" i="6"/>
  <c r="Q68" i="6"/>
  <c r="R68" i="6"/>
  <c r="O69" i="6"/>
  <c r="P69" i="6"/>
  <c r="Q69" i="6"/>
  <c r="R69" i="6"/>
  <c r="O70" i="6"/>
  <c r="P70" i="6"/>
  <c r="Q70" i="6"/>
  <c r="R70" i="6"/>
  <c r="O71" i="6"/>
  <c r="P71" i="6"/>
  <c r="Q71" i="6"/>
  <c r="R71" i="6"/>
  <c r="O72" i="6"/>
  <c r="P72" i="6"/>
  <c r="Q72" i="6"/>
  <c r="R72" i="6"/>
  <c r="O73" i="6"/>
  <c r="P73" i="6"/>
  <c r="Q73" i="6"/>
  <c r="R73" i="6"/>
  <c r="O74" i="6"/>
  <c r="P74" i="6"/>
  <c r="Q74" i="6"/>
  <c r="R74" i="6"/>
  <c r="O75" i="6"/>
  <c r="P75" i="6"/>
  <c r="Q75" i="6"/>
  <c r="R75" i="6"/>
  <c r="O76" i="6"/>
  <c r="P76" i="6"/>
  <c r="Q76" i="6"/>
  <c r="R76" i="6"/>
  <c r="O77" i="6"/>
  <c r="P77" i="6"/>
  <c r="Q77" i="6"/>
  <c r="R77" i="6"/>
  <c r="O78" i="6"/>
  <c r="P78" i="6"/>
  <c r="Q78" i="6"/>
  <c r="R78" i="6"/>
  <c r="O79" i="6"/>
  <c r="P79" i="6"/>
  <c r="Q79" i="6"/>
  <c r="R79" i="6"/>
  <c r="O80" i="6"/>
  <c r="P80" i="6"/>
  <c r="Q80" i="6"/>
  <c r="R80" i="6"/>
  <c r="O81" i="6"/>
  <c r="P81" i="6"/>
  <c r="Q81" i="6"/>
  <c r="R81" i="6"/>
  <c r="O82" i="6"/>
  <c r="P82" i="6"/>
  <c r="Q82" i="6"/>
  <c r="R82" i="6"/>
  <c r="O83" i="6"/>
  <c r="P83" i="6"/>
  <c r="Q83" i="6"/>
  <c r="R83" i="6"/>
  <c r="O84" i="6"/>
  <c r="P84" i="6"/>
  <c r="Q84" i="6"/>
  <c r="R84" i="6"/>
  <c r="O85" i="6"/>
  <c r="P85" i="6"/>
  <c r="Q85" i="6"/>
  <c r="R85" i="6"/>
  <c r="O86" i="6"/>
  <c r="P86" i="6"/>
  <c r="Q86" i="6"/>
  <c r="R86" i="6"/>
  <c r="O87" i="6"/>
  <c r="P87" i="6"/>
  <c r="Q87" i="6"/>
  <c r="R87" i="6"/>
  <c r="O88" i="6"/>
  <c r="P88" i="6"/>
  <c r="Q88" i="6"/>
  <c r="R88" i="6"/>
  <c r="O89" i="6"/>
  <c r="P89" i="6"/>
  <c r="Q89" i="6"/>
  <c r="R89" i="6"/>
  <c r="O90" i="6"/>
  <c r="P90" i="6"/>
  <c r="Q90" i="6"/>
  <c r="R90" i="6"/>
  <c r="O91" i="6"/>
  <c r="P91" i="6"/>
  <c r="Q91" i="6"/>
  <c r="R91" i="6"/>
  <c r="O92" i="6"/>
  <c r="P92" i="6"/>
  <c r="Q92" i="6"/>
  <c r="R92" i="6"/>
  <c r="O93" i="6"/>
  <c r="P93" i="6"/>
  <c r="Q93" i="6"/>
  <c r="R93" i="6"/>
  <c r="O94" i="6"/>
  <c r="P94" i="6"/>
  <c r="Q94" i="6"/>
  <c r="R94" i="6"/>
  <c r="O95" i="6"/>
  <c r="P95" i="6"/>
  <c r="Q95" i="6"/>
  <c r="R95" i="6"/>
  <c r="O96" i="6"/>
  <c r="P96" i="6"/>
  <c r="Q96" i="6"/>
  <c r="R96" i="6"/>
  <c r="O97" i="6"/>
  <c r="P97" i="6"/>
  <c r="Q97" i="6"/>
  <c r="R97" i="6"/>
  <c r="O98" i="6"/>
  <c r="P98" i="6"/>
  <c r="Q98" i="6"/>
  <c r="R98" i="6"/>
  <c r="O99" i="6"/>
  <c r="P99" i="6"/>
  <c r="Q99" i="6"/>
  <c r="R99" i="6"/>
  <c r="O100" i="6"/>
  <c r="P100" i="6"/>
  <c r="Q100" i="6"/>
  <c r="R100" i="6"/>
  <c r="O101" i="6"/>
  <c r="P101" i="6"/>
  <c r="Q101" i="6"/>
  <c r="R101" i="6"/>
  <c r="O102" i="6"/>
  <c r="P102" i="6"/>
  <c r="Q102" i="6"/>
  <c r="R102" i="6"/>
  <c r="O103" i="6"/>
  <c r="P103" i="6"/>
  <c r="Q103" i="6"/>
  <c r="R103" i="6"/>
  <c r="O104" i="6"/>
  <c r="P104" i="6"/>
  <c r="Q104" i="6"/>
  <c r="R104" i="6"/>
  <c r="O105" i="6"/>
  <c r="P105" i="6"/>
  <c r="Q105" i="6"/>
  <c r="R105" i="6"/>
  <c r="O106" i="6"/>
  <c r="P106" i="6"/>
  <c r="Q106" i="6"/>
  <c r="R106" i="6"/>
  <c r="O107" i="6"/>
  <c r="P107" i="6"/>
  <c r="Q107" i="6"/>
  <c r="R107" i="6"/>
  <c r="O108" i="6"/>
  <c r="P108" i="6"/>
  <c r="Q108" i="6"/>
  <c r="R108" i="6"/>
  <c r="O109" i="6"/>
  <c r="P109" i="6"/>
  <c r="Q109" i="6"/>
  <c r="R109" i="6"/>
  <c r="O110" i="6"/>
  <c r="P110" i="6"/>
  <c r="Q110" i="6"/>
  <c r="R110" i="6"/>
  <c r="O111" i="6"/>
  <c r="P111" i="6"/>
  <c r="Q111" i="6"/>
  <c r="R111" i="6"/>
  <c r="O112" i="6"/>
  <c r="P112" i="6"/>
  <c r="Q112" i="6"/>
  <c r="R112" i="6"/>
  <c r="O113" i="6"/>
  <c r="P113" i="6"/>
  <c r="Q113" i="6"/>
  <c r="R113" i="6"/>
  <c r="O114" i="6"/>
  <c r="P114" i="6"/>
  <c r="Q114" i="6"/>
  <c r="R114" i="6"/>
  <c r="O115" i="6"/>
  <c r="P115" i="6"/>
  <c r="Q115" i="6"/>
  <c r="R115" i="6"/>
  <c r="O116" i="6"/>
  <c r="P116" i="6"/>
  <c r="Q116" i="6"/>
  <c r="R116" i="6"/>
  <c r="O117" i="6"/>
  <c r="P117" i="6"/>
  <c r="Q117" i="6"/>
  <c r="R117" i="6"/>
  <c r="O118" i="6"/>
  <c r="P118" i="6"/>
  <c r="Q118" i="6"/>
  <c r="R118" i="6"/>
  <c r="O119" i="6"/>
  <c r="P119" i="6"/>
  <c r="Q119" i="6"/>
  <c r="R119" i="6"/>
  <c r="O120" i="6"/>
  <c r="P120" i="6"/>
  <c r="Q120" i="6"/>
  <c r="R120" i="6"/>
  <c r="O121" i="6"/>
  <c r="P121" i="6"/>
  <c r="Q121" i="6"/>
  <c r="R121" i="6"/>
  <c r="O122" i="6"/>
  <c r="P122" i="6"/>
  <c r="Q122" i="6"/>
  <c r="R122" i="6"/>
  <c r="O123" i="6"/>
  <c r="P123" i="6"/>
  <c r="Q123" i="6"/>
  <c r="R123" i="6"/>
  <c r="O124" i="6"/>
  <c r="P124" i="6"/>
  <c r="Q124" i="6"/>
  <c r="R124" i="6"/>
  <c r="O125" i="6"/>
  <c r="P125" i="6"/>
  <c r="Q125" i="6"/>
  <c r="R125" i="6"/>
  <c r="O126" i="6"/>
  <c r="P126" i="6"/>
  <c r="Q126" i="6"/>
  <c r="R126" i="6"/>
  <c r="O127" i="6"/>
  <c r="P127" i="6"/>
  <c r="Q127" i="6"/>
  <c r="R127" i="6"/>
  <c r="O128" i="6"/>
  <c r="P128" i="6"/>
  <c r="Q128" i="6"/>
  <c r="R128" i="6"/>
  <c r="O129" i="6"/>
  <c r="P129" i="6"/>
  <c r="Q129" i="6"/>
  <c r="R129" i="6"/>
  <c r="O130" i="6"/>
  <c r="P130" i="6"/>
  <c r="Q130" i="6"/>
  <c r="R130" i="6"/>
  <c r="O131" i="6"/>
  <c r="P131" i="6"/>
  <c r="Q131" i="6"/>
  <c r="R131" i="6"/>
  <c r="O132" i="6"/>
  <c r="P132" i="6"/>
  <c r="Q132" i="6"/>
  <c r="R132" i="6"/>
  <c r="O133" i="6"/>
  <c r="P133" i="6"/>
  <c r="Q133" i="6"/>
  <c r="R133" i="6"/>
  <c r="O134" i="6"/>
  <c r="P134" i="6"/>
  <c r="Q134" i="6"/>
  <c r="R134" i="6"/>
  <c r="O135" i="6"/>
  <c r="P135" i="6"/>
  <c r="Q135" i="6"/>
  <c r="R135" i="6"/>
  <c r="O136" i="6"/>
  <c r="P136" i="6"/>
  <c r="Q136" i="6"/>
  <c r="R136" i="6"/>
  <c r="O137" i="6"/>
  <c r="P137" i="6"/>
  <c r="Q137" i="6"/>
  <c r="R137" i="6"/>
  <c r="O138" i="6"/>
  <c r="P138" i="6"/>
  <c r="Q138" i="6"/>
  <c r="R138" i="6"/>
  <c r="O139" i="6"/>
  <c r="P139" i="6"/>
  <c r="Q139" i="6"/>
  <c r="R139" i="6"/>
  <c r="O140" i="6"/>
  <c r="P140" i="6"/>
  <c r="Q140" i="6"/>
  <c r="R140" i="6"/>
  <c r="O141" i="6"/>
  <c r="P141" i="6"/>
  <c r="Q141" i="6"/>
  <c r="R141" i="6"/>
  <c r="O142" i="6"/>
  <c r="P142" i="6"/>
  <c r="Q142" i="6"/>
  <c r="R142" i="6"/>
  <c r="O143" i="6"/>
  <c r="P143" i="6"/>
  <c r="Q143" i="6"/>
  <c r="R143" i="6"/>
  <c r="O144" i="6"/>
  <c r="P144" i="6"/>
  <c r="Q144" i="6"/>
  <c r="R144" i="6"/>
  <c r="O145" i="6"/>
  <c r="P145" i="6"/>
  <c r="Q145" i="6"/>
  <c r="R145" i="6"/>
  <c r="O146" i="6"/>
  <c r="P146" i="6"/>
  <c r="Q146" i="6"/>
  <c r="R146" i="6"/>
  <c r="O147" i="6"/>
  <c r="P147" i="6"/>
  <c r="Q147" i="6"/>
  <c r="R147" i="6"/>
  <c r="O148" i="6"/>
  <c r="P148" i="6"/>
  <c r="Q148" i="6"/>
  <c r="R148" i="6"/>
  <c r="O149" i="6"/>
  <c r="P149" i="6"/>
  <c r="Q149" i="6"/>
  <c r="R149" i="6"/>
  <c r="O150" i="6"/>
  <c r="P150" i="6"/>
  <c r="Q150" i="6"/>
  <c r="R150" i="6"/>
  <c r="O151" i="6"/>
  <c r="P151" i="6"/>
  <c r="Q151" i="6"/>
  <c r="R151" i="6"/>
  <c r="O152" i="6"/>
  <c r="P152" i="6"/>
  <c r="Q152" i="6"/>
  <c r="R152" i="6"/>
  <c r="O153" i="6"/>
  <c r="P153" i="6"/>
  <c r="Q153" i="6"/>
  <c r="R153" i="6"/>
  <c r="O154" i="6"/>
  <c r="P154" i="6"/>
  <c r="Q154" i="6"/>
  <c r="R154" i="6"/>
  <c r="O155" i="6"/>
  <c r="P155" i="6"/>
  <c r="Q155" i="6"/>
  <c r="R155" i="6"/>
  <c r="O156" i="6"/>
  <c r="P156" i="6"/>
  <c r="Q156" i="6"/>
  <c r="R156" i="6"/>
  <c r="O157" i="6"/>
  <c r="P157" i="6"/>
  <c r="Q157" i="6"/>
  <c r="R157" i="6"/>
  <c r="O158" i="6"/>
  <c r="P158" i="6"/>
  <c r="Q158" i="6"/>
  <c r="R158" i="6"/>
  <c r="O159" i="6"/>
  <c r="P159" i="6"/>
  <c r="Q159" i="6"/>
  <c r="R159" i="6"/>
  <c r="O160" i="6"/>
  <c r="P160" i="6"/>
  <c r="Q160" i="6"/>
  <c r="R160" i="6"/>
  <c r="O161" i="6"/>
  <c r="P161" i="6"/>
  <c r="Q161" i="6"/>
  <c r="R161" i="6"/>
  <c r="O162" i="6"/>
  <c r="P162" i="6"/>
  <c r="Q162" i="6"/>
  <c r="R162" i="6"/>
  <c r="O163" i="6"/>
  <c r="P163" i="6"/>
  <c r="Q163" i="6"/>
  <c r="R163" i="6"/>
  <c r="O164" i="6"/>
  <c r="P164" i="6"/>
  <c r="Q164" i="6"/>
  <c r="R164" i="6"/>
  <c r="O165" i="6"/>
  <c r="P165" i="6"/>
  <c r="Q165" i="6"/>
  <c r="R165" i="6"/>
  <c r="O166" i="6"/>
  <c r="P166" i="6"/>
  <c r="Q166" i="6"/>
  <c r="R166" i="6"/>
  <c r="O167" i="6"/>
  <c r="P167" i="6"/>
  <c r="Q167" i="6"/>
  <c r="R167" i="6"/>
  <c r="O168" i="6"/>
  <c r="P168" i="6"/>
  <c r="Q168" i="6"/>
  <c r="R168" i="6"/>
  <c r="O169" i="6"/>
  <c r="P169" i="6"/>
  <c r="Q169" i="6"/>
  <c r="R169" i="6"/>
  <c r="O170" i="6"/>
  <c r="P170" i="6"/>
  <c r="Q170" i="6"/>
  <c r="R170" i="6"/>
  <c r="O171" i="6"/>
  <c r="P171" i="6"/>
  <c r="Q171" i="6"/>
  <c r="R171" i="6"/>
  <c r="O172" i="6"/>
  <c r="P172" i="6"/>
  <c r="Q172" i="6"/>
  <c r="R172" i="6"/>
  <c r="O173" i="6"/>
  <c r="P173" i="6"/>
  <c r="Q173" i="6"/>
  <c r="R173" i="6"/>
  <c r="O174" i="6"/>
  <c r="P174" i="6"/>
  <c r="Q174" i="6"/>
  <c r="R174" i="6"/>
  <c r="O175" i="6"/>
  <c r="P175" i="6"/>
  <c r="Q175" i="6"/>
  <c r="R175" i="6"/>
  <c r="O176" i="6"/>
  <c r="P176" i="6"/>
  <c r="Q176" i="6"/>
  <c r="R176" i="6"/>
  <c r="O177" i="6"/>
  <c r="P177" i="6"/>
  <c r="Q177" i="6"/>
  <c r="R177" i="6"/>
  <c r="O178" i="6"/>
  <c r="P178" i="6"/>
  <c r="Q178" i="6"/>
  <c r="R178" i="6"/>
  <c r="O179" i="6"/>
  <c r="P179" i="6"/>
  <c r="Q179" i="6"/>
  <c r="R179" i="6"/>
  <c r="O180" i="6"/>
  <c r="P180" i="6"/>
  <c r="Q180" i="6"/>
  <c r="R180" i="6"/>
  <c r="O181" i="6"/>
  <c r="P181" i="6"/>
  <c r="Q181" i="6"/>
  <c r="R181" i="6"/>
  <c r="O182" i="6"/>
  <c r="P182" i="6"/>
  <c r="Q182" i="6"/>
  <c r="R182" i="6"/>
  <c r="O183" i="6"/>
  <c r="P183" i="6"/>
  <c r="Q183" i="6"/>
  <c r="R183" i="6"/>
  <c r="O184" i="6"/>
  <c r="P184" i="6"/>
  <c r="Q184" i="6"/>
  <c r="R184" i="6"/>
  <c r="O185" i="6"/>
  <c r="P185" i="6"/>
  <c r="Q185" i="6"/>
  <c r="R185" i="6"/>
  <c r="O186" i="6"/>
  <c r="P186" i="6"/>
  <c r="Q186" i="6"/>
  <c r="R186" i="6"/>
  <c r="O187" i="6"/>
  <c r="P187" i="6"/>
  <c r="Q187" i="6"/>
  <c r="R187" i="6"/>
  <c r="O188" i="6"/>
  <c r="P188" i="6"/>
  <c r="Q188" i="6"/>
  <c r="R188" i="6"/>
  <c r="O189" i="6"/>
  <c r="P189" i="6"/>
  <c r="Q189" i="6"/>
  <c r="R189" i="6"/>
  <c r="O190" i="6"/>
  <c r="P190" i="6"/>
  <c r="Q190" i="6"/>
  <c r="R190" i="6"/>
  <c r="O191" i="6"/>
  <c r="P191" i="6"/>
  <c r="Q191" i="6"/>
  <c r="R191" i="6"/>
  <c r="O192" i="6"/>
  <c r="P192" i="6"/>
  <c r="Q192" i="6"/>
  <c r="R192" i="6"/>
  <c r="O193" i="6"/>
  <c r="P193" i="6"/>
  <c r="Q193" i="6"/>
  <c r="R193" i="6"/>
  <c r="O194" i="6"/>
  <c r="P194" i="6"/>
  <c r="Q194" i="6"/>
  <c r="R194" i="6"/>
  <c r="O195" i="6"/>
  <c r="P195" i="6"/>
  <c r="Q195" i="6"/>
  <c r="R195" i="6"/>
  <c r="O196" i="6"/>
  <c r="P196" i="6"/>
  <c r="Q196" i="6"/>
  <c r="R196" i="6"/>
  <c r="O197" i="6"/>
  <c r="P197" i="6"/>
  <c r="Q197" i="6"/>
  <c r="R197" i="6"/>
  <c r="O198" i="6"/>
  <c r="P198" i="6"/>
  <c r="Q198" i="6"/>
  <c r="R198" i="6"/>
  <c r="O199" i="6"/>
  <c r="P199" i="6"/>
  <c r="Q199" i="6"/>
  <c r="R199" i="6"/>
  <c r="O200" i="6"/>
  <c r="P200" i="6"/>
  <c r="Q200" i="6"/>
  <c r="R200" i="6"/>
  <c r="O201" i="6"/>
  <c r="P201" i="6"/>
  <c r="Q201" i="6"/>
  <c r="R201" i="6"/>
  <c r="O202" i="6"/>
  <c r="P202" i="6"/>
  <c r="Q202" i="6"/>
  <c r="R202" i="6"/>
  <c r="O203" i="6"/>
  <c r="P203" i="6"/>
  <c r="Q203" i="6"/>
  <c r="R203" i="6"/>
  <c r="O204" i="6"/>
  <c r="P204" i="6"/>
  <c r="Q204" i="6"/>
  <c r="R204" i="6"/>
  <c r="O205" i="6"/>
  <c r="P205" i="6"/>
  <c r="Q205" i="6"/>
  <c r="R205" i="6"/>
  <c r="O206" i="6"/>
  <c r="P206" i="6"/>
  <c r="Q206" i="6"/>
  <c r="R206" i="6"/>
  <c r="O207" i="6"/>
  <c r="P207" i="6"/>
  <c r="Q207" i="6"/>
  <c r="R207" i="6"/>
  <c r="O208" i="6"/>
  <c r="P208" i="6"/>
  <c r="Q208" i="6"/>
  <c r="R208" i="6"/>
  <c r="O209" i="6"/>
  <c r="P209" i="6"/>
  <c r="Q209" i="6"/>
  <c r="R209" i="6"/>
  <c r="O210" i="6"/>
  <c r="P210" i="6"/>
  <c r="Q210" i="6"/>
  <c r="R210" i="6"/>
  <c r="O211" i="6"/>
  <c r="P211" i="6"/>
  <c r="Q211" i="6"/>
  <c r="R211" i="6"/>
  <c r="O212" i="6"/>
  <c r="P212" i="6"/>
  <c r="Q212" i="6"/>
  <c r="R212" i="6"/>
  <c r="O213" i="6"/>
  <c r="P213" i="6"/>
  <c r="Q213" i="6"/>
  <c r="R213" i="6"/>
  <c r="O214" i="6"/>
  <c r="P214" i="6"/>
  <c r="Q214" i="6"/>
  <c r="R214" i="6"/>
  <c r="O215" i="6"/>
  <c r="P215" i="6"/>
  <c r="Q215" i="6"/>
  <c r="R215" i="6"/>
  <c r="O216" i="6"/>
  <c r="P216" i="6"/>
  <c r="Q216" i="6"/>
  <c r="R216" i="6"/>
  <c r="O217" i="6"/>
  <c r="P217" i="6"/>
  <c r="Q217" i="6"/>
  <c r="R217" i="6"/>
  <c r="O218" i="6"/>
  <c r="P218" i="6"/>
  <c r="Q218" i="6"/>
  <c r="R218" i="6"/>
  <c r="O219" i="6"/>
  <c r="P219" i="6"/>
  <c r="Q219" i="6"/>
  <c r="R219" i="6"/>
  <c r="O220" i="6"/>
  <c r="P220" i="6"/>
  <c r="Q220" i="6"/>
  <c r="R220" i="6"/>
  <c r="O221" i="6"/>
  <c r="P221" i="6"/>
  <c r="Q221" i="6"/>
  <c r="R221" i="6"/>
  <c r="O222" i="6"/>
  <c r="P222" i="6"/>
  <c r="Q222" i="6"/>
  <c r="R222" i="6"/>
  <c r="O223" i="6"/>
  <c r="P223" i="6"/>
  <c r="Q223" i="6"/>
  <c r="R223" i="6"/>
  <c r="O224" i="6"/>
  <c r="P224" i="6"/>
  <c r="Q224" i="6"/>
  <c r="R224" i="6"/>
  <c r="O225" i="6"/>
  <c r="P225" i="6"/>
  <c r="Q225" i="6"/>
  <c r="R225" i="6"/>
  <c r="O226" i="6"/>
  <c r="P226" i="6"/>
  <c r="Q226" i="6"/>
  <c r="R226" i="6"/>
  <c r="O227" i="6"/>
  <c r="P227" i="6"/>
  <c r="Q227" i="6"/>
  <c r="R227" i="6"/>
  <c r="O228" i="6"/>
  <c r="P228" i="6"/>
  <c r="Q228" i="6"/>
  <c r="R228" i="6"/>
  <c r="O229" i="6"/>
  <c r="P229" i="6"/>
  <c r="Q229" i="6"/>
  <c r="R229" i="6"/>
  <c r="O230" i="6"/>
  <c r="P230" i="6"/>
  <c r="Q230" i="6"/>
  <c r="R230" i="6"/>
  <c r="O231" i="6"/>
  <c r="P231" i="6"/>
  <c r="Q231" i="6"/>
  <c r="R231" i="6"/>
  <c r="O232" i="6"/>
  <c r="P232" i="6"/>
  <c r="Q232" i="6"/>
  <c r="R232" i="6"/>
  <c r="O233" i="6"/>
  <c r="P233" i="6"/>
  <c r="Q233" i="6"/>
  <c r="R233" i="6"/>
  <c r="O234" i="6"/>
  <c r="P234" i="6"/>
  <c r="Q234" i="6"/>
  <c r="R234" i="6"/>
  <c r="O235" i="6"/>
  <c r="P235" i="6"/>
  <c r="Q235" i="6"/>
  <c r="R235" i="6"/>
  <c r="O236" i="6"/>
  <c r="P236" i="6"/>
  <c r="Q236" i="6"/>
  <c r="R236" i="6"/>
  <c r="O237" i="6"/>
  <c r="P237" i="6"/>
  <c r="Q237" i="6"/>
  <c r="R237" i="6"/>
  <c r="O238" i="6"/>
  <c r="P238" i="6"/>
  <c r="Q238" i="6"/>
  <c r="R238" i="6"/>
  <c r="O239" i="6"/>
  <c r="P239" i="6"/>
  <c r="Q239" i="6"/>
  <c r="R239" i="6"/>
  <c r="O240" i="6"/>
  <c r="P240" i="6"/>
  <c r="Q240" i="6"/>
  <c r="R240" i="6"/>
  <c r="O241" i="6"/>
  <c r="P241" i="6"/>
  <c r="Q241" i="6"/>
  <c r="R241" i="6"/>
  <c r="O242" i="6"/>
  <c r="P242" i="6"/>
  <c r="Q242" i="6"/>
  <c r="R242" i="6"/>
  <c r="O243" i="6"/>
  <c r="P243" i="6"/>
  <c r="Q243" i="6"/>
  <c r="R243" i="6"/>
  <c r="O244" i="6"/>
  <c r="P244" i="6"/>
  <c r="Q244" i="6"/>
  <c r="R244" i="6"/>
  <c r="O245" i="6"/>
  <c r="P245" i="6"/>
  <c r="Q245" i="6"/>
  <c r="R245" i="6"/>
  <c r="O246" i="6"/>
  <c r="P246" i="6"/>
  <c r="Q246" i="6"/>
  <c r="R246" i="6"/>
  <c r="O247" i="6"/>
  <c r="P247" i="6"/>
  <c r="Q247" i="6"/>
  <c r="R247" i="6"/>
  <c r="O248" i="6"/>
  <c r="P248" i="6"/>
  <c r="Q248" i="6"/>
  <c r="R248" i="6"/>
  <c r="O249" i="6"/>
  <c r="P249" i="6"/>
  <c r="Q249" i="6"/>
  <c r="R249" i="6"/>
  <c r="O250" i="6"/>
  <c r="P250" i="6"/>
  <c r="Q250" i="6"/>
  <c r="R250" i="6"/>
  <c r="O251" i="6"/>
  <c r="P251" i="6"/>
  <c r="Q251" i="6"/>
  <c r="R251" i="6"/>
  <c r="O252" i="6"/>
  <c r="P252" i="6"/>
  <c r="Q252" i="6"/>
  <c r="R252" i="6"/>
  <c r="O253" i="6"/>
  <c r="P253" i="6"/>
  <c r="Q253" i="6"/>
  <c r="R253" i="6"/>
  <c r="O254" i="6"/>
  <c r="P254" i="6"/>
  <c r="Q254" i="6"/>
  <c r="R254" i="6"/>
  <c r="O255" i="6"/>
  <c r="P255" i="6"/>
  <c r="Q255" i="6"/>
  <c r="R255" i="6"/>
  <c r="O256" i="6"/>
  <c r="P256" i="6"/>
  <c r="Q256" i="6"/>
  <c r="R256" i="6"/>
  <c r="O257" i="6"/>
  <c r="P257" i="6"/>
  <c r="Q257" i="6"/>
  <c r="R257" i="6"/>
  <c r="O258" i="6"/>
  <c r="P258" i="6"/>
  <c r="Q258" i="6"/>
  <c r="R258" i="6"/>
  <c r="O259" i="6"/>
  <c r="P259" i="6"/>
  <c r="Q259" i="6"/>
  <c r="R259" i="6"/>
  <c r="O260" i="6"/>
  <c r="P260" i="6"/>
  <c r="Q260" i="6"/>
  <c r="R260" i="6"/>
  <c r="O261" i="6"/>
  <c r="P261" i="6"/>
  <c r="Q261" i="6"/>
  <c r="R261" i="6"/>
  <c r="O262" i="6"/>
  <c r="P262" i="6"/>
  <c r="Q262" i="6"/>
  <c r="R262" i="6"/>
  <c r="O263" i="6"/>
  <c r="P263" i="6"/>
  <c r="Q263" i="6"/>
  <c r="R263" i="6"/>
  <c r="O264" i="6"/>
  <c r="P264" i="6"/>
  <c r="Q264" i="6"/>
  <c r="R264" i="6"/>
  <c r="O265" i="6"/>
  <c r="P265" i="6"/>
  <c r="Q265" i="6"/>
  <c r="R265" i="6"/>
  <c r="O266" i="6"/>
  <c r="P266" i="6"/>
  <c r="Q266" i="6"/>
  <c r="R266" i="6"/>
  <c r="O267" i="6"/>
  <c r="P267" i="6"/>
  <c r="Q267" i="6"/>
  <c r="R267" i="6"/>
  <c r="O268" i="6"/>
  <c r="P268" i="6"/>
  <c r="Q268" i="6"/>
  <c r="R268" i="6"/>
  <c r="O269" i="6"/>
  <c r="P269" i="6"/>
  <c r="Q269" i="6"/>
  <c r="R269" i="6"/>
  <c r="O270" i="6"/>
  <c r="P270" i="6"/>
  <c r="Q270" i="6"/>
  <c r="R270" i="6"/>
  <c r="O271" i="6"/>
  <c r="P271" i="6"/>
  <c r="Q271" i="6"/>
  <c r="R271" i="6"/>
  <c r="O272" i="6"/>
  <c r="P272" i="6"/>
  <c r="Q272" i="6"/>
  <c r="R272" i="6"/>
  <c r="O273" i="6"/>
  <c r="P273" i="6"/>
  <c r="Q273" i="6"/>
  <c r="R273" i="6"/>
  <c r="O274" i="6"/>
  <c r="P274" i="6"/>
  <c r="Q274" i="6"/>
  <c r="R274" i="6"/>
  <c r="O275" i="6"/>
  <c r="P275" i="6"/>
  <c r="Q275" i="6"/>
  <c r="R275" i="6"/>
  <c r="O276" i="6"/>
  <c r="P276" i="6"/>
  <c r="Q276" i="6"/>
  <c r="R276" i="6"/>
  <c r="O277" i="6"/>
  <c r="P277" i="6"/>
  <c r="Q277" i="6"/>
  <c r="R277" i="6"/>
  <c r="O278" i="6"/>
  <c r="P278" i="6"/>
  <c r="Q278" i="6"/>
  <c r="R278" i="6"/>
  <c r="O279" i="6"/>
  <c r="P279" i="6"/>
  <c r="Q279" i="6"/>
  <c r="R279" i="6"/>
  <c r="O280" i="6"/>
  <c r="P280" i="6"/>
  <c r="Q280" i="6"/>
  <c r="R280" i="6"/>
  <c r="O281" i="6"/>
  <c r="P281" i="6"/>
  <c r="Q281" i="6"/>
  <c r="R281" i="6"/>
  <c r="O282" i="6"/>
  <c r="P282" i="6"/>
  <c r="Q282" i="6"/>
  <c r="R282" i="6"/>
  <c r="O283" i="6"/>
  <c r="P283" i="6"/>
  <c r="Q283" i="6"/>
  <c r="R283" i="6"/>
  <c r="O284" i="6"/>
  <c r="P284" i="6"/>
  <c r="Q284" i="6"/>
  <c r="R284" i="6"/>
  <c r="O285" i="6"/>
  <c r="P285" i="6"/>
  <c r="Q285" i="6"/>
  <c r="R285" i="6"/>
  <c r="O286" i="6"/>
  <c r="P286" i="6"/>
  <c r="Q286" i="6"/>
  <c r="R286" i="6"/>
  <c r="O287" i="6"/>
  <c r="P287" i="6"/>
  <c r="Q287" i="6"/>
  <c r="R287" i="6"/>
  <c r="O288" i="6"/>
  <c r="P288" i="6"/>
  <c r="Q288" i="6"/>
  <c r="R288" i="6"/>
  <c r="O289" i="6"/>
  <c r="P289" i="6"/>
  <c r="Q289" i="6"/>
  <c r="R289" i="6"/>
  <c r="O290" i="6"/>
  <c r="P290" i="6"/>
  <c r="Q290" i="6"/>
  <c r="R290" i="6"/>
  <c r="O291" i="6"/>
  <c r="P291" i="6"/>
  <c r="Q291" i="6"/>
  <c r="R291" i="6"/>
  <c r="O292" i="6"/>
  <c r="P292" i="6"/>
  <c r="Q292" i="6"/>
  <c r="R292" i="6"/>
  <c r="O293" i="6"/>
  <c r="P293" i="6"/>
  <c r="Q293" i="6"/>
  <c r="R293" i="6"/>
  <c r="O294" i="6"/>
  <c r="P294" i="6"/>
  <c r="Q294" i="6"/>
  <c r="R294" i="6"/>
  <c r="O295" i="6"/>
  <c r="P295" i="6"/>
  <c r="Q295" i="6"/>
  <c r="R295" i="6"/>
  <c r="O296" i="6"/>
  <c r="P296" i="6"/>
  <c r="Q296" i="6"/>
  <c r="R296" i="6"/>
  <c r="O297" i="6"/>
  <c r="P297" i="6"/>
  <c r="Q297" i="6"/>
  <c r="R297" i="6"/>
  <c r="O298" i="6"/>
  <c r="P298" i="6"/>
  <c r="Q298" i="6"/>
  <c r="R298" i="6"/>
  <c r="O299" i="6"/>
  <c r="P299" i="6"/>
  <c r="Q299" i="6"/>
  <c r="R299" i="6"/>
  <c r="O300" i="6"/>
  <c r="P300" i="6"/>
  <c r="Q300" i="6"/>
  <c r="R300" i="6"/>
  <c r="O301" i="6"/>
  <c r="P301" i="6"/>
  <c r="Q301" i="6"/>
  <c r="R301" i="6"/>
  <c r="O302" i="6"/>
  <c r="P302" i="6"/>
  <c r="Q302" i="6"/>
  <c r="R302" i="6"/>
  <c r="O303" i="6"/>
  <c r="P303" i="6"/>
  <c r="Q303" i="6"/>
  <c r="R303" i="6"/>
  <c r="O304" i="6"/>
  <c r="P304" i="6"/>
  <c r="Q304" i="6"/>
  <c r="R304" i="6"/>
  <c r="O305" i="6"/>
  <c r="P305" i="6"/>
  <c r="Q305" i="6"/>
  <c r="R305" i="6"/>
  <c r="O306" i="6"/>
  <c r="P306" i="6"/>
  <c r="Q306" i="6"/>
  <c r="R306" i="6"/>
  <c r="O307" i="6"/>
  <c r="P307" i="6"/>
  <c r="Q307" i="6"/>
  <c r="R307" i="6"/>
  <c r="O308" i="6"/>
  <c r="P308" i="6"/>
  <c r="Q308" i="6"/>
  <c r="R308" i="6"/>
  <c r="O309" i="6"/>
  <c r="P309" i="6"/>
  <c r="Q309" i="6"/>
  <c r="R309" i="6"/>
  <c r="O310" i="6"/>
  <c r="P310" i="6"/>
  <c r="Q310" i="6"/>
  <c r="R310" i="6"/>
  <c r="O311" i="6"/>
  <c r="P311" i="6"/>
  <c r="Q311" i="6"/>
  <c r="R311" i="6"/>
  <c r="O312" i="6"/>
  <c r="P312" i="6"/>
  <c r="Q312" i="6"/>
  <c r="R312" i="6"/>
  <c r="O313" i="6"/>
  <c r="P313" i="6"/>
  <c r="Q313" i="6"/>
  <c r="R313" i="6"/>
  <c r="O314" i="6"/>
  <c r="P314" i="6"/>
  <c r="Q314" i="6"/>
  <c r="R314" i="6"/>
  <c r="O315" i="6"/>
  <c r="P315" i="6"/>
  <c r="Q315" i="6"/>
  <c r="R315" i="6"/>
  <c r="O316" i="6"/>
  <c r="P316" i="6"/>
  <c r="Q316" i="6"/>
  <c r="R316" i="6"/>
  <c r="O317" i="6"/>
  <c r="P317" i="6"/>
  <c r="Q317" i="6"/>
  <c r="R317" i="6"/>
  <c r="O318" i="6"/>
  <c r="P318" i="6"/>
  <c r="Q318" i="6"/>
  <c r="R318" i="6"/>
  <c r="O319" i="6"/>
  <c r="P319" i="6"/>
  <c r="Q319" i="6"/>
  <c r="R319" i="6"/>
  <c r="O320" i="6"/>
  <c r="P320" i="6"/>
  <c r="Q320" i="6"/>
  <c r="R320" i="6"/>
  <c r="O321" i="6"/>
  <c r="P321" i="6"/>
  <c r="Q321" i="6"/>
  <c r="R321" i="6"/>
  <c r="O322" i="6"/>
  <c r="P322" i="6"/>
  <c r="Q322" i="6"/>
  <c r="R322" i="6"/>
  <c r="O323" i="6"/>
  <c r="P323" i="6"/>
  <c r="Q323" i="6"/>
  <c r="R323" i="6"/>
  <c r="O324" i="6"/>
  <c r="P324" i="6"/>
  <c r="Q324" i="6"/>
  <c r="R324" i="6"/>
  <c r="O325" i="6"/>
  <c r="P325" i="6"/>
  <c r="Q325" i="6"/>
  <c r="R325" i="6"/>
  <c r="O326" i="6"/>
  <c r="P326" i="6"/>
  <c r="Q326" i="6"/>
  <c r="R326" i="6"/>
  <c r="O327" i="6"/>
  <c r="P327" i="6"/>
  <c r="Q327" i="6"/>
  <c r="R327" i="6"/>
  <c r="O328" i="6"/>
  <c r="P328" i="6"/>
  <c r="Q328" i="6"/>
  <c r="R328" i="6"/>
  <c r="O329" i="6"/>
  <c r="P329" i="6"/>
  <c r="Q329" i="6"/>
  <c r="R329" i="6"/>
  <c r="O330" i="6"/>
  <c r="P330" i="6"/>
  <c r="Q330" i="6"/>
  <c r="R330" i="6"/>
  <c r="O331" i="6"/>
  <c r="P331" i="6"/>
  <c r="Q331" i="6"/>
  <c r="R331" i="6"/>
  <c r="O332" i="6"/>
  <c r="P332" i="6"/>
  <c r="Q332" i="6"/>
  <c r="R332" i="6"/>
  <c r="O333" i="6"/>
  <c r="P333" i="6"/>
  <c r="Q333" i="6"/>
  <c r="R333" i="6"/>
  <c r="O334" i="6"/>
  <c r="P334" i="6"/>
  <c r="Q334" i="6"/>
  <c r="R334" i="6"/>
  <c r="O335" i="6"/>
  <c r="P335" i="6"/>
  <c r="Q335" i="6"/>
  <c r="R335" i="6"/>
  <c r="O336" i="6"/>
  <c r="P336" i="6"/>
  <c r="Q336" i="6"/>
  <c r="R336" i="6"/>
  <c r="O337" i="6"/>
  <c r="P337" i="6"/>
  <c r="Q337" i="6"/>
  <c r="R337" i="6"/>
  <c r="O338" i="6"/>
  <c r="P338" i="6"/>
  <c r="Q338" i="6"/>
  <c r="R338" i="6"/>
  <c r="O339" i="6"/>
  <c r="P339" i="6"/>
  <c r="Q339" i="6"/>
  <c r="R339" i="6"/>
  <c r="O340" i="6"/>
  <c r="P340" i="6"/>
  <c r="Q340" i="6"/>
  <c r="R340" i="6"/>
  <c r="O341" i="6"/>
  <c r="P341" i="6"/>
  <c r="Q341" i="6"/>
  <c r="R341" i="6"/>
  <c r="O342" i="6"/>
  <c r="P342" i="6"/>
  <c r="Q342" i="6"/>
  <c r="R342" i="6"/>
  <c r="O343" i="6"/>
  <c r="P343" i="6"/>
  <c r="Q343" i="6"/>
  <c r="R343" i="6"/>
  <c r="O344" i="6"/>
  <c r="P344" i="6"/>
  <c r="Q344" i="6"/>
  <c r="R344" i="6"/>
  <c r="O345" i="6"/>
  <c r="P345" i="6"/>
  <c r="Q345" i="6"/>
  <c r="R345" i="6"/>
  <c r="O346" i="6"/>
  <c r="P346" i="6"/>
  <c r="Q346" i="6"/>
  <c r="R346" i="6"/>
  <c r="O347" i="6"/>
  <c r="P347" i="6"/>
  <c r="Q347" i="6"/>
  <c r="R347" i="6"/>
  <c r="O348" i="6"/>
  <c r="P348" i="6"/>
  <c r="Q348" i="6"/>
  <c r="R348" i="6"/>
  <c r="O349" i="6"/>
  <c r="P349" i="6"/>
  <c r="Q349" i="6"/>
  <c r="R349" i="6"/>
  <c r="O350" i="6"/>
  <c r="P350" i="6"/>
  <c r="Q350" i="6"/>
  <c r="R350" i="6"/>
  <c r="O351" i="6"/>
  <c r="P351" i="6"/>
  <c r="Q351" i="6"/>
  <c r="R351" i="6"/>
  <c r="O352" i="6"/>
  <c r="P352" i="6"/>
  <c r="Q352" i="6"/>
  <c r="R352" i="6"/>
  <c r="O353" i="6"/>
  <c r="P353" i="6"/>
  <c r="Q353" i="6"/>
  <c r="R353" i="6"/>
  <c r="O354" i="6"/>
  <c r="P354" i="6"/>
  <c r="Q354" i="6"/>
  <c r="R354" i="6"/>
  <c r="O355" i="6"/>
  <c r="P355" i="6"/>
  <c r="Q355" i="6"/>
  <c r="R355" i="6"/>
  <c r="O356" i="6"/>
  <c r="P356" i="6"/>
  <c r="Q356" i="6"/>
  <c r="R356" i="6"/>
  <c r="O357" i="6"/>
  <c r="P357" i="6"/>
  <c r="Q357" i="6"/>
  <c r="R357" i="6"/>
  <c r="O358" i="6"/>
  <c r="P358" i="6"/>
  <c r="Q358" i="6"/>
  <c r="R358" i="6"/>
  <c r="O359" i="6"/>
  <c r="P359" i="6"/>
  <c r="Q359" i="6"/>
  <c r="R359" i="6"/>
  <c r="O360" i="6"/>
  <c r="P360" i="6"/>
  <c r="Q360" i="6"/>
  <c r="R360" i="6"/>
  <c r="O361" i="6"/>
  <c r="P361" i="6"/>
  <c r="Q361" i="6"/>
  <c r="R361" i="6"/>
  <c r="O362" i="6"/>
  <c r="P362" i="6"/>
  <c r="Q362" i="6"/>
  <c r="R362" i="6"/>
  <c r="O363" i="6"/>
  <c r="P363" i="6"/>
  <c r="Q363" i="6"/>
  <c r="R363" i="6"/>
  <c r="O364" i="6"/>
  <c r="P364" i="6"/>
  <c r="Q364" i="6"/>
  <c r="R364" i="6"/>
  <c r="O365" i="6"/>
  <c r="P365" i="6"/>
  <c r="Q365" i="6"/>
  <c r="R365" i="6"/>
  <c r="O366" i="6"/>
  <c r="P366" i="6"/>
  <c r="Q366" i="6"/>
  <c r="R366" i="6"/>
  <c r="O367" i="6"/>
  <c r="P367" i="6"/>
  <c r="Q367" i="6"/>
  <c r="R367" i="6"/>
  <c r="O368" i="6"/>
  <c r="P368" i="6"/>
  <c r="Q368" i="6"/>
  <c r="R368" i="6"/>
  <c r="O369" i="6"/>
  <c r="P369" i="6"/>
  <c r="Q369" i="6"/>
  <c r="R369" i="6"/>
  <c r="O370" i="6"/>
  <c r="P370" i="6"/>
  <c r="Q370" i="6"/>
  <c r="R370" i="6"/>
  <c r="O371" i="6"/>
  <c r="P371" i="6"/>
  <c r="Q371" i="6"/>
  <c r="R371" i="6"/>
  <c r="O372" i="6"/>
  <c r="P372" i="6"/>
  <c r="Q372" i="6"/>
  <c r="R372" i="6"/>
  <c r="O373" i="6"/>
  <c r="P373" i="6"/>
  <c r="Q373" i="6"/>
  <c r="R373" i="6"/>
  <c r="O374" i="6"/>
  <c r="P374" i="6"/>
  <c r="Q374" i="6"/>
  <c r="R374" i="6"/>
  <c r="O375" i="6"/>
  <c r="P375" i="6"/>
  <c r="Q375" i="6"/>
  <c r="R375" i="6"/>
  <c r="O376" i="6"/>
  <c r="P376" i="6"/>
  <c r="Q376" i="6"/>
  <c r="R376" i="6"/>
  <c r="O377" i="6"/>
  <c r="P377" i="6"/>
  <c r="Q377" i="6"/>
  <c r="R377" i="6"/>
  <c r="O378" i="6"/>
  <c r="P378" i="6"/>
  <c r="Q378" i="6"/>
  <c r="R378" i="6"/>
  <c r="O379" i="6"/>
  <c r="P379" i="6"/>
  <c r="Q379" i="6"/>
  <c r="R379" i="6"/>
  <c r="O380" i="6"/>
  <c r="P380" i="6"/>
  <c r="Q380" i="6"/>
  <c r="R380" i="6"/>
  <c r="O381" i="6"/>
  <c r="P381" i="6"/>
  <c r="Q381" i="6"/>
  <c r="R381" i="6"/>
  <c r="O382" i="6"/>
  <c r="P382" i="6"/>
  <c r="Q382" i="6"/>
  <c r="R382" i="6"/>
  <c r="O383" i="6"/>
  <c r="P383" i="6"/>
  <c r="Q383" i="6"/>
  <c r="R383" i="6"/>
  <c r="O384" i="6"/>
  <c r="P384" i="6"/>
  <c r="Q384" i="6"/>
  <c r="R384" i="6"/>
  <c r="O385" i="6"/>
  <c r="P385" i="6"/>
  <c r="Q385" i="6"/>
  <c r="R385" i="6"/>
  <c r="O386" i="6"/>
  <c r="P386" i="6"/>
  <c r="Q386" i="6"/>
  <c r="R386" i="6"/>
  <c r="O387" i="6"/>
  <c r="P387" i="6"/>
  <c r="Q387" i="6"/>
  <c r="R387" i="6"/>
  <c r="O388" i="6"/>
  <c r="P388" i="6"/>
  <c r="Q388" i="6"/>
  <c r="R388" i="6"/>
  <c r="O389" i="6"/>
  <c r="P389" i="6"/>
  <c r="Q389" i="6"/>
  <c r="R389" i="6"/>
  <c r="O390" i="6"/>
  <c r="P390" i="6"/>
  <c r="Q390" i="6"/>
  <c r="R390" i="6"/>
  <c r="O391" i="6"/>
  <c r="P391" i="6"/>
  <c r="Q391" i="6"/>
  <c r="R391" i="6"/>
  <c r="O392" i="6"/>
  <c r="P392" i="6"/>
  <c r="Q392" i="6"/>
  <c r="R392" i="6"/>
  <c r="O393" i="6"/>
  <c r="P393" i="6"/>
  <c r="Q393" i="6"/>
  <c r="R393" i="6"/>
  <c r="O394" i="6"/>
  <c r="P394" i="6"/>
  <c r="Q394" i="6"/>
  <c r="R394" i="6"/>
  <c r="O395" i="6"/>
  <c r="P395" i="6"/>
  <c r="Q395" i="6"/>
  <c r="R395" i="6"/>
  <c r="O396" i="6"/>
  <c r="P396" i="6"/>
  <c r="Q396" i="6"/>
  <c r="R396" i="6"/>
  <c r="O397" i="6"/>
  <c r="P397" i="6"/>
  <c r="Q397" i="6"/>
  <c r="R397" i="6"/>
  <c r="O398" i="6"/>
  <c r="P398" i="6"/>
  <c r="Q398" i="6"/>
  <c r="R398" i="6"/>
  <c r="O399" i="6"/>
  <c r="P399" i="6"/>
  <c r="Q399" i="6"/>
  <c r="R399" i="6"/>
  <c r="O400" i="6"/>
  <c r="P400" i="6"/>
  <c r="Q400" i="6"/>
  <c r="R400" i="6"/>
  <c r="O401" i="6"/>
  <c r="P401" i="6"/>
  <c r="Q401" i="6"/>
  <c r="R401" i="6"/>
  <c r="O402" i="6"/>
  <c r="P402" i="6"/>
  <c r="Q402" i="6"/>
  <c r="R402" i="6"/>
  <c r="O403" i="6"/>
  <c r="P403" i="6"/>
  <c r="Q403" i="6"/>
  <c r="R403" i="6"/>
  <c r="O404" i="6"/>
  <c r="P404" i="6"/>
  <c r="Q404" i="6"/>
  <c r="R404" i="6"/>
  <c r="O405" i="6"/>
  <c r="P405" i="6"/>
  <c r="Q405" i="6"/>
  <c r="R405" i="6"/>
  <c r="O406" i="6"/>
  <c r="P406" i="6"/>
  <c r="Q406" i="6"/>
  <c r="R406" i="6"/>
  <c r="O407" i="6"/>
  <c r="P407" i="6"/>
  <c r="Q407" i="6"/>
  <c r="R407" i="6"/>
  <c r="O408" i="6"/>
  <c r="P408" i="6"/>
  <c r="Q408" i="6"/>
  <c r="R408" i="6"/>
  <c r="O409" i="6"/>
  <c r="P409" i="6"/>
  <c r="Q409" i="6"/>
  <c r="R409" i="6"/>
  <c r="O410" i="6"/>
  <c r="P410" i="6"/>
  <c r="Q410" i="6"/>
  <c r="R410" i="6"/>
  <c r="O411" i="6"/>
  <c r="P411" i="6"/>
  <c r="Q411" i="6"/>
  <c r="R411" i="6"/>
  <c r="O412" i="6"/>
  <c r="P412" i="6"/>
  <c r="Q412" i="6"/>
  <c r="R412" i="6"/>
  <c r="O413" i="6"/>
  <c r="P413" i="6"/>
  <c r="Q413" i="6"/>
  <c r="R413" i="6"/>
  <c r="O414" i="6"/>
  <c r="P414" i="6"/>
  <c r="Q414" i="6"/>
  <c r="R414" i="6"/>
  <c r="O415" i="6"/>
  <c r="P415" i="6"/>
  <c r="Q415" i="6"/>
  <c r="R415" i="6"/>
  <c r="O416" i="6"/>
  <c r="P416" i="6"/>
  <c r="Q416" i="6"/>
  <c r="R416" i="6"/>
  <c r="O417" i="6"/>
  <c r="P417" i="6"/>
  <c r="Q417" i="6"/>
  <c r="R417" i="6"/>
  <c r="O418" i="6"/>
  <c r="P418" i="6"/>
  <c r="Q418" i="6"/>
  <c r="R418" i="6"/>
  <c r="O419" i="6"/>
  <c r="P419" i="6"/>
  <c r="Q419" i="6"/>
  <c r="R419" i="6"/>
  <c r="O420" i="6"/>
  <c r="P420" i="6"/>
  <c r="Q420" i="6"/>
  <c r="R420" i="6"/>
  <c r="O421" i="6"/>
  <c r="P421" i="6"/>
  <c r="Q421" i="6"/>
  <c r="R421" i="6"/>
  <c r="O422" i="6"/>
  <c r="P422" i="6"/>
  <c r="Q422" i="6"/>
  <c r="R422" i="6"/>
  <c r="O423" i="6"/>
  <c r="P423" i="6"/>
  <c r="Q423" i="6"/>
  <c r="R423" i="6"/>
  <c r="O424" i="6"/>
  <c r="P424" i="6"/>
  <c r="Q424" i="6"/>
  <c r="R424" i="6"/>
  <c r="O425" i="6"/>
  <c r="P425" i="6"/>
  <c r="Q425" i="6"/>
  <c r="R425" i="6"/>
  <c r="O426" i="6"/>
  <c r="P426" i="6"/>
  <c r="Q426" i="6"/>
  <c r="R426" i="6"/>
  <c r="O427" i="6"/>
  <c r="P427" i="6"/>
  <c r="Q427" i="6"/>
  <c r="R427" i="6"/>
  <c r="O428" i="6"/>
  <c r="P428" i="6"/>
  <c r="Q428" i="6"/>
  <c r="R428" i="6"/>
  <c r="O429" i="6"/>
  <c r="P429" i="6"/>
  <c r="Q429" i="6"/>
  <c r="R429" i="6"/>
  <c r="O430" i="6"/>
  <c r="P430" i="6"/>
  <c r="Q430" i="6"/>
  <c r="R430" i="6"/>
  <c r="O431" i="6"/>
  <c r="P431" i="6"/>
  <c r="Q431" i="6"/>
  <c r="R431" i="6"/>
  <c r="O432" i="6"/>
  <c r="P432" i="6"/>
  <c r="Q432" i="6"/>
  <c r="R432" i="6"/>
  <c r="O433" i="6"/>
  <c r="P433" i="6"/>
  <c r="Q433" i="6"/>
  <c r="R433" i="6"/>
  <c r="O434" i="6"/>
  <c r="P434" i="6"/>
  <c r="Q434" i="6"/>
  <c r="R434" i="6"/>
  <c r="O435" i="6"/>
  <c r="P435" i="6"/>
  <c r="Q435" i="6"/>
  <c r="R435" i="6"/>
  <c r="O436" i="6"/>
  <c r="P436" i="6"/>
  <c r="Q436" i="6"/>
  <c r="R436" i="6"/>
  <c r="O437" i="6"/>
  <c r="P437" i="6"/>
  <c r="Q437" i="6"/>
  <c r="R437" i="6"/>
  <c r="O438" i="6"/>
  <c r="P438" i="6"/>
  <c r="Q438" i="6"/>
  <c r="R438" i="6"/>
  <c r="O439" i="6"/>
  <c r="P439" i="6"/>
  <c r="Q439" i="6"/>
  <c r="R439" i="6"/>
  <c r="O440" i="6"/>
  <c r="P440" i="6"/>
  <c r="Q440" i="6"/>
  <c r="R440" i="6"/>
  <c r="O441" i="6"/>
  <c r="P441" i="6"/>
  <c r="Q441" i="6"/>
  <c r="R441" i="6"/>
  <c r="O442" i="6"/>
  <c r="P442" i="6"/>
  <c r="Q442" i="6"/>
  <c r="R442" i="6"/>
  <c r="O443" i="6"/>
  <c r="P443" i="6"/>
  <c r="Q443" i="6"/>
  <c r="R443" i="6"/>
  <c r="O444" i="6"/>
  <c r="P444" i="6"/>
  <c r="Q444" i="6"/>
  <c r="R444" i="6"/>
  <c r="O445" i="6"/>
  <c r="P445" i="6"/>
  <c r="Q445" i="6"/>
  <c r="R445" i="6"/>
  <c r="O446" i="6"/>
  <c r="P446" i="6"/>
  <c r="Q446" i="6"/>
  <c r="R446" i="6"/>
  <c r="O447" i="6"/>
  <c r="P447" i="6"/>
  <c r="Q447" i="6"/>
  <c r="R447" i="6"/>
  <c r="O448" i="6"/>
  <c r="P448" i="6"/>
  <c r="Q448" i="6"/>
  <c r="R448" i="6"/>
  <c r="O449" i="6"/>
  <c r="P449" i="6"/>
  <c r="Q449" i="6"/>
  <c r="R449" i="6"/>
  <c r="O450" i="6"/>
  <c r="P450" i="6"/>
  <c r="Q450" i="6"/>
  <c r="R450" i="6"/>
  <c r="O451" i="6"/>
  <c r="P451" i="6"/>
  <c r="Q451" i="6"/>
  <c r="R451" i="6"/>
  <c r="O452" i="6"/>
  <c r="P452" i="6"/>
  <c r="Q452" i="6"/>
  <c r="R452" i="6"/>
  <c r="O453" i="6"/>
  <c r="P453" i="6"/>
  <c r="Q453" i="6"/>
  <c r="R453" i="6"/>
  <c r="O454" i="6"/>
  <c r="P454" i="6"/>
  <c r="Q454" i="6"/>
  <c r="R454" i="6"/>
  <c r="O455" i="6"/>
  <c r="P455" i="6"/>
  <c r="Q455" i="6"/>
  <c r="R455" i="6"/>
  <c r="O456" i="6"/>
  <c r="P456" i="6"/>
  <c r="Q456" i="6"/>
  <c r="R456" i="6"/>
  <c r="O457" i="6"/>
  <c r="P457" i="6"/>
  <c r="Q457" i="6"/>
  <c r="R457" i="6"/>
  <c r="O458" i="6"/>
  <c r="P458" i="6"/>
  <c r="Q458" i="6"/>
  <c r="R458" i="6"/>
  <c r="O459" i="6"/>
  <c r="P459" i="6"/>
  <c r="Q459" i="6"/>
  <c r="R459" i="6"/>
  <c r="O460" i="6"/>
  <c r="P460" i="6"/>
  <c r="Q460" i="6"/>
  <c r="R460" i="6"/>
  <c r="O461" i="6"/>
  <c r="P461" i="6"/>
  <c r="Q461" i="6"/>
  <c r="R461" i="6"/>
  <c r="O462" i="6"/>
  <c r="P462" i="6"/>
  <c r="Q462" i="6"/>
  <c r="R462" i="6"/>
  <c r="O463" i="6"/>
  <c r="P463" i="6"/>
  <c r="Q463" i="6"/>
  <c r="R463" i="6"/>
  <c r="O464" i="6"/>
  <c r="P464" i="6"/>
  <c r="Q464" i="6"/>
  <c r="R464" i="6"/>
  <c r="O465" i="6"/>
  <c r="P465" i="6"/>
  <c r="Q465" i="6"/>
  <c r="R465" i="6"/>
  <c r="O466" i="6"/>
  <c r="P466" i="6"/>
  <c r="Q466" i="6"/>
  <c r="R466" i="6"/>
  <c r="O467" i="6"/>
  <c r="P467" i="6"/>
  <c r="Q467" i="6"/>
  <c r="R467" i="6"/>
  <c r="O468" i="6"/>
  <c r="P468" i="6"/>
  <c r="Q468" i="6"/>
  <c r="R468" i="6"/>
  <c r="O469" i="6"/>
  <c r="P469" i="6"/>
  <c r="Q469" i="6"/>
  <c r="R469" i="6"/>
  <c r="O470" i="6"/>
  <c r="P470" i="6"/>
  <c r="Q470" i="6"/>
  <c r="R470" i="6"/>
  <c r="O471" i="6"/>
  <c r="P471" i="6"/>
  <c r="Q471" i="6"/>
  <c r="R471" i="6"/>
  <c r="O472" i="6"/>
  <c r="P472" i="6"/>
  <c r="Q472" i="6"/>
  <c r="R472" i="6"/>
  <c r="O473" i="6"/>
  <c r="P473" i="6"/>
  <c r="Q473" i="6"/>
  <c r="R473" i="6"/>
  <c r="O474" i="6"/>
  <c r="P474" i="6"/>
  <c r="Q474" i="6"/>
  <c r="R474" i="6"/>
  <c r="O475" i="6"/>
  <c r="P475" i="6"/>
  <c r="Q475" i="6"/>
  <c r="R475" i="6"/>
  <c r="O476" i="6"/>
  <c r="P476" i="6"/>
  <c r="Q476" i="6"/>
  <c r="R476" i="6"/>
  <c r="O477" i="6"/>
  <c r="P477" i="6"/>
  <c r="Q477" i="6"/>
  <c r="R477" i="6"/>
  <c r="O478" i="6"/>
  <c r="P478" i="6"/>
  <c r="Q478" i="6"/>
  <c r="R478" i="6"/>
  <c r="O479" i="6"/>
  <c r="P479" i="6"/>
  <c r="Q479" i="6"/>
  <c r="R479" i="6"/>
  <c r="O480" i="6"/>
  <c r="P480" i="6"/>
  <c r="Q480" i="6"/>
  <c r="R480" i="6"/>
  <c r="O481" i="6"/>
  <c r="P481" i="6"/>
  <c r="Q481" i="6"/>
  <c r="R481" i="6"/>
  <c r="O482" i="6"/>
  <c r="P482" i="6"/>
  <c r="Q482" i="6"/>
  <c r="R482" i="6"/>
  <c r="O483" i="6"/>
  <c r="P483" i="6"/>
  <c r="Q483" i="6"/>
  <c r="R483" i="6"/>
  <c r="O484" i="6"/>
  <c r="P484" i="6"/>
  <c r="Q484" i="6"/>
  <c r="R484" i="6"/>
  <c r="O485" i="6"/>
  <c r="P485" i="6"/>
  <c r="Q485" i="6"/>
  <c r="R485" i="6"/>
  <c r="O486" i="6"/>
  <c r="P486" i="6"/>
  <c r="Q486" i="6"/>
  <c r="R486" i="6"/>
  <c r="O487" i="6"/>
  <c r="P487" i="6"/>
  <c r="Q487" i="6"/>
  <c r="R487" i="6"/>
  <c r="O488" i="6"/>
  <c r="P488" i="6"/>
  <c r="Q488" i="6"/>
  <c r="R488" i="6"/>
  <c r="O489" i="6"/>
  <c r="P489" i="6"/>
  <c r="Q489" i="6"/>
  <c r="R489" i="6"/>
  <c r="O490" i="6"/>
  <c r="P490" i="6"/>
  <c r="Q490" i="6"/>
  <c r="R490" i="6"/>
  <c r="O491" i="6"/>
  <c r="P491" i="6"/>
  <c r="Q491" i="6"/>
  <c r="R491" i="6"/>
  <c r="O492" i="6"/>
  <c r="P492" i="6"/>
  <c r="Q492" i="6"/>
  <c r="R492" i="6"/>
  <c r="O493" i="6"/>
  <c r="P493" i="6"/>
  <c r="Q493" i="6"/>
  <c r="R493" i="6"/>
  <c r="O494" i="6"/>
  <c r="P494" i="6"/>
  <c r="Q494" i="6"/>
  <c r="R494" i="6"/>
  <c r="O495" i="6"/>
  <c r="P495" i="6"/>
  <c r="Q495" i="6"/>
  <c r="R495" i="6"/>
  <c r="O496" i="6"/>
  <c r="P496" i="6"/>
  <c r="Q496" i="6"/>
  <c r="R496" i="6"/>
  <c r="O497" i="6"/>
  <c r="P497" i="6"/>
  <c r="Q497" i="6"/>
  <c r="R497" i="6"/>
  <c r="O498" i="6"/>
  <c r="P498" i="6"/>
  <c r="Q498" i="6"/>
  <c r="R498" i="6"/>
  <c r="O499" i="6"/>
  <c r="P499" i="6"/>
  <c r="Q499" i="6"/>
  <c r="R499" i="6"/>
  <c r="O500" i="6"/>
  <c r="P500" i="6"/>
  <c r="Q500" i="6"/>
  <c r="R500" i="6"/>
  <c r="O501" i="6"/>
  <c r="P501" i="6"/>
  <c r="Q501" i="6"/>
  <c r="R501" i="6"/>
  <c r="O502" i="6"/>
  <c r="P502" i="6"/>
  <c r="Q502" i="6"/>
  <c r="R502" i="6"/>
  <c r="O503" i="6"/>
  <c r="P503" i="6"/>
  <c r="Q503" i="6"/>
  <c r="R503" i="6"/>
  <c r="O504" i="6"/>
  <c r="P504" i="6"/>
  <c r="Q504" i="6"/>
  <c r="R504" i="6"/>
  <c r="O505" i="6"/>
  <c r="P505" i="6"/>
  <c r="Q505" i="6"/>
  <c r="R505" i="6"/>
  <c r="O506" i="6"/>
  <c r="P506" i="6"/>
  <c r="Q506" i="6"/>
  <c r="R506" i="6"/>
  <c r="O507" i="6"/>
  <c r="P507" i="6"/>
  <c r="Q507" i="6"/>
  <c r="R507" i="6"/>
  <c r="O508" i="6"/>
  <c r="P508" i="6"/>
  <c r="Q508" i="6"/>
  <c r="R508" i="6"/>
  <c r="O509" i="6"/>
  <c r="P509" i="6"/>
  <c r="Q509" i="6"/>
  <c r="R509" i="6"/>
  <c r="O510" i="6"/>
  <c r="P510" i="6"/>
  <c r="Q510" i="6"/>
  <c r="R510" i="6"/>
  <c r="O511" i="6"/>
  <c r="P511" i="6"/>
  <c r="Q511" i="6"/>
  <c r="R511" i="6"/>
  <c r="O512" i="6"/>
  <c r="P512" i="6"/>
  <c r="Q512" i="6"/>
  <c r="R512" i="6"/>
  <c r="O513" i="6"/>
  <c r="P513" i="6"/>
  <c r="Q513" i="6"/>
  <c r="R513" i="6"/>
  <c r="O514" i="6"/>
  <c r="P514" i="6"/>
  <c r="Q514" i="6"/>
  <c r="R514" i="6"/>
  <c r="O515" i="6"/>
  <c r="P515" i="6"/>
  <c r="Q515" i="6"/>
  <c r="R515" i="6"/>
  <c r="O516" i="6"/>
  <c r="P516" i="6"/>
  <c r="Q516" i="6"/>
  <c r="R516" i="6"/>
  <c r="O517" i="6"/>
  <c r="P517" i="6"/>
  <c r="Q517" i="6"/>
  <c r="R517" i="6"/>
  <c r="O518" i="6"/>
  <c r="P518" i="6"/>
  <c r="Q518" i="6"/>
  <c r="R518" i="6"/>
  <c r="O519" i="6"/>
  <c r="P519" i="6"/>
  <c r="Q519" i="6"/>
  <c r="R519" i="6"/>
  <c r="O520" i="6"/>
  <c r="P520" i="6"/>
  <c r="Q520" i="6"/>
  <c r="R520" i="6"/>
  <c r="O521" i="6"/>
  <c r="P521" i="6"/>
  <c r="Q521" i="6"/>
  <c r="R521" i="6"/>
  <c r="O522" i="6"/>
  <c r="P522" i="6"/>
  <c r="Q522" i="6"/>
  <c r="R522" i="6"/>
  <c r="O523" i="6"/>
  <c r="P523" i="6"/>
  <c r="Q523" i="6"/>
  <c r="R523" i="6"/>
  <c r="O524" i="6"/>
  <c r="P524" i="6"/>
  <c r="Q524" i="6"/>
  <c r="R524" i="6"/>
  <c r="O525" i="6"/>
  <c r="P525" i="6"/>
  <c r="Q525" i="6"/>
  <c r="R525" i="6"/>
  <c r="O526" i="6"/>
  <c r="P526" i="6"/>
  <c r="Q526" i="6"/>
  <c r="R526" i="6"/>
  <c r="O527" i="6"/>
  <c r="P527" i="6"/>
  <c r="Q527" i="6"/>
  <c r="R527" i="6"/>
  <c r="O528" i="6"/>
  <c r="P528" i="6"/>
  <c r="Q528" i="6"/>
  <c r="R528" i="6"/>
  <c r="O529" i="6"/>
  <c r="P529" i="6"/>
  <c r="Q529" i="6"/>
  <c r="R529" i="6"/>
  <c r="O530" i="6"/>
  <c r="P530" i="6"/>
  <c r="Q530" i="6"/>
  <c r="R530" i="6"/>
  <c r="O531" i="6"/>
  <c r="P531" i="6"/>
  <c r="Q531" i="6"/>
  <c r="R531" i="6"/>
  <c r="O532" i="6"/>
  <c r="P532" i="6"/>
  <c r="Q532" i="6"/>
  <c r="R532" i="6"/>
  <c r="O533" i="6"/>
  <c r="P533" i="6"/>
  <c r="Q533" i="6"/>
  <c r="R533" i="6"/>
  <c r="O534" i="6"/>
  <c r="P534" i="6"/>
  <c r="Q534" i="6"/>
  <c r="R534" i="6"/>
  <c r="O535" i="6"/>
  <c r="P535" i="6"/>
  <c r="Q535" i="6"/>
  <c r="R535" i="6"/>
  <c r="O536" i="6"/>
  <c r="P536" i="6"/>
  <c r="Q536" i="6"/>
  <c r="R536" i="6"/>
  <c r="O537" i="6"/>
  <c r="P537" i="6"/>
  <c r="Q537" i="6"/>
  <c r="R537" i="6"/>
  <c r="O538" i="6"/>
  <c r="P538" i="6"/>
  <c r="Q538" i="6"/>
  <c r="R538" i="6"/>
  <c r="O539" i="6"/>
  <c r="P539" i="6"/>
  <c r="Q539" i="6"/>
  <c r="R539" i="6"/>
  <c r="O540" i="6"/>
  <c r="P540" i="6"/>
  <c r="Q540" i="6"/>
  <c r="R540" i="6"/>
  <c r="O541" i="6"/>
  <c r="P541" i="6"/>
  <c r="Q541" i="6"/>
  <c r="R541" i="6"/>
  <c r="O542" i="6"/>
  <c r="P542" i="6"/>
  <c r="Q542" i="6"/>
  <c r="R542" i="6"/>
  <c r="O543" i="6"/>
  <c r="P543" i="6"/>
  <c r="Q543" i="6"/>
  <c r="R543" i="6"/>
  <c r="O544" i="6"/>
  <c r="P544" i="6"/>
  <c r="Q544" i="6"/>
  <c r="R544" i="6"/>
  <c r="O545" i="6"/>
  <c r="P545" i="6"/>
  <c r="Q545" i="6"/>
  <c r="R545" i="6"/>
  <c r="O546" i="6"/>
  <c r="P546" i="6"/>
  <c r="Q546" i="6"/>
  <c r="R546" i="6"/>
  <c r="O547" i="6"/>
  <c r="P547" i="6"/>
  <c r="Q547" i="6"/>
  <c r="R547" i="6"/>
  <c r="O548" i="6"/>
  <c r="P548" i="6"/>
  <c r="Q548" i="6"/>
  <c r="R548" i="6"/>
  <c r="O549" i="6"/>
  <c r="P549" i="6"/>
  <c r="Q549" i="6"/>
  <c r="R549" i="6"/>
  <c r="O550" i="6"/>
  <c r="P550" i="6"/>
  <c r="Q550" i="6"/>
  <c r="R550" i="6"/>
  <c r="O551" i="6"/>
  <c r="P551" i="6"/>
  <c r="Q551" i="6"/>
  <c r="R551" i="6"/>
  <c r="O552" i="6"/>
  <c r="P552" i="6"/>
  <c r="Q552" i="6"/>
  <c r="R552" i="6"/>
  <c r="O553" i="6"/>
  <c r="P553" i="6"/>
  <c r="Q553" i="6"/>
  <c r="R553" i="6"/>
  <c r="O554" i="6"/>
  <c r="P554" i="6"/>
  <c r="Q554" i="6"/>
  <c r="R554" i="6"/>
  <c r="O555" i="6"/>
  <c r="P555" i="6"/>
  <c r="Q555" i="6"/>
  <c r="R555" i="6"/>
  <c r="O556" i="6"/>
  <c r="P556" i="6"/>
  <c r="Q556" i="6"/>
  <c r="R556" i="6"/>
  <c r="O557" i="6"/>
  <c r="P557" i="6"/>
  <c r="Q557" i="6"/>
  <c r="R557" i="6"/>
  <c r="O558" i="6"/>
  <c r="P558" i="6"/>
  <c r="Q558" i="6"/>
  <c r="R558" i="6"/>
  <c r="O559" i="6"/>
  <c r="P559" i="6"/>
  <c r="Q559" i="6"/>
  <c r="R559" i="6"/>
  <c r="O560" i="6"/>
  <c r="P560" i="6"/>
  <c r="Q560" i="6"/>
  <c r="R560" i="6"/>
  <c r="O561" i="6"/>
  <c r="P561" i="6"/>
  <c r="Q561" i="6"/>
  <c r="R561" i="6"/>
  <c r="O562" i="6"/>
  <c r="P562" i="6"/>
  <c r="Q562" i="6"/>
  <c r="R562" i="6"/>
  <c r="O563" i="6"/>
  <c r="P563" i="6"/>
  <c r="Q563" i="6"/>
  <c r="R563" i="6"/>
  <c r="O564" i="6"/>
  <c r="P564" i="6"/>
  <c r="Q564" i="6"/>
  <c r="R564" i="6"/>
  <c r="O565" i="6"/>
  <c r="P565" i="6"/>
  <c r="Q565" i="6"/>
  <c r="R565" i="6"/>
  <c r="O566" i="6"/>
  <c r="P566" i="6"/>
  <c r="Q566" i="6"/>
  <c r="R566" i="6"/>
  <c r="O567" i="6"/>
  <c r="P567" i="6"/>
  <c r="Q567" i="6"/>
  <c r="R567" i="6"/>
  <c r="O568" i="6"/>
  <c r="P568" i="6"/>
  <c r="Q568" i="6"/>
  <c r="R568" i="6"/>
  <c r="O569" i="6"/>
  <c r="P569" i="6"/>
  <c r="Q569" i="6"/>
  <c r="R569" i="6"/>
  <c r="O570" i="6"/>
  <c r="P570" i="6"/>
  <c r="Q570" i="6"/>
  <c r="R570" i="6"/>
  <c r="O571" i="6"/>
  <c r="P571" i="6"/>
  <c r="Q571" i="6"/>
  <c r="R571" i="6"/>
  <c r="O572" i="6"/>
  <c r="P572" i="6"/>
  <c r="Q572" i="6"/>
  <c r="R572" i="6"/>
  <c r="O573" i="6"/>
  <c r="P573" i="6"/>
  <c r="Q573" i="6"/>
  <c r="R573" i="6"/>
  <c r="O574" i="6"/>
  <c r="P574" i="6"/>
  <c r="Q574" i="6"/>
  <c r="R574" i="6"/>
  <c r="O575" i="6"/>
  <c r="P575" i="6"/>
  <c r="Q575" i="6"/>
  <c r="R575" i="6"/>
  <c r="O576" i="6"/>
  <c r="P576" i="6"/>
  <c r="Q576" i="6"/>
  <c r="R576" i="6"/>
  <c r="O577" i="6"/>
  <c r="P577" i="6"/>
  <c r="Q577" i="6"/>
  <c r="R577" i="6"/>
  <c r="O578" i="6"/>
  <c r="P578" i="6"/>
  <c r="Q578" i="6"/>
  <c r="R578" i="6"/>
  <c r="O579" i="6"/>
  <c r="P579" i="6"/>
  <c r="Q579" i="6"/>
  <c r="R579" i="6"/>
  <c r="O580" i="6"/>
  <c r="P580" i="6"/>
  <c r="Q580" i="6"/>
  <c r="R580" i="6"/>
  <c r="O581" i="6"/>
  <c r="P581" i="6"/>
  <c r="Q581" i="6"/>
  <c r="R581" i="6"/>
  <c r="O582" i="6"/>
  <c r="P582" i="6"/>
  <c r="Q582" i="6"/>
  <c r="R582" i="6"/>
  <c r="O583" i="6"/>
  <c r="P583" i="6"/>
  <c r="Q583" i="6"/>
  <c r="R583" i="6"/>
  <c r="O584" i="6"/>
  <c r="P584" i="6"/>
  <c r="Q584" i="6"/>
  <c r="R584" i="6"/>
  <c r="O585" i="6"/>
  <c r="P585" i="6"/>
  <c r="Q585" i="6"/>
  <c r="R585" i="6"/>
  <c r="O586" i="6"/>
  <c r="P586" i="6"/>
  <c r="Q586" i="6"/>
  <c r="R586" i="6"/>
  <c r="O587" i="6"/>
  <c r="P587" i="6"/>
  <c r="Q587" i="6"/>
  <c r="R587" i="6"/>
  <c r="O588" i="6"/>
  <c r="P588" i="6"/>
  <c r="Q588" i="6"/>
  <c r="R588" i="6"/>
  <c r="O589" i="6"/>
  <c r="P589" i="6"/>
  <c r="Q589" i="6"/>
  <c r="R589" i="6"/>
  <c r="O590" i="6"/>
  <c r="P590" i="6"/>
  <c r="Q590" i="6"/>
  <c r="R590" i="6"/>
  <c r="O591" i="6"/>
  <c r="P591" i="6"/>
  <c r="Q591" i="6"/>
  <c r="R591" i="6"/>
  <c r="O592" i="6"/>
  <c r="P592" i="6"/>
  <c r="Q592" i="6"/>
  <c r="R592" i="6"/>
  <c r="O593" i="6"/>
  <c r="P593" i="6"/>
  <c r="Q593" i="6"/>
  <c r="R593" i="6"/>
  <c r="O594" i="6"/>
  <c r="P594" i="6"/>
  <c r="Q594" i="6"/>
  <c r="R594" i="6"/>
  <c r="O595" i="6"/>
  <c r="P595" i="6"/>
  <c r="Q595" i="6"/>
  <c r="R595" i="6"/>
  <c r="O596" i="6"/>
  <c r="P596" i="6"/>
  <c r="Q596" i="6"/>
  <c r="R596" i="6"/>
  <c r="O597" i="6"/>
  <c r="P597" i="6"/>
  <c r="Q597" i="6"/>
  <c r="R597" i="6"/>
  <c r="O598" i="6"/>
  <c r="P598" i="6"/>
  <c r="Q598" i="6"/>
  <c r="R598" i="6"/>
  <c r="O599" i="6"/>
  <c r="P599" i="6"/>
  <c r="Q599" i="6"/>
  <c r="R599" i="6"/>
  <c r="O600" i="6"/>
  <c r="P600" i="6"/>
  <c r="Q600" i="6"/>
  <c r="R600" i="6"/>
  <c r="O601" i="6"/>
  <c r="P601" i="6"/>
  <c r="Q601" i="6"/>
  <c r="R601" i="6"/>
  <c r="O602" i="6"/>
  <c r="P602" i="6"/>
  <c r="Q602" i="6"/>
  <c r="R602" i="6"/>
  <c r="O603" i="6"/>
  <c r="P603" i="6"/>
  <c r="Q603" i="6"/>
  <c r="R603" i="6"/>
  <c r="O604" i="6"/>
  <c r="P604" i="6"/>
  <c r="Q604" i="6"/>
  <c r="R604" i="6"/>
  <c r="O605" i="6"/>
  <c r="P605" i="6"/>
  <c r="Q605" i="6"/>
  <c r="R605" i="6"/>
  <c r="O606" i="6"/>
  <c r="P606" i="6"/>
  <c r="Q606" i="6"/>
  <c r="R606" i="6"/>
  <c r="O607" i="6"/>
  <c r="P607" i="6"/>
  <c r="Q607" i="6"/>
  <c r="R607" i="6"/>
  <c r="O608" i="6"/>
  <c r="P608" i="6"/>
  <c r="Q608" i="6"/>
  <c r="R608" i="6"/>
  <c r="O609" i="6"/>
  <c r="P609" i="6"/>
  <c r="Q609" i="6"/>
  <c r="R609" i="6"/>
  <c r="O610" i="6"/>
  <c r="P610" i="6"/>
  <c r="Q610" i="6"/>
  <c r="R610" i="6"/>
  <c r="O611" i="6"/>
  <c r="P611" i="6"/>
  <c r="Q611" i="6"/>
  <c r="R611" i="6"/>
  <c r="O612" i="6"/>
  <c r="P612" i="6"/>
  <c r="Q612" i="6"/>
  <c r="R612" i="6"/>
  <c r="O613" i="6"/>
  <c r="P613" i="6"/>
  <c r="Q613" i="6"/>
  <c r="R613" i="6"/>
  <c r="O614" i="6"/>
  <c r="P614" i="6"/>
  <c r="Q614" i="6"/>
  <c r="R614" i="6"/>
  <c r="O615" i="6"/>
  <c r="P615" i="6"/>
  <c r="Q615" i="6"/>
  <c r="R615" i="6"/>
  <c r="O616" i="6"/>
  <c r="P616" i="6"/>
  <c r="Q616" i="6"/>
  <c r="R616" i="6"/>
  <c r="O617" i="6"/>
  <c r="P617" i="6"/>
  <c r="Q617" i="6"/>
  <c r="R617" i="6"/>
  <c r="O618" i="6"/>
  <c r="P618" i="6"/>
  <c r="Q618" i="6"/>
  <c r="R618" i="6"/>
  <c r="O619" i="6"/>
  <c r="P619" i="6"/>
  <c r="Q619" i="6"/>
  <c r="R619" i="6"/>
  <c r="O620" i="6"/>
  <c r="P620" i="6"/>
  <c r="Q620" i="6"/>
  <c r="R620" i="6"/>
  <c r="O621" i="6"/>
  <c r="P621" i="6"/>
  <c r="Q621" i="6"/>
  <c r="R621" i="6"/>
  <c r="O622" i="6"/>
  <c r="P622" i="6"/>
  <c r="Q622" i="6"/>
  <c r="R622" i="6"/>
  <c r="O623" i="6"/>
  <c r="P623" i="6"/>
  <c r="Q623" i="6"/>
  <c r="R623" i="6"/>
  <c r="O624" i="6"/>
  <c r="P624" i="6"/>
  <c r="Q624" i="6"/>
  <c r="R624" i="6"/>
  <c r="O625" i="6"/>
  <c r="P625" i="6"/>
  <c r="Q625" i="6"/>
  <c r="R625" i="6"/>
  <c r="O626" i="6"/>
  <c r="P626" i="6"/>
  <c r="Q626" i="6"/>
  <c r="R626" i="6"/>
  <c r="O627" i="6"/>
  <c r="P627" i="6"/>
  <c r="Q627" i="6"/>
  <c r="R627" i="6"/>
  <c r="O628" i="6"/>
  <c r="P628" i="6"/>
  <c r="Q628" i="6"/>
  <c r="R628" i="6"/>
  <c r="O629" i="6"/>
  <c r="P629" i="6"/>
  <c r="Q629" i="6"/>
  <c r="R629" i="6"/>
  <c r="O630" i="6"/>
  <c r="P630" i="6"/>
  <c r="Q630" i="6"/>
  <c r="R630" i="6"/>
  <c r="O631" i="6"/>
  <c r="P631" i="6"/>
  <c r="Q631" i="6"/>
  <c r="R631" i="6"/>
  <c r="O632" i="6"/>
  <c r="P632" i="6"/>
  <c r="Q632" i="6"/>
  <c r="R632" i="6"/>
  <c r="O633" i="6"/>
  <c r="P633" i="6"/>
  <c r="Q633" i="6"/>
  <c r="R633" i="6"/>
  <c r="O634" i="6"/>
  <c r="P634" i="6"/>
  <c r="Q634" i="6"/>
  <c r="R634" i="6"/>
  <c r="O635" i="6"/>
  <c r="P635" i="6"/>
  <c r="Q635" i="6"/>
  <c r="R635" i="6"/>
  <c r="O636" i="6"/>
  <c r="P636" i="6"/>
  <c r="Q636" i="6"/>
  <c r="R636" i="6"/>
  <c r="O637" i="6"/>
  <c r="P637" i="6"/>
  <c r="Q637" i="6"/>
  <c r="R637" i="6"/>
  <c r="O638" i="6"/>
  <c r="P638" i="6"/>
  <c r="Q638" i="6"/>
  <c r="R638" i="6"/>
  <c r="O639" i="6"/>
  <c r="P639" i="6"/>
  <c r="Q639" i="6"/>
  <c r="R639" i="6"/>
  <c r="O640" i="6"/>
  <c r="P640" i="6"/>
  <c r="Q640" i="6"/>
  <c r="R640" i="6"/>
  <c r="O641" i="6"/>
  <c r="P641" i="6"/>
  <c r="Q641" i="6"/>
  <c r="R641" i="6"/>
  <c r="O642" i="6"/>
  <c r="P642" i="6"/>
  <c r="Q642" i="6"/>
  <c r="R642" i="6"/>
  <c r="O643" i="6"/>
  <c r="P643" i="6"/>
  <c r="Q643" i="6"/>
  <c r="R643" i="6"/>
  <c r="O644" i="6"/>
  <c r="P644" i="6"/>
  <c r="Q644" i="6"/>
  <c r="R644" i="6"/>
  <c r="O645" i="6"/>
  <c r="P645" i="6"/>
  <c r="Q645" i="6"/>
  <c r="R645" i="6"/>
  <c r="O646" i="6"/>
  <c r="P646" i="6"/>
  <c r="Q646" i="6"/>
  <c r="R646" i="6"/>
  <c r="O647" i="6"/>
  <c r="P647" i="6"/>
  <c r="Q647" i="6"/>
  <c r="R647" i="6"/>
  <c r="O648" i="6"/>
  <c r="P648" i="6"/>
  <c r="Q648" i="6"/>
  <c r="R648" i="6"/>
  <c r="O649" i="6"/>
  <c r="P649" i="6"/>
  <c r="Q649" i="6"/>
  <c r="R649" i="6"/>
  <c r="O650" i="6"/>
  <c r="P650" i="6"/>
  <c r="Q650" i="6"/>
  <c r="R650" i="6"/>
  <c r="O651" i="6"/>
  <c r="P651" i="6"/>
  <c r="Q651" i="6"/>
  <c r="R651" i="6"/>
  <c r="O652" i="6"/>
  <c r="P652" i="6"/>
  <c r="Q652" i="6"/>
  <c r="R652" i="6"/>
  <c r="O653" i="6"/>
  <c r="P653" i="6"/>
  <c r="Q653" i="6"/>
  <c r="R653" i="6"/>
  <c r="O654" i="6"/>
  <c r="P654" i="6"/>
  <c r="Q654" i="6"/>
  <c r="R654" i="6"/>
  <c r="O655" i="6"/>
  <c r="P655" i="6"/>
  <c r="Q655" i="6"/>
  <c r="R655" i="6"/>
  <c r="O656" i="6"/>
  <c r="P656" i="6"/>
  <c r="Q656" i="6"/>
  <c r="R656" i="6"/>
  <c r="O657" i="6"/>
  <c r="P657" i="6"/>
  <c r="Q657" i="6"/>
  <c r="R657" i="6"/>
  <c r="O658" i="6"/>
  <c r="P658" i="6"/>
  <c r="Q658" i="6"/>
  <c r="R658" i="6"/>
  <c r="O659" i="6"/>
  <c r="P659" i="6"/>
  <c r="Q659" i="6"/>
  <c r="R659" i="6"/>
  <c r="O660" i="6"/>
  <c r="P660" i="6"/>
  <c r="Q660" i="6"/>
  <c r="R660" i="6"/>
  <c r="O661" i="6"/>
  <c r="P661" i="6"/>
  <c r="Q661" i="6"/>
  <c r="R661" i="6"/>
  <c r="O662" i="6"/>
  <c r="P662" i="6"/>
  <c r="Q662" i="6"/>
  <c r="R662" i="6"/>
  <c r="O663" i="6"/>
  <c r="P663" i="6"/>
  <c r="Q663" i="6"/>
  <c r="R663" i="6"/>
  <c r="O664" i="6"/>
  <c r="P664" i="6"/>
  <c r="Q664" i="6"/>
  <c r="R664" i="6"/>
  <c r="O665" i="6"/>
  <c r="P665" i="6"/>
  <c r="Q665" i="6"/>
  <c r="R665" i="6"/>
  <c r="O666" i="6"/>
  <c r="P666" i="6"/>
  <c r="Q666" i="6"/>
  <c r="R666" i="6"/>
  <c r="O667" i="6"/>
  <c r="P667" i="6"/>
  <c r="Q667" i="6"/>
  <c r="R667" i="6"/>
  <c r="O668" i="6"/>
  <c r="P668" i="6"/>
  <c r="Q668" i="6"/>
  <c r="R668" i="6"/>
  <c r="O669" i="6"/>
  <c r="P669" i="6"/>
  <c r="Q669" i="6"/>
  <c r="R669" i="6"/>
  <c r="O670" i="6"/>
  <c r="P670" i="6"/>
  <c r="Q670" i="6"/>
  <c r="R670" i="6"/>
  <c r="O671" i="6"/>
  <c r="P671" i="6"/>
  <c r="Q671" i="6"/>
  <c r="R671" i="6"/>
  <c r="O672" i="6"/>
  <c r="P672" i="6"/>
  <c r="Q672" i="6"/>
  <c r="R672" i="6"/>
  <c r="O673" i="6"/>
  <c r="P673" i="6"/>
  <c r="Q673" i="6"/>
  <c r="R673" i="6"/>
  <c r="O674" i="6"/>
  <c r="P674" i="6"/>
  <c r="Q674" i="6"/>
  <c r="R674" i="6"/>
  <c r="O675" i="6"/>
  <c r="P675" i="6"/>
  <c r="Q675" i="6"/>
  <c r="R675" i="6"/>
  <c r="O676" i="6"/>
  <c r="P676" i="6"/>
  <c r="Q676" i="6"/>
  <c r="R676" i="6"/>
  <c r="O677" i="6"/>
  <c r="P677" i="6"/>
  <c r="Q677" i="6"/>
  <c r="R677" i="6"/>
  <c r="O678" i="6"/>
  <c r="P678" i="6"/>
  <c r="Q678" i="6"/>
  <c r="R678" i="6"/>
  <c r="O679" i="6"/>
  <c r="P679" i="6"/>
  <c r="Q679" i="6"/>
  <c r="R679" i="6"/>
  <c r="O680" i="6"/>
  <c r="P680" i="6"/>
  <c r="Q680" i="6"/>
  <c r="R680" i="6"/>
  <c r="O681" i="6"/>
  <c r="P681" i="6"/>
  <c r="Q681" i="6"/>
  <c r="R681" i="6"/>
  <c r="O682" i="6"/>
  <c r="P682" i="6"/>
  <c r="Q682" i="6"/>
  <c r="R682" i="6"/>
  <c r="O683" i="6"/>
  <c r="P683" i="6"/>
  <c r="Q683" i="6"/>
  <c r="R683" i="6"/>
  <c r="O684" i="6"/>
  <c r="P684" i="6"/>
  <c r="Q684" i="6"/>
  <c r="R684" i="6"/>
  <c r="O685" i="6"/>
  <c r="P685" i="6"/>
  <c r="Q685" i="6"/>
  <c r="R685" i="6"/>
  <c r="O686" i="6"/>
  <c r="P686" i="6"/>
  <c r="Q686" i="6"/>
  <c r="R686" i="6"/>
  <c r="O687" i="6"/>
  <c r="P687" i="6"/>
  <c r="Q687" i="6"/>
  <c r="R687" i="6"/>
  <c r="O688" i="6"/>
  <c r="P688" i="6"/>
  <c r="Q688" i="6"/>
  <c r="R688" i="6"/>
  <c r="O689" i="6"/>
  <c r="P689" i="6"/>
  <c r="Q689" i="6"/>
  <c r="R689" i="6"/>
  <c r="O690" i="6"/>
  <c r="P690" i="6"/>
  <c r="Q690" i="6"/>
  <c r="R690" i="6"/>
  <c r="O691" i="6"/>
  <c r="P691" i="6"/>
  <c r="Q691" i="6"/>
  <c r="R691" i="6"/>
  <c r="O692" i="6"/>
  <c r="P692" i="6"/>
  <c r="Q692" i="6"/>
  <c r="R692" i="6"/>
  <c r="O693" i="6"/>
  <c r="P693" i="6"/>
  <c r="Q693" i="6"/>
  <c r="R693" i="6"/>
  <c r="O694" i="6"/>
  <c r="P694" i="6"/>
  <c r="Q694" i="6"/>
  <c r="R694" i="6"/>
  <c r="O695" i="6"/>
  <c r="P695" i="6"/>
  <c r="Q695" i="6"/>
  <c r="R695" i="6"/>
  <c r="O696" i="6"/>
  <c r="P696" i="6"/>
  <c r="Q696" i="6"/>
  <c r="R696" i="6"/>
  <c r="O697" i="6"/>
  <c r="P697" i="6"/>
  <c r="Q697" i="6"/>
  <c r="R697" i="6"/>
  <c r="O698" i="6"/>
  <c r="P698" i="6"/>
  <c r="Q698" i="6"/>
  <c r="R698" i="6"/>
  <c r="O699" i="6"/>
  <c r="P699" i="6"/>
  <c r="Q699" i="6"/>
  <c r="R699" i="6"/>
  <c r="O700" i="6"/>
  <c r="P700" i="6"/>
  <c r="Q700" i="6"/>
  <c r="R700" i="6"/>
  <c r="O701" i="6"/>
  <c r="P701" i="6"/>
  <c r="Q701" i="6"/>
  <c r="R701" i="6"/>
  <c r="O702" i="6"/>
  <c r="P702" i="6"/>
  <c r="Q702" i="6"/>
  <c r="R702" i="6"/>
  <c r="O703" i="6"/>
  <c r="P703" i="6"/>
  <c r="Q703" i="6"/>
  <c r="R703" i="6"/>
  <c r="O704" i="6"/>
  <c r="P704" i="6"/>
  <c r="Q704" i="6"/>
  <c r="R704" i="6"/>
  <c r="O705" i="6"/>
  <c r="P705" i="6"/>
  <c r="Q705" i="6"/>
  <c r="R705" i="6"/>
  <c r="O706" i="6"/>
  <c r="P706" i="6"/>
  <c r="Q706" i="6"/>
  <c r="R706" i="6"/>
  <c r="O707" i="6"/>
  <c r="P707" i="6"/>
  <c r="Q707" i="6"/>
  <c r="R707" i="6"/>
  <c r="O708" i="6"/>
  <c r="P708" i="6"/>
  <c r="Q708" i="6"/>
  <c r="R708" i="6"/>
  <c r="O709" i="6"/>
  <c r="P709" i="6"/>
  <c r="Q709" i="6"/>
  <c r="R709" i="6"/>
  <c r="O710" i="6"/>
  <c r="P710" i="6"/>
  <c r="Q710" i="6"/>
  <c r="R710" i="6"/>
  <c r="O711" i="6"/>
  <c r="P711" i="6"/>
  <c r="Q711" i="6"/>
  <c r="R711" i="6"/>
  <c r="O712" i="6"/>
  <c r="P712" i="6"/>
  <c r="Q712" i="6"/>
  <c r="R712" i="6"/>
  <c r="O713" i="6"/>
  <c r="P713" i="6"/>
  <c r="Q713" i="6"/>
  <c r="R713" i="6"/>
  <c r="O714" i="6"/>
  <c r="P714" i="6"/>
  <c r="Q714" i="6"/>
  <c r="R714" i="6"/>
  <c r="O715" i="6"/>
  <c r="P715" i="6"/>
  <c r="Q715" i="6"/>
  <c r="R715" i="6"/>
  <c r="O716" i="6"/>
  <c r="P716" i="6"/>
  <c r="Q716" i="6"/>
  <c r="R716" i="6"/>
  <c r="O717" i="6"/>
  <c r="P717" i="6"/>
  <c r="Q717" i="6"/>
  <c r="R717" i="6"/>
  <c r="O718" i="6"/>
  <c r="P718" i="6"/>
  <c r="Q718" i="6"/>
  <c r="R718" i="6"/>
  <c r="O719" i="6"/>
  <c r="P719" i="6"/>
  <c r="Q719" i="6"/>
  <c r="R719" i="6"/>
  <c r="O720" i="6"/>
  <c r="P720" i="6"/>
  <c r="Q720" i="6"/>
  <c r="R720" i="6"/>
  <c r="O721" i="6"/>
  <c r="P721" i="6"/>
  <c r="Q721" i="6"/>
  <c r="R721" i="6"/>
  <c r="O722" i="6"/>
  <c r="P722" i="6"/>
  <c r="Q722" i="6"/>
  <c r="R722" i="6"/>
  <c r="O723" i="6"/>
  <c r="P723" i="6"/>
  <c r="Q723" i="6"/>
  <c r="R723" i="6"/>
  <c r="O724" i="6"/>
  <c r="P724" i="6"/>
  <c r="Q724" i="6"/>
  <c r="R724" i="6"/>
  <c r="O725" i="6"/>
  <c r="P725" i="6"/>
  <c r="Q725" i="6"/>
  <c r="R725" i="6"/>
  <c r="O726" i="6"/>
  <c r="P726" i="6"/>
  <c r="Q726" i="6"/>
  <c r="R726" i="6"/>
  <c r="O727" i="6"/>
  <c r="P727" i="6"/>
  <c r="Q727" i="6"/>
  <c r="R727" i="6"/>
  <c r="O728" i="6"/>
  <c r="P728" i="6"/>
  <c r="Q728" i="6"/>
  <c r="R728" i="6"/>
  <c r="O729" i="6"/>
  <c r="P729" i="6"/>
  <c r="Q729" i="6"/>
  <c r="R729" i="6"/>
  <c r="O730" i="6"/>
  <c r="P730" i="6"/>
  <c r="Q730" i="6"/>
  <c r="R730" i="6"/>
  <c r="O731" i="6"/>
  <c r="P731" i="6"/>
  <c r="Q731" i="6"/>
  <c r="R731" i="6"/>
  <c r="O732" i="6"/>
  <c r="P732" i="6"/>
  <c r="Q732" i="6"/>
  <c r="R732" i="6"/>
  <c r="O733" i="6"/>
  <c r="P733" i="6"/>
  <c r="Q733" i="6"/>
  <c r="R733" i="6"/>
  <c r="O734" i="6"/>
  <c r="P734" i="6"/>
  <c r="Q734" i="6"/>
  <c r="R734" i="6"/>
  <c r="O735" i="6"/>
  <c r="P735" i="6"/>
  <c r="Q735" i="6"/>
  <c r="R735" i="6"/>
  <c r="O736" i="6"/>
  <c r="P736" i="6"/>
  <c r="Q736" i="6"/>
  <c r="R736" i="6"/>
  <c r="O737" i="6"/>
  <c r="P737" i="6"/>
  <c r="Q737" i="6"/>
  <c r="R737" i="6"/>
  <c r="O738" i="6"/>
  <c r="P738" i="6"/>
  <c r="Q738" i="6"/>
  <c r="R738" i="6"/>
  <c r="O739" i="6"/>
  <c r="P739" i="6"/>
  <c r="Q739" i="6"/>
  <c r="R739" i="6"/>
  <c r="O740" i="6"/>
  <c r="P740" i="6"/>
  <c r="Q740" i="6"/>
  <c r="R740" i="6"/>
  <c r="O741" i="6"/>
  <c r="P741" i="6"/>
  <c r="Q741" i="6"/>
  <c r="R741" i="6"/>
  <c r="O742" i="6"/>
  <c r="P742" i="6"/>
  <c r="Q742" i="6"/>
  <c r="R742" i="6"/>
  <c r="O743" i="6"/>
  <c r="P743" i="6"/>
  <c r="Q743" i="6"/>
  <c r="R743" i="6"/>
  <c r="O744" i="6"/>
  <c r="P744" i="6"/>
  <c r="Q744" i="6"/>
  <c r="R744" i="6"/>
  <c r="O745" i="6"/>
  <c r="P745" i="6"/>
  <c r="Q745" i="6"/>
  <c r="R745" i="6"/>
  <c r="O746" i="6"/>
  <c r="P746" i="6"/>
  <c r="Q746" i="6"/>
  <c r="R746" i="6"/>
  <c r="O747" i="6"/>
  <c r="P747" i="6"/>
  <c r="Q747" i="6"/>
  <c r="R747" i="6"/>
  <c r="O748" i="6"/>
  <c r="P748" i="6"/>
  <c r="Q748" i="6"/>
  <c r="R748" i="6"/>
  <c r="O749" i="6"/>
  <c r="P749" i="6"/>
  <c r="Q749" i="6"/>
  <c r="R749" i="6"/>
  <c r="O750" i="6"/>
  <c r="P750" i="6"/>
  <c r="Q750" i="6"/>
  <c r="R750" i="6"/>
  <c r="O751" i="6"/>
  <c r="P751" i="6"/>
  <c r="Q751" i="6"/>
  <c r="R751" i="6"/>
  <c r="O752" i="6"/>
  <c r="P752" i="6"/>
  <c r="Q752" i="6"/>
  <c r="R752" i="6"/>
  <c r="O753" i="6"/>
  <c r="P753" i="6"/>
  <c r="Q753" i="6"/>
  <c r="R753" i="6"/>
  <c r="O754" i="6"/>
  <c r="P754" i="6"/>
  <c r="Q754" i="6"/>
  <c r="R754" i="6"/>
  <c r="O755" i="6"/>
  <c r="P755" i="6"/>
  <c r="Q755" i="6"/>
  <c r="R755" i="6"/>
  <c r="O756" i="6"/>
  <c r="P756" i="6"/>
  <c r="Q756" i="6"/>
  <c r="R756" i="6"/>
  <c r="O757" i="6"/>
  <c r="P757" i="6"/>
  <c r="Q757" i="6"/>
  <c r="R757" i="6"/>
  <c r="O758" i="6"/>
  <c r="P758" i="6"/>
  <c r="Q758" i="6"/>
  <c r="R758" i="6"/>
  <c r="O759" i="6"/>
  <c r="P759" i="6"/>
  <c r="Q759" i="6"/>
  <c r="R759" i="6"/>
  <c r="O760" i="6"/>
  <c r="P760" i="6"/>
  <c r="Q760" i="6"/>
  <c r="R760" i="6"/>
  <c r="O761" i="6"/>
  <c r="P761" i="6"/>
  <c r="Q761" i="6"/>
  <c r="R761" i="6"/>
  <c r="O762" i="6"/>
  <c r="P762" i="6"/>
  <c r="Q762" i="6"/>
  <c r="R762" i="6"/>
  <c r="O763" i="6"/>
  <c r="P763" i="6"/>
  <c r="Q763" i="6"/>
  <c r="R763" i="6"/>
  <c r="O764" i="6"/>
  <c r="P764" i="6"/>
  <c r="Q764" i="6"/>
  <c r="R764" i="6"/>
  <c r="O765" i="6"/>
  <c r="P765" i="6"/>
  <c r="Q765" i="6"/>
  <c r="R765" i="6"/>
  <c r="O766" i="6"/>
  <c r="P766" i="6"/>
  <c r="Q766" i="6"/>
  <c r="R766" i="6"/>
  <c r="O767" i="6"/>
  <c r="P767" i="6"/>
  <c r="Q767" i="6"/>
  <c r="R767" i="6"/>
  <c r="O768" i="6"/>
  <c r="P768" i="6"/>
  <c r="Q768" i="6"/>
  <c r="R768" i="6"/>
  <c r="O769" i="6"/>
  <c r="P769" i="6"/>
  <c r="Q769" i="6"/>
  <c r="R769" i="6"/>
  <c r="O770" i="6"/>
  <c r="P770" i="6"/>
  <c r="Q770" i="6"/>
  <c r="R770" i="6"/>
  <c r="O771" i="6"/>
  <c r="P771" i="6"/>
  <c r="Q771" i="6"/>
  <c r="R771" i="6"/>
  <c r="O772" i="6"/>
  <c r="P772" i="6"/>
  <c r="Q772" i="6"/>
  <c r="R772" i="6"/>
  <c r="O773" i="6"/>
  <c r="P773" i="6"/>
  <c r="Q773" i="6"/>
  <c r="R773" i="6"/>
  <c r="O774" i="6"/>
  <c r="P774" i="6"/>
  <c r="Q774" i="6"/>
  <c r="R774" i="6"/>
  <c r="O775" i="6"/>
  <c r="P775" i="6"/>
  <c r="Q775" i="6"/>
  <c r="R775" i="6"/>
  <c r="O776" i="6"/>
  <c r="P776" i="6"/>
  <c r="Q776" i="6"/>
  <c r="R776" i="6"/>
  <c r="O777" i="6"/>
  <c r="P777" i="6"/>
  <c r="Q777" i="6"/>
  <c r="R777" i="6"/>
  <c r="O778" i="6"/>
  <c r="P778" i="6"/>
  <c r="Q778" i="6"/>
  <c r="R778" i="6"/>
  <c r="O779" i="6"/>
  <c r="P779" i="6"/>
  <c r="Q779" i="6"/>
  <c r="R779" i="6"/>
  <c r="O780" i="6"/>
  <c r="P780" i="6"/>
  <c r="Q780" i="6"/>
  <c r="R780" i="6"/>
  <c r="O781" i="6"/>
  <c r="P781" i="6"/>
  <c r="Q781" i="6"/>
  <c r="R781" i="6"/>
  <c r="O782" i="6"/>
  <c r="P782" i="6"/>
  <c r="Q782" i="6"/>
  <c r="R782" i="6"/>
  <c r="O783" i="6"/>
  <c r="P783" i="6"/>
  <c r="Q783" i="6"/>
  <c r="R783" i="6"/>
  <c r="O784" i="6"/>
  <c r="P784" i="6"/>
  <c r="Q784" i="6"/>
  <c r="R784" i="6"/>
  <c r="O785" i="6"/>
  <c r="P785" i="6"/>
  <c r="Q785" i="6"/>
  <c r="R785" i="6"/>
  <c r="O786" i="6"/>
  <c r="P786" i="6"/>
  <c r="Q786" i="6"/>
  <c r="R786" i="6"/>
  <c r="O787" i="6"/>
  <c r="P787" i="6"/>
  <c r="Q787" i="6"/>
  <c r="R787" i="6"/>
  <c r="O788" i="6"/>
  <c r="P788" i="6"/>
  <c r="Q788" i="6"/>
  <c r="R788" i="6"/>
  <c r="O789" i="6"/>
  <c r="P789" i="6"/>
  <c r="Q789" i="6"/>
  <c r="R789" i="6"/>
  <c r="O790" i="6"/>
  <c r="P790" i="6"/>
  <c r="Q790" i="6"/>
  <c r="R790" i="6"/>
  <c r="O791" i="6"/>
  <c r="P791" i="6"/>
  <c r="Q791" i="6"/>
  <c r="R791" i="6"/>
  <c r="O792" i="6"/>
  <c r="P792" i="6"/>
  <c r="Q792" i="6"/>
  <c r="R792" i="6"/>
  <c r="O793" i="6"/>
  <c r="P793" i="6"/>
  <c r="Q793" i="6"/>
  <c r="R793" i="6"/>
  <c r="O794" i="6"/>
  <c r="P794" i="6"/>
  <c r="Q794" i="6"/>
  <c r="R794" i="6"/>
  <c r="O795" i="6"/>
  <c r="P795" i="6"/>
  <c r="Q795" i="6"/>
  <c r="R795" i="6"/>
  <c r="O796" i="6"/>
  <c r="P796" i="6"/>
  <c r="Q796" i="6"/>
  <c r="R796" i="6"/>
  <c r="O797" i="6"/>
  <c r="P797" i="6"/>
  <c r="Q797" i="6"/>
  <c r="R797" i="6"/>
  <c r="O798" i="6"/>
  <c r="P798" i="6"/>
  <c r="Q798" i="6"/>
  <c r="R798" i="6"/>
  <c r="O799" i="6"/>
  <c r="P799" i="6"/>
  <c r="Q799" i="6"/>
  <c r="R799" i="6"/>
  <c r="O800" i="6"/>
  <c r="P800" i="6"/>
  <c r="Q800" i="6"/>
  <c r="R800" i="6"/>
  <c r="O801" i="6"/>
  <c r="P801" i="6"/>
  <c r="Q801" i="6"/>
  <c r="R801" i="6"/>
  <c r="O802" i="6"/>
  <c r="P802" i="6"/>
  <c r="Q802" i="6"/>
  <c r="R802" i="6"/>
  <c r="O803" i="6"/>
  <c r="P803" i="6"/>
  <c r="Q803" i="6"/>
  <c r="R803" i="6"/>
  <c r="O804" i="6"/>
  <c r="P804" i="6"/>
  <c r="Q804" i="6"/>
  <c r="R804" i="6"/>
  <c r="O805" i="6"/>
  <c r="P805" i="6"/>
  <c r="Q805" i="6"/>
  <c r="R805" i="6"/>
  <c r="O806" i="6"/>
  <c r="P806" i="6"/>
  <c r="Q806" i="6"/>
  <c r="R806" i="6"/>
  <c r="O807" i="6"/>
  <c r="P807" i="6"/>
  <c r="Q807" i="6"/>
  <c r="R807" i="6"/>
  <c r="O808" i="6"/>
  <c r="P808" i="6"/>
  <c r="Q808" i="6"/>
  <c r="R808" i="6"/>
  <c r="O809" i="6"/>
  <c r="P809" i="6"/>
  <c r="Q809" i="6"/>
  <c r="R809" i="6"/>
  <c r="O810" i="6"/>
  <c r="P810" i="6"/>
  <c r="Q810" i="6"/>
  <c r="R810" i="6"/>
  <c r="O811" i="6"/>
  <c r="P811" i="6"/>
  <c r="Q811" i="6"/>
  <c r="R811" i="6"/>
  <c r="O812" i="6"/>
  <c r="P812" i="6"/>
  <c r="Q812" i="6"/>
  <c r="R812" i="6"/>
  <c r="O813" i="6"/>
  <c r="P813" i="6"/>
  <c r="Q813" i="6"/>
  <c r="R813" i="6"/>
  <c r="O814" i="6"/>
  <c r="P814" i="6"/>
  <c r="Q814" i="6"/>
  <c r="R814" i="6"/>
  <c r="O815" i="6"/>
  <c r="P815" i="6"/>
  <c r="Q815" i="6"/>
  <c r="R815" i="6"/>
  <c r="O816" i="6"/>
  <c r="P816" i="6"/>
  <c r="Q816" i="6"/>
  <c r="R816" i="6"/>
  <c r="O817" i="6"/>
  <c r="P817" i="6"/>
  <c r="Q817" i="6"/>
  <c r="R817" i="6"/>
  <c r="O818" i="6"/>
  <c r="P818" i="6"/>
  <c r="Q818" i="6"/>
  <c r="R818" i="6"/>
  <c r="O819" i="6"/>
  <c r="P819" i="6"/>
  <c r="Q819" i="6"/>
  <c r="R819" i="6"/>
  <c r="O820" i="6"/>
  <c r="P820" i="6"/>
  <c r="Q820" i="6"/>
  <c r="R820" i="6"/>
  <c r="O821" i="6"/>
  <c r="P821" i="6"/>
  <c r="Q821" i="6"/>
  <c r="R821" i="6"/>
  <c r="O822" i="6"/>
  <c r="P822" i="6"/>
  <c r="Q822" i="6"/>
  <c r="R822" i="6"/>
  <c r="O823" i="6"/>
  <c r="P823" i="6"/>
  <c r="Q823" i="6"/>
  <c r="R823" i="6"/>
  <c r="O824" i="6"/>
  <c r="P824" i="6"/>
  <c r="Q824" i="6"/>
  <c r="R824" i="6"/>
  <c r="O825" i="6"/>
  <c r="P825" i="6"/>
  <c r="Q825" i="6"/>
  <c r="R825" i="6"/>
  <c r="O826" i="6"/>
  <c r="P826" i="6"/>
  <c r="Q826" i="6"/>
  <c r="R826" i="6"/>
  <c r="O827" i="6"/>
  <c r="P827" i="6"/>
  <c r="Q827" i="6"/>
  <c r="R827" i="6"/>
  <c r="O828" i="6"/>
  <c r="P828" i="6"/>
  <c r="Q828" i="6"/>
  <c r="R828" i="6"/>
  <c r="O829" i="6"/>
  <c r="P829" i="6"/>
  <c r="Q829" i="6"/>
  <c r="R829" i="6"/>
  <c r="O830" i="6"/>
  <c r="P830" i="6"/>
  <c r="Q830" i="6"/>
  <c r="R830" i="6"/>
  <c r="O831" i="6"/>
  <c r="P831" i="6"/>
  <c r="Q831" i="6"/>
  <c r="R831" i="6"/>
  <c r="O832" i="6"/>
  <c r="P832" i="6"/>
  <c r="Q832" i="6"/>
  <c r="R832" i="6"/>
  <c r="O833" i="6"/>
  <c r="P833" i="6"/>
  <c r="Q833" i="6"/>
  <c r="R833" i="6"/>
  <c r="O834" i="6"/>
  <c r="P834" i="6"/>
  <c r="Q834" i="6"/>
  <c r="R834" i="6"/>
  <c r="O835" i="6"/>
  <c r="P835" i="6"/>
  <c r="Q835" i="6"/>
  <c r="R835" i="6"/>
  <c r="O836" i="6"/>
  <c r="P836" i="6"/>
  <c r="Q836" i="6"/>
  <c r="R836" i="6"/>
  <c r="O837" i="6"/>
  <c r="P837" i="6"/>
  <c r="Q837" i="6"/>
  <c r="R837" i="6"/>
  <c r="O838" i="6"/>
  <c r="P838" i="6"/>
  <c r="Q838" i="6"/>
  <c r="R838" i="6"/>
  <c r="O839" i="6"/>
  <c r="P839" i="6"/>
  <c r="Q839" i="6"/>
  <c r="R839" i="6"/>
  <c r="O840" i="6"/>
  <c r="P840" i="6"/>
  <c r="Q840" i="6"/>
  <c r="R840" i="6"/>
  <c r="O841" i="6"/>
  <c r="P841" i="6"/>
  <c r="Q841" i="6"/>
  <c r="R841" i="6"/>
  <c r="O842" i="6"/>
  <c r="P842" i="6"/>
  <c r="Q842" i="6"/>
  <c r="R842" i="6"/>
  <c r="O843" i="6"/>
  <c r="P843" i="6"/>
  <c r="Q843" i="6"/>
  <c r="R843" i="6"/>
  <c r="O844" i="6"/>
  <c r="P844" i="6"/>
  <c r="Q844" i="6"/>
  <c r="R844" i="6"/>
  <c r="O845" i="6"/>
  <c r="P845" i="6"/>
  <c r="Q845" i="6"/>
  <c r="R845" i="6"/>
  <c r="O846" i="6"/>
  <c r="P846" i="6"/>
  <c r="Q846" i="6"/>
  <c r="R846" i="6"/>
  <c r="O847" i="6"/>
  <c r="P847" i="6"/>
  <c r="Q847" i="6"/>
  <c r="R847" i="6"/>
  <c r="O848" i="6"/>
  <c r="P848" i="6"/>
  <c r="Q848" i="6"/>
  <c r="R848" i="6"/>
  <c r="O849" i="6"/>
  <c r="P849" i="6"/>
  <c r="Q849" i="6"/>
  <c r="R849" i="6"/>
  <c r="O850" i="6"/>
  <c r="P850" i="6"/>
  <c r="Q850" i="6"/>
  <c r="R850" i="6"/>
  <c r="O851" i="6"/>
  <c r="P851" i="6"/>
  <c r="Q851" i="6"/>
  <c r="R851" i="6"/>
  <c r="O852" i="6"/>
  <c r="P852" i="6"/>
  <c r="Q852" i="6"/>
  <c r="R852" i="6"/>
  <c r="O853" i="6"/>
  <c r="P853" i="6"/>
  <c r="Q853" i="6"/>
  <c r="R853" i="6"/>
  <c r="O854" i="6"/>
  <c r="P854" i="6"/>
  <c r="Q854" i="6"/>
  <c r="R854" i="6"/>
  <c r="O855" i="6"/>
  <c r="P855" i="6"/>
  <c r="Q855" i="6"/>
  <c r="R855" i="6"/>
  <c r="O856" i="6"/>
  <c r="P856" i="6"/>
  <c r="Q856" i="6"/>
  <c r="R856" i="6"/>
  <c r="O857" i="6"/>
  <c r="P857" i="6"/>
  <c r="Q857" i="6"/>
  <c r="R857" i="6"/>
  <c r="O858" i="6"/>
  <c r="P858" i="6"/>
  <c r="Q858" i="6"/>
  <c r="R858" i="6"/>
  <c r="O859" i="6"/>
  <c r="P859" i="6"/>
  <c r="Q859" i="6"/>
  <c r="R859" i="6"/>
  <c r="O860" i="6"/>
  <c r="P860" i="6"/>
  <c r="Q860" i="6"/>
  <c r="R860" i="6"/>
  <c r="O861" i="6"/>
  <c r="P861" i="6"/>
  <c r="Q861" i="6"/>
  <c r="R861" i="6"/>
  <c r="O862" i="6"/>
  <c r="P862" i="6"/>
  <c r="Q862" i="6"/>
  <c r="R862" i="6"/>
  <c r="O863" i="6"/>
  <c r="P863" i="6"/>
  <c r="Q863" i="6"/>
  <c r="R863" i="6"/>
  <c r="O864" i="6"/>
  <c r="P864" i="6"/>
  <c r="Q864" i="6"/>
  <c r="R864" i="6"/>
  <c r="O865" i="6"/>
  <c r="P865" i="6"/>
  <c r="Q865" i="6"/>
  <c r="R865" i="6"/>
  <c r="O866" i="6"/>
  <c r="P866" i="6"/>
  <c r="Q866" i="6"/>
  <c r="R866" i="6"/>
  <c r="O867" i="6"/>
  <c r="P867" i="6"/>
  <c r="Q867" i="6"/>
  <c r="R867" i="6"/>
  <c r="O868" i="6"/>
  <c r="P868" i="6"/>
  <c r="Q868" i="6"/>
  <c r="R868" i="6"/>
  <c r="O869" i="6"/>
  <c r="P869" i="6"/>
  <c r="Q869" i="6"/>
  <c r="R869" i="6"/>
  <c r="O870" i="6"/>
  <c r="P870" i="6"/>
  <c r="Q870" i="6"/>
  <c r="R870" i="6"/>
  <c r="O871" i="6"/>
  <c r="P871" i="6"/>
  <c r="Q871" i="6"/>
  <c r="R871" i="6"/>
  <c r="O872" i="6"/>
  <c r="P872" i="6"/>
  <c r="Q872" i="6"/>
  <c r="R872" i="6"/>
  <c r="O873" i="6"/>
  <c r="P873" i="6"/>
  <c r="Q873" i="6"/>
  <c r="R873" i="6"/>
  <c r="O874" i="6"/>
  <c r="P874" i="6"/>
  <c r="Q874" i="6"/>
  <c r="R874" i="6"/>
  <c r="O875" i="6"/>
  <c r="P875" i="6"/>
  <c r="Q875" i="6"/>
  <c r="R875" i="6"/>
  <c r="O876" i="6"/>
  <c r="P876" i="6"/>
  <c r="Q876" i="6"/>
  <c r="R876" i="6"/>
  <c r="O877" i="6"/>
  <c r="P877" i="6"/>
  <c r="Q877" i="6"/>
  <c r="R877" i="6"/>
  <c r="O878" i="6"/>
  <c r="P878" i="6"/>
  <c r="Q878" i="6"/>
  <c r="R878" i="6"/>
  <c r="O879" i="6"/>
  <c r="P879" i="6"/>
  <c r="Q879" i="6"/>
  <c r="R879" i="6"/>
  <c r="O880" i="6"/>
  <c r="P880" i="6"/>
  <c r="Q880" i="6"/>
  <c r="R880" i="6"/>
  <c r="O881" i="6"/>
  <c r="P881" i="6"/>
  <c r="Q881" i="6"/>
  <c r="R881" i="6"/>
  <c r="O882" i="6"/>
  <c r="P882" i="6"/>
  <c r="Q882" i="6"/>
  <c r="R882" i="6"/>
  <c r="O883" i="6"/>
  <c r="P883" i="6"/>
  <c r="Q883" i="6"/>
  <c r="R883" i="6"/>
  <c r="O884" i="6"/>
  <c r="P884" i="6"/>
  <c r="Q884" i="6"/>
  <c r="R884" i="6"/>
  <c r="O885" i="6"/>
  <c r="P885" i="6"/>
  <c r="Q885" i="6"/>
  <c r="R885" i="6"/>
  <c r="O886" i="6"/>
  <c r="P886" i="6"/>
  <c r="Q886" i="6"/>
  <c r="R886" i="6"/>
  <c r="O887" i="6"/>
  <c r="P887" i="6"/>
  <c r="Q887" i="6"/>
  <c r="R887" i="6"/>
  <c r="O888" i="6"/>
  <c r="P888" i="6"/>
  <c r="Q888" i="6"/>
  <c r="R888" i="6"/>
  <c r="O889" i="6"/>
  <c r="P889" i="6"/>
  <c r="Q889" i="6"/>
  <c r="R889" i="6"/>
  <c r="O890" i="6"/>
  <c r="P890" i="6"/>
  <c r="Q890" i="6"/>
  <c r="R890" i="6"/>
  <c r="O891" i="6"/>
  <c r="P891" i="6"/>
  <c r="Q891" i="6"/>
  <c r="R891" i="6"/>
  <c r="O892" i="6"/>
  <c r="P892" i="6"/>
  <c r="Q892" i="6"/>
  <c r="R892" i="6"/>
  <c r="O893" i="6"/>
  <c r="P893" i="6"/>
  <c r="Q893" i="6"/>
  <c r="R893" i="6"/>
  <c r="O894" i="6"/>
  <c r="P894" i="6"/>
  <c r="Q894" i="6"/>
  <c r="R894" i="6"/>
  <c r="O895" i="6"/>
  <c r="P895" i="6"/>
  <c r="Q895" i="6"/>
  <c r="R895" i="6"/>
  <c r="O896" i="6"/>
  <c r="P896" i="6"/>
  <c r="Q896" i="6"/>
  <c r="R896" i="6"/>
  <c r="O897" i="6"/>
  <c r="P897" i="6"/>
  <c r="Q897" i="6"/>
  <c r="R897" i="6"/>
  <c r="O898" i="6"/>
  <c r="P898" i="6"/>
  <c r="Q898" i="6"/>
  <c r="R898" i="6"/>
  <c r="O899" i="6"/>
  <c r="P899" i="6"/>
  <c r="Q899" i="6"/>
  <c r="R899" i="6"/>
  <c r="O900" i="6"/>
  <c r="P900" i="6"/>
  <c r="Q900" i="6"/>
  <c r="R900" i="6"/>
  <c r="O901" i="6"/>
  <c r="P901" i="6"/>
  <c r="Q901" i="6"/>
  <c r="R901" i="6"/>
  <c r="O902" i="6"/>
  <c r="P902" i="6"/>
  <c r="Q902" i="6"/>
  <c r="R902" i="6"/>
  <c r="O903" i="6"/>
  <c r="P903" i="6"/>
  <c r="Q903" i="6"/>
  <c r="R903" i="6"/>
  <c r="O904" i="6"/>
  <c r="P904" i="6"/>
  <c r="Q904" i="6"/>
  <c r="R904" i="6"/>
  <c r="O905" i="6"/>
  <c r="P905" i="6"/>
  <c r="Q905" i="6"/>
  <c r="R905" i="6"/>
  <c r="O906" i="6"/>
  <c r="P906" i="6"/>
  <c r="Q906" i="6"/>
  <c r="R906" i="6"/>
  <c r="O907" i="6"/>
  <c r="P907" i="6"/>
  <c r="Q907" i="6"/>
  <c r="R907" i="6"/>
  <c r="O908" i="6"/>
  <c r="P908" i="6"/>
  <c r="Q908" i="6"/>
  <c r="R908" i="6"/>
  <c r="O909" i="6"/>
  <c r="P909" i="6"/>
  <c r="Q909" i="6"/>
  <c r="R909" i="6"/>
  <c r="O910" i="6"/>
  <c r="P910" i="6"/>
  <c r="Q910" i="6"/>
  <c r="R910" i="6"/>
  <c r="O911" i="6"/>
  <c r="P911" i="6"/>
  <c r="Q911" i="6"/>
  <c r="R911" i="6"/>
  <c r="O912" i="6"/>
  <c r="P912" i="6"/>
  <c r="Q912" i="6"/>
  <c r="R912" i="6"/>
  <c r="O913" i="6"/>
  <c r="P913" i="6"/>
  <c r="Q913" i="6"/>
  <c r="R913" i="6"/>
  <c r="O914" i="6"/>
  <c r="P914" i="6"/>
  <c r="Q914" i="6"/>
  <c r="R914" i="6"/>
  <c r="O915" i="6"/>
  <c r="P915" i="6"/>
  <c r="Q915" i="6"/>
  <c r="R915" i="6"/>
  <c r="O916" i="6"/>
  <c r="P916" i="6"/>
  <c r="Q916" i="6"/>
  <c r="R916" i="6"/>
  <c r="O917" i="6"/>
  <c r="P917" i="6"/>
  <c r="Q917" i="6"/>
  <c r="R917" i="6"/>
  <c r="O918" i="6"/>
  <c r="P918" i="6"/>
  <c r="Q918" i="6"/>
  <c r="R918" i="6"/>
  <c r="O919" i="6"/>
  <c r="P919" i="6"/>
  <c r="Q919" i="6"/>
  <c r="R919" i="6"/>
  <c r="O920" i="6"/>
  <c r="P920" i="6"/>
  <c r="Q920" i="6"/>
  <c r="R920" i="6"/>
  <c r="O921" i="6"/>
  <c r="P921" i="6"/>
  <c r="Q921" i="6"/>
  <c r="R921" i="6"/>
  <c r="O922" i="6"/>
  <c r="P922" i="6"/>
  <c r="Q922" i="6"/>
  <c r="R922" i="6"/>
  <c r="O923" i="6"/>
  <c r="P923" i="6"/>
  <c r="Q923" i="6"/>
  <c r="R923" i="6"/>
  <c r="O924" i="6"/>
  <c r="P924" i="6"/>
  <c r="Q924" i="6"/>
  <c r="R924" i="6"/>
  <c r="O925" i="6"/>
  <c r="P925" i="6"/>
  <c r="Q925" i="6"/>
  <c r="R925" i="6"/>
  <c r="O926" i="6"/>
  <c r="P926" i="6"/>
  <c r="Q926" i="6"/>
  <c r="R926" i="6"/>
  <c r="O927" i="6"/>
  <c r="P927" i="6"/>
  <c r="Q927" i="6"/>
  <c r="R927" i="6"/>
  <c r="O928" i="6"/>
  <c r="P928" i="6"/>
  <c r="Q928" i="6"/>
  <c r="R928" i="6"/>
  <c r="O929" i="6"/>
  <c r="P929" i="6"/>
  <c r="Q929" i="6"/>
  <c r="R929" i="6"/>
  <c r="O930" i="6"/>
  <c r="P930" i="6"/>
  <c r="Q930" i="6"/>
  <c r="R930" i="6"/>
  <c r="O931" i="6"/>
  <c r="P931" i="6"/>
  <c r="Q931" i="6"/>
  <c r="R931" i="6"/>
  <c r="O932" i="6"/>
  <c r="P932" i="6"/>
  <c r="Q932" i="6"/>
  <c r="R932" i="6"/>
  <c r="O933" i="6"/>
  <c r="P933" i="6"/>
  <c r="Q933" i="6"/>
  <c r="R933" i="6"/>
  <c r="O934" i="6"/>
  <c r="P934" i="6"/>
  <c r="Q934" i="6"/>
  <c r="R934" i="6"/>
  <c r="O935" i="6"/>
  <c r="P935" i="6"/>
  <c r="Q935" i="6"/>
  <c r="R935" i="6"/>
  <c r="O936" i="6"/>
  <c r="P936" i="6"/>
  <c r="Q936" i="6"/>
  <c r="R936" i="6"/>
  <c r="O937" i="6"/>
  <c r="P937" i="6"/>
  <c r="Q937" i="6"/>
  <c r="R937" i="6"/>
  <c r="O938" i="6"/>
  <c r="P938" i="6"/>
  <c r="Q938" i="6"/>
  <c r="R938" i="6"/>
  <c r="O939" i="6"/>
  <c r="P939" i="6"/>
  <c r="Q939" i="6"/>
  <c r="R939" i="6"/>
  <c r="O940" i="6"/>
  <c r="P940" i="6"/>
  <c r="Q940" i="6"/>
  <c r="R940" i="6"/>
  <c r="O941" i="6"/>
  <c r="P941" i="6"/>
  <c r="Q941" i="6"/>
  <c r="R941" i="6"/>
  <c r="O942" i="6"/>
  <c r="P942" i="6"/>
  <c r="Q942" i="6"/>
  <c r="R942" i="6"/>
  <c r="O943" i="6"/>
  <c r="P943" i="6"/>
  <c r="Q943" i="6"/>
  <c r="R943" i="6"/>
  <c r="O944" i="6"/>
  <c r="P944" i="6"/>
  <c r="Q944" i="6"/>
  <c r="R944" i="6"/>
  <c r="O945" i="6"/>
  <c r="P945" i="6"/>
  <c r="Q945" i="6"/>
  <c r="R945" i="6"/>
  <c r="O946" i="6"/>
  <c r="P946" i="6"/>
  <c r="Q946" i="6"/>
  <c r="R946" i="6"/>
  <c r="O947" i="6"/>
  <c r="P947" i="6"/>
  <c r="Q947" i="6"/>
  <c r="R947" i="6"/>
  <c r="O948" i="6"/>
  <c r="P948" i="6"/>
  <c r="Q948" i="6"/>
  <c r="R948" i="6"/>
  <c r="O949" i="6"/>
  <c r="P949" i="6"/>
  <c r="Q949" i="6"/>
  <c r="R949" i="6"/>
  <c r="O950" i="6"/>
  <c r="P950" i="6"/>
  <c r="Q950" i="6"/>
  <c r="R950" i="6"/>
  <c r="O951" i="6"/>
  <c r="P951" i="6"/>
  <c r="Q951" i="6"/>
  <c r="R951" i="6"/>
  <c r="O952" i="6"/>
  <c r="P952" i="6"/>
  <c r="Q952" i="6"/>
  <c r="R952" i="6"/>
  <c r="O953" i="6"/>
  <c r="P953" i="6"/>
  <c r="Q953" i="6"/>
  <c r="R953" i="6"/>
  <c r="O954" i="6"/>
  <c r="P954" i="6"/>
  <c r="Q954" i="6"/>
  <c r="R954" i="6"/>
  <c r="O955" i="6"/>
  <c r="P955" i="6"/>
  <c r="Q955" i="6"/>
  <c r="R955" i="6"/>
  <c r="O956" i="6"/>
  <c r="P956" i="6"/>
  <c r="Q956" i="6"/>
  <c r="R956" i="6"/>
  <c r="O957" i="6"/>
  <c r="P957" i="6"/>
  <c r="Q957" i="6"/>
  <c r="R957" i="6"/>
  <c r="O958" i="6"/>
  <c r="P958" i="6"/>
  <c r="Q958" i="6"/>
  <c r="R958" i="6"/>
  <c r="O959" i="6"/>
  <c r="P959" i="6"/>
  <c r="Q959" i="6"/>
  <c r="R959" i="6"/>
  <c r="O960" i="6"/>
  <c r="P960" i="6"/>
  <c r="Q960" i="6"/>
  <c r="R960" i="6"/>
  <c r="O961" i="6"/>
  <c r="P961" i="6"/>
  <c r="Q961" i="6"/>
  <c r="R961" i="6"/>
  <c r="O962" i="6"/>
  <c r="P962" i="6"/>
  <c r="Q962" i="6"/>
  <c r="R962" i="6"/>
  <c r="O963" i="6"/>
  <c r="P963" i="6"/>
  <c r="Q963" i="6"/>
  <c r="R963" i="6"/>
  <c r="O964" i="6"/>
  <c r="P964" i="6"/>
  <c r="Q964" i="6"/>
  <c r="R964" i="6"/>
  <c r="O965" i="6"/>
  <c r="P965" i="6"/>
  <c r="Q965" i="6"/>
  <c r="R965" i="6"/>
  <c r="O966" i="6"/>
  <c r="P966" i="6"/>
  <c r="Q966" i="6"/>
  <c r="R966" i="6"/>
  <c r="O967" i="6"/>
  <c r="P967" i="6"/>
  <c r="Q967" i="6"/>
  <c r="R967" i="6"/>
  <c r="O968" i="6"/>
  <c r="P968" i="6"/>
  <c r="Q968" i="6"/>
  <c r="R968" i="6"/>
  <c r="O969" i="6"/>
  <c r="P969" i="6"/>
  <c r="Q969" i="6"/>
  <c r="R969" i="6"/>
  <c r="O970" i="6"/>
  <c r="P970" i="6"/>
  <c r="Q970" i="6"/>
  <c r="R970" i="6"/>
  <c r="O971" i="6"/>
  <c r="P971" i="6"/>
  <c r="Q971" i="6"/>
  <c r="R971" i="6"/>
  <c r="O972" i="6"/>
  <c r="P972" i="6"/>
  <c r="Q972" i="6"/>
  <c r="R972" i="6"/>
  <c r="O973" i="6"/>
  <c r="P973" i="6"/>
  <c r="Q973" i="6"/>
  <c r="R973" i="6"/>
  <c r="O974" i="6"/>
  <c r="P974" i="6"/>
  <c r="Q974" i="6"/>
  <c r="R974" i="6"/>
  <c r="O975" i="6"/>
  <c r="P975" i="6"/>
  <c r="Q975" i="6"/>
  <c r="R975" i="6"/>
  <c r="O976" i="6"/>
  <c r="P976" i="6"/>
  <c r="Q976" i="6"/>
  <c r="R976" i="6"/>
  <c r="O977" i="6"/>
  <c r="P977" i="6"/>
  <c r="Q977" i="6"/>
  <c r="R977" i="6"/>
  <c r="O978" i="6"/>
  <c r="P978" i="6"/>
  <c r="Q978" i="6"/>
  <c r="R978" i="6"/>
  <c r="O979" i="6"/>
  <c r="P979" i="6"/>
  <c r="Q979" i="6"/>
  <c r="R979" i="6"/>
  <c r="O980" i="6"/>
  <c r="P980" i="6"/>
  <c r="Q980" i="6"/>
  <c r="R980" i="6"/>
  <c r="O981" i="6"/>
  <c r="P981" i="6"/>
  <c r="Q981" i="6"/>
  <c r="R981" i="6"/>
  <c r="O982" i="6"/>
  <c r="P982" i="6"/>
  <c r="Q982" i="6"/>
  <c r="R982" i="6"/>
  <c r="O983" i="6"/>
  <c r="P983" i="6"/>
  <c r="Q983" i="6"/>
  <c r="R983" i="6"/>
  <c r="O984" i="6"/>
  <c r="P984" i="6"/>
  <c r="Q984" i="6"/>
  <c r="R984" i="6"/>
  <c r="O985" i="6"/>
  <c r="P985" i="6"/>
  <c r="Q985" i="6"/>
  <c r="R985" i="6"/>
  <c r="O986" i="6"/>
  <c r="P986" i="6"/>
  <c r="Q986" i="6"/>
  <c r="R986" i="6"/>
  <c r="O987" i="6"/>
  <c r="P987" i="6"/>
  <c r="Q987" i="6"/>
  <c r="R987" i="6"/>
  <c r="O988" i="6"/>
  <c r="P988" i="6"/>
  <c r="Q988" i="6"/>
  <c r="R988" i="6"/>
  <c r="O989" i="6"/>
  <c r="P989" i="6"/>
  <c r="Q989" i="6"/>
  <c r="R989" i="6"/>
  <c r="O990" i="6"/>
  <c r="P990" i="6"/>
  <c r="Q990" i="6"/>
  <c r="R990" i="6"/>
  <c r="O991" i="6"/>
  <c r="P991" i="6"/>
  <c r="Q991" i="6"/>
  <c r="R991" i="6"/>
  <c r="O992" i="6"/>
  <c r="P992" i="6"/>
  <c r="Q992" i="6"/>
  <c r="R992" i="6"/>
  <c r="O993" i="6"/>
  <c r="P993" i="6"/>
  <c r="Q993" i="6"/>
  <c r="R993" i="6"/>
  <c r="O994" i="6"/>
  <c r="P994" i="6"/>
  <c r="Q994" i="6"/>
  <c r="R994" i="6"/>
  <c r="O995" i="6"/>
  <c r="P995" i="6"/>
  <c r="Q995" i="6"/>
  <c r="R995" i="6"/>
  <c r="O996" i="6"/>
  <c r="P996" i="6"/>
  <c r="Q996" i="6"/>
  <c r="R996" i="6"/>
  <c r="O997" i="6"/>
  <c r="P997" i="6"/>
  <c r="Q997" i="6"/>
  <c r="R997" i="6"/>
  <c r="O998" i="6"/>
  <c r="P998" i="6"/>
  <c r="Q998" i="6"/>
  <c r="R998" i="6"/>
  <c r="O999" i="6"/>
  <c r="P999" i="6"/>
  <c r="Q999" i="6"/>
  <c r="R999" i="6"/>
  <c r="O1000" i="6"/>
  <c r="P1000" i="6"/>
  <c r="Q1000" i="6"/>
  <c r="R1000" i="6"/>
  <c r="O1001" i="6"/>
  <c r="P1001" i="6"/>
  <c r="Q1001" i="6"/>
  <c r="R1001" i="6"/>
  <c r="O1002" i="6"/>
  <c r="P1002" i="6"/>
  <c r="Q1002" i="6"/>
  <c r="R1002" i="6"/>
  <c r="O1003" i="6"/>
  <c r="P1003" i="6"/>
  <c r="Q1003" i="6"/>
  <c r="R1003" i="6"/>
  <c r="O1004" i="6"/>
  <c r="P1004" i="6"/>
  <c r="Q1004" i="6"/>
  <c r="R1004" i="6"/>
  <c r="O1005" i="6"/>
  <c r="P1005" i="6"/>
  <c r="Q1005" i="6"/>
  <c r="R1005" i="6"/>
  <c r="O1006" i="6"/>
  <c r="P1006" i="6"/>
  <c r="Q1006" i="6"/>
  <c r="R1006" i="6"/>
  <c r="O1007" i="6"/>
  <c r="P1007" i="6"/>
  <c r="Q1007" i="6"/>
  <c r="R1007" i="6"/>
  <c r="O1008" i="6"/>
  <c r="P1008" i="6"/>
  <c r="Q1008" i="6"/>
  <c r="R1008" i="6"/>
  <c r="O1009" i="6"/>
  <c r="P1009" i="6"/>
  <c r="Q1009" i="6"/>
  <c r="R1009" i="6"/>
  <c r="O1010" i="6"/>
  <c r="P1010" i="6"/>
  <c r="Q1010" i="6"/>
  <c r="R1010" i="6"/>
  <c r="O1011" i="6"/>
  <c r="P1011" i="6"/>
  <c r="Q1011" i="6"/>
  <c r="R1011" i="6"/>
  <c r="O1012" i="6"/>
  <c r="P1012" i="6"/>
  <c r="Q1012" i="6"/>
  <c r="R1012" i="6"/>
  <c r="O1013" i="6"/>
  <c r="P1013" i="6"/>
  <c r="Q1013" i="6"/>
  <c r="R1013" i="6"/>
  <c r="O1014" i="6"/>
  <c r="P1014" i="6"/>
  <c r="Q1014" i="6"/>
  <c r="R1014" i="6"/>
  <c r="O1015" i="6"/>
  <c r="P1015" i="6"/>
  <c r="Q1015" i="6"/>
  <c r="R1015" i="6"/>
  <c r="O1016" i="6"/>
  <c r="P1016" i="6"/>
  <c r="Q1016" i="6"/>
  <c r="R1016" i="6"/>
  <c r="O1017" i="6"/>
  <c r="P1017" i="6"/>
  <c r="Q1017" i="6"/>
  <c r="R1017" i="6"/>
  <c r="O1018" i="6"/>
  <c r="P1018" i="6"/>
  <c r="Q1018" i="6"/>
  <c r="R1018" i="6"/>
  <c r="O1019" i="6"/>
  <c r="P1019" i="6"/>
  <c r="Q1019" i="6"/>
  <c r="R1019" i="6"/>
  <c r="O1020" i="6"/>
  <c r="P1020" i="6"/>
  <c r="Q1020" i="6"/>
  <c r="R1020" i="6"/>
  <c r="O1021" i="6"/>
  <c r="P1021" i="6"/>
  <c r="Q1021" i="6"/>
  <c r="R1021" i="6"/>
  <c r="O1022" i="6"/>
  <c r="P1022" i="6"/>
  <c r="Q1022" i="6"/>
  <c r="R1022" i="6"/>
  <c r="O1023" i="6"/>
  <c r="P1023" i="6"/>
  <c r="Q1023" i="6"/>
  <c r="R1023" i="6"/>
  <c r="O1024" i="6"/>
  <c r="P1024" i="6"/>
  <c r="Q1024" i="6"/>
  <c r="R1024" i="6"/>
  <c r="O1025" i="6"/>
  <c r="P1025" i="6"/>
  <c r="Q1025" i="6"/>
  <c r="R1025" i="6"/>
  <c r="O1026" i="6"/>
  <c r="P1026" i="6"/>
  <c r="Q1026" i="6"/>
  <c r="R1026" i="6"/>
  <c r="O1027" i="6"/>
  <c r="P1027" i="6"/>
  <c r="Q1027" i="6"/>
  <c r="R1027" i="6"/>
  <c r="O1028" i="6"/>
  <c r="P1028" i="6"/>
  <c r="Q1028" i="6"/>
  <c r="R1028" i="6"/>
  <c r="O1029" i="6"/>
  <c r="P1029" i="6"/>
  <c r="Q1029" i="6"/>
  <c r="R1029" i="6"/>
  <c r="O1030" i="6"/>
  <c r="P1030" i="6"/>
  <c r="Q1030" i="6"/>
  <c r="R1030" i="6"/>
  <c r="O1031" i="6"/>
  <c r="P1031" i="6"/>
  <c r="Q1031" i="6"/>
  <c r="R1031" i="6"/>
  <c r="O1032" i="6"/>
  <c r="P1032" i="6"/>
  <c r="Q1032" i="6"/>
  <c r="R1032" i="6"/>
  <c r="O1033" i="6"/>
  <c r="P1033" i="6"/>
  <c r="Q1033" i="6"/>
  <c r="R1033" i="6"/>
  <c r="O1034" i="6"/>
  <c r="P1034" i="6"/>
  <c r="Q1034" i="6"/>
  <c r="R1034" i="6"/>
  <c r="O1035" i="6"/>
  <c r="P1035" i="6"/>
  <c r="Q1035" i="6"/>
  <c r="R1035" i="6"/>
  <c r="O1036" i="6"/>
  <c r="P1036" i="6"/>
  <c r="Q1036" i="6"/>
  <c r="R1036" i="6"/>
  <c r="O1037" i="6"/>
  <c r="P1037" i="6"/>
  <c r="Q1037" i="6"/>
  <c r="R1037" i="6"/>
  <c r="O1038" i="6"/>
  <c r="P1038" i="6"/>
  <c r="Q1038" i="6"/>
  <c r="R1038" i="6"/>
  <c r="O1039" i="6"/>
  <c r="P1039" i="6"/>
  <c r="Q1039" i="6"/>
  <c r="R1039" i="6"/>
  <c r="O1040" i="6"/>
  <c r="P1040" i="6"/>
  <c r="Q1040" i="6"/>
  <c r="R1040" i="6"/>
  <c r="O1041" i="6"/>
  <c r="P1041" i="6"/>
  <c r="Q1041" i="6"/>
  <c r="R1041" i="6"/>
  <c r="O1042" i="6"/>
  <c r="P1042" i="6"/>
  <c r="Q1042" i="6"/>
  <c r="R1042" i="6"/>
  <c r="O1043" i="6"/>
  <c r="P1043" i="6"/>
  <c r="Q1043" i="6"/>
  <c r="R1043" i="6"/>
  <c r="O1044" i="6"/>
  <c r="P1044" i="6"/>
  <c r="Q1044" i="6"/>
  <c r="R1044" i="6"/>
  <c r="O1045" i="6"/>
  <c r="P1045" i="6"/>
  <c r="Q1045" i="6"/>
  <c r="R1045" i="6"/>
  <c r="O1046" i="6"/>
  <c r="P1046" i="6"/>
  <c r="Q1046" i="6"/>
  <c r="R1046" i="6"/>
  <c r="O1047" i="6"/>
  <c r="P1047" i="6"/>
  <c r="Q1047" i="6"/>
  <c r="R1047" i="6"/>
  <c r="O1048" i="6"/>
  <c r="P1048" i="6"/>
  <c r="Q1048" i="6"/>
  <c r="R1048" i="6"/>
  <c r="O1049" i="6"/>
  <c r="P1049" i="6"/>
  <c r="Q1049" i="6"/>
  <c r="R1049" i="6"/>
  <c r="O1050" i="6"/>
  <c r="P1050" i="6"/>
  <c r="Q1050" i="6"/>
  <c r="R1050" i="6"/>
  <c r="O1051" i="6"/>
  <c r="P1051" i="6"/>
  <c r="Q1051" i="6"/>
  <c r="R1051" i="6"/>
  <c r="O1052" i="6"/>
  <c r="P1052" i="6"/>
  <c r="Q1052" i="6"/>
  <c r="R1052" i="6"/>
  <c r="O1053" i="6"/>
  <c r="P1053" i="6"/>
  <c r="Q1053" i="6"/>
  <c r="R1053" i="6"/>
  <c r="O1054" i="6"/>
  <c r="P1054" i="6"/>
  <c r="Q1054" i="6"/>
  <c r="R1054" i="6"/>
  <c r="O1055" i="6"/>
  <c r="P1055" i="6"/>
  <c r="Q1055" i="6"/>
  <c r="R1055" i="6"/>
  <c r="O1056" i="6"/>
  <c r="P1056" i="6"/>
  <c r="Q1056" i="6"/>
  <c r="R1056" i="6"/>
  <c r="O1057" i="6"/>
  <c r="P1057" i="6"/>
  <c r="Q1057" i="6"/>
  <c r="R1057" i="6"/>
  <c r="O1058" i="6"/>
  <c r="P1058" i="6"/>
  <c r="Q1058" i="6"/>
  <c r="R1058" i="6"/>
  <c r="O1059" i="6"/>
  <c r="P1059" i="6"/>
  <c r="Q1059" i="6"/>
  <c r="R1059" i="6"/>
  <c r="O1060" i="6"/>
  <c r="P1060" i="6"/>
  <c r="Q1060" i="6"/>
  <c r="R1060" i="6"/>
  <c r="O1061" i="6"/>
  <c r="P1061" i="6"/>
  <c r="Q1061" i="6"/>
  <c r="R1061" i="6"/>
  <c r="O1062" i="6"/>
  <c r="P1062" i="6"/>
  <c r="Q1062" i="6"/>
  <c r="R1062" i="6"/>
  <c r="O1063" i="6"/>
  <c r="P1063" i="6"/>
  <c r="Q1063" i="6"/>
  <c r="R1063" i="6"/>
  <c r="O1064" i="6"/>
  <c r="P1064" i="6"/>
  <c r="Q1064" i="6"/>
  <c r="R1064" i="6"/>
  <c r="O1065" i="6"/>
  <c r="P1065" i="6"/>
  <c r="Q1065" i="6"/>
  <c r="R1065" i="6"/>
  <c r="O1066" i="6"/>
  <c r="P1066" i="6"/>
  <c r="Q1066" i="6"/>
  <c r="R1066" i="6"/>
  <c r="O1067" i="6"/>
  <c r="P1067" i="6"/>
  <c r="Q1067" i="6"/>
  <c r="R1067" i="6"/>
  <c r="O1068" i="6"/>
  <c r="P1068" i="6"/>
  <c r="Q1068" i="6"/>
  <c r="R1068" i="6"/>
  <c r="O1069" i="6"/>
  <c r="P1069" i="6"/>
  <c r="Q1069" i="6"/>
  <c r="R1069" i="6"/>
  <c r="O1070" i="6"/>
  <c r="P1070" i="6"/>
  <c r="Q1070" i="6"/>
  <c r="R1070" i="6"/>
  <c r="O1071" i="6"/>
  <c r="P1071" i="6"/>
  <c r="Q1071" i="6"/>
  <c r="R1071" i="6"/>
  <c r="O1072" i="6"/>
  <c r="P1072" i="6"/>
  <c r="Q1072" i="6"/>
  <c r="R1072" i="6"/>
  <c r="O1073" i="6"/>
  <c r="P1073" i="6"/>
  <c r="Q1073" i="6"/>
  <c r="R1073" i="6"/>
  <c r="O1074" i="6"/>
  <c r="P1074" i="6"/>
  <c r="Q1074" i="6"/>
  <c r="R1074" i="6"/>
  <c r="O1075" i="6"/>
  <c r="P1075" i="6"/>
  <c r="Q1075" i="6"/>
  <c r="R1075" i="6"/>
  <c r="O1076" i="6"/>
  <c r="P1076" i="6"/>
  <c r="Q1076" i="6"/>
  <c r="R1076" i="6"/>
  <c r="O1077" i="6"/>
  <c r="P1077" i="6"/>
  <c r="Q1077" i="6"/>
  <c r="R1077" i="6"/>
  <c r="O1078" i="6"/>
  <c r="P1078" i="6"/>
  <c r="Q1078" i="6"/>
  <c r="R1078" i="6"/>
  <c r="O1079" i="6"/>
  <c r="P1079" i="6"/>
  <c r="Q1079" i="6"/>
  <c r="R1079" i="6"/>
  <c r="O1080" i="6"/>
  <c r="P1080" i="6"/>
  <c r="Q1080" i="6"/>
  <c r="R1080" i="6"/>
  <c r="O1081" i="6"/>
  <c r="P1081" i="6"/>
  <c r="Q1081" i="6"/>
  <c r="R1081" i="6"/>
  <c r="O1082" i="6"/>
  <c r="P1082" i="6"/>
  <c r="Q1082" i="6"/>
  <c r="R1082" i="6"/>
  <c r="O1083" i="6"/>
  <c r="P1083" i="6"/>
  <c r="Q1083" i="6"/>
  <c r="R1083" i="6"/>
  <c r="O1084" i="6"/>
  <c r="P1084" i="6"/>
  <c r="Q1084" i="6"/>
  <c r="R1084" i="6"/>
  <c r="O1085" i="6"/>
  <c r="P1085" i="6"/>
  <c r="Q1085" i="6"/>
  <c r="R1085" i="6"/>
  <c r="O1086" i="6"/>
  <c r="P1086" i="6"/>
  <c r="Q1086" i="6"/>
  <c r="R1086" i="6"/>
  <c r="O1087" i="6"/>
  <c r="P1087" i="6"/>
  <c r="Q1087" i="6"/>
  <c r="R1087" i="6"/>
  <c r="O1088" i="6"/>
  <c r="P1088" i="6"/>
  <c r="Q1088" i="6"/>
  <c r="R1088" i="6"/>
  <c r="O1089" i="6"/>
  <c r="P1089" i="6"/>
  <c r="Q1089" i="6"/>
  <c r="R1089" i="6"/>
  <c r="O1090" i="6"/>
  <c r="P1090" i="6"/>
  <c r="Q1090" i="6"/>
  <c r="R1090" i="6"/>
  <c r="O1091" i="6"/>
  <c r="P1091" i="6"/>
  <c r="Q1091" i="6"/>
  <c r="R1091" i="6"/>
  <c r="O1092" i="6"/>
  <c r="P1092" i="6"/>
  <c r="Q1092" i="6"/>
  <c r="R1092" i="6"/>
  <c r="O1093" i="6"/>
  <c r="P1093" i="6"/>
  <c r="Q1093" i="6"/>
  <c r="R1093" i="6"/>
  <c r="O1094" i="6"/>
  <c r="P1094" i="6"/>
  <c r="Q1094" i="6"/>
  <c r="R1094" i="6"/>
  <c r="O1095" i="6"/>
  <c r="P1095" i="6"/>
  <c r="Q1095" i="6"/>
  <c r="R1095" i="6"/>
  <c r="O1096" i="6"/>
  <c r="P1096" i="6"/>
  <c r="Q1096" i="6"/>
  <c r="R1096" i="6"/>
  <c r="O1097" i="6"/>
  <c r="P1097" i="6"/>
  <c r="Q1097" i="6"/>
  <c r="R1097" i="6"/>
  <c r="O1098" i="6"/>
  <c r="P1098" i="6"/>
  <c r="Q1098" i="6"/>
  <c r="R1098" i="6"/>
  <c r="O1099" i="6"/>
  <c r="P1099" i="6"/>
  <c r="Q1099" i="6"/>
  <c r="R1099" i="6"/>
  <c r="O1100" i="6"/>
  <c r="P1100" i="6"/>
  <c r="Q1100" i="6"/>
  <c r="R1100" i="6"/>
  <c r="O1101" i="6"/>
  <c r="P1101" i="6"/>
  <c r="Q1101" i="6"/>
  <c r="R1101" i="6"/>
  <c r="O1102" i="6"/>
  <c r="P1102" i="6"/>
  <c r="Q1102" i="6"/>
  <c r="R1102" i="6"/>
  <c r="O1103" i="6"/>
  <c r="P1103" i="6"/>
  <c r="Q1103" i="6"/>
  <c r="R1103" i="6"/>
  <c r="O1104" i="6"/>
  <c r="P1104" i="6"/>
  <c r="Q1104" i="6"/>
  <c r="R1104" i="6"/>
  <c r="O1105" i="6"/>
  <c r="P1105" i="6"/>
  <c r="Q1105" i="6"/>
  <c r="R1105" i="6"/>
  <c r="O1106" i="6"/>
  <c r="P1106" i="6"/>
  <c r="Q1106" i="6"/>
  <c r="R1106" i="6"/>
  <c r="O1107" i="6"/>
  <c r="P1107" i="6"/>
  <c r="Q1107" i="6"/>
  <c r="R1107" i="6"/>
  <c r="O1108" i="6"/>
  <c r="P1108" i="6"/>
  <c r="Q1108" i="6"/>
  <c r="R1108" i="6"/>
  <c r="O1109" i="6"/>
  <c r="P1109" i="6"/>
  <c r="Q1109" i="6"/>
  <c r="R1109" i="6"/>
  <c r="O1110" i="6"/>
  <c r="P1110" i="6"/>
  <c r="Q1110" i="6"/>
  <c r="R1110" i="6"/>
  <c r="O1111" i="6"/>
  <c r="P1111" i="6"/>
  <c r="Q1111" i="6"/>
  <c r="R1111" i="6"/>
  <c r="O1112" i="6"/>
  <c r="P1112" i="6"/>
  <c r="Q1112" i="6"/>
  <c r="R1112" i="6"/>
  <c r="O1113" i="6"/>
  <c r="P1113" i="6"/>
  <c r="Q1113" i="6"/>
  <c r="R1113" i="6"/>
  <c r="O1114" i="6"/>
  <c r="P1114" i="6"/>
  <c r="Q1114" i="6"/>
  <c r="R1114" i="6"/>
  <c r="O1115" i="6"/>
  <c r="P1115" i="6"/>
  <c r="Q1115" i="6"/>
  <c r="R1115" i="6"/>
  <c r="O1116" i="6"/>
  <c r="P1116" i="6"/>
  <c r="Q1116" i="6"/>
  <c r="R1116" i="6"/>
  <c r="O1117" i="6"/>
  <c r="P1117" i="6"/>
  <c r="Q1117" i="6"/>
  <c r="R1117" i="6"/>
  <c r="O1118" i="6"/>
  <c r="P1118" i="6"/>
  <c r="Q1118" i="6"/>
  <c r="R1118" i="6"/>
  <c r="O1119" i="6"/>
  <c r="P1119" i="6"/>
  <c r="Q1119" i="6"/>
  <c r="R1119" i="6"/>
  <c r="O1120" i="6"/>
  <c r="P1120" i="6"/>
  <c r="Q1120" i="6"/>
  <c r="R1120" i="6"/>
  <c r="O1121" i="6"/>
  <c r="P1121" i="6"/>
  <c r="Q1121" i="6"/>
  <c r="R1121" i="6"/>
  <c r="O1122" i="6"/>
  <c r="P1122" i="6"/>
  <c r="Q1122" i="6"/>
  <c r="R1122" i="6"/>
  <c r="O1123" i="6"/>
  <c r="P1123" i="6"/>
  <c r="Q1123" i="6"/>
  <c r="R1123" i="6"/>
  <c r="O1124" i="6"/>
  <c r="P1124" i="6"/>
  <c r="Q1124" i="6"/>
  <c r="R1124" i="6"/>
  <c r="O1125" i="6"/>
  <c r="P1125" i="6"/>
  <c r="Q1125" i="6"/>
  <c r="R1125" i="6"/>
  <c r="O1126" i="6"/>
  <c r="P1126" i="6"/>
  <c r="Q1126" i="6"/>
  <c r="R1126" i="6"/>
  <c r="O1127" i="6"/>
  <c r="P1127" i="6"/>
  <c r="Q1127" i="6"/>
  <c r="R1127" i="6"/>
  <c r="O1128" i="6"/>
  <c r="P1128" i="6"/>
  <c r="Q1128" i="6"/>
  <c r="R1128" i="6"/>
  <c r="O1129" i="6"/>
  <c r="P1129" i="6"/>
  <c r="Q1129" i="6"/>
  <c r="R1129" i="6"/>
  <c r="O1130" i="6"/>
  <c r="P1130" i="6"/>
  <c r="Q1130" i="6"/>
  <c r="R1130" i="6"/>
  <c r="O1131" i="6"/>
  <c r="P1131" i="6"/>
  <c r="Q1131" i="6"/>
  <c r="R1131" i="6"/>
  <c r="O1132" i="6"/>
  <c r="P1132" i="6"/>
  <c r="Q1132" i="6"/>
  <c r="R1132" i="6"/>
  <c r="O1133" i="6"/>
  <c r="P1133" i="6"/>
  <c r="Q1133" i="6"/>
  <c r="R1133" i="6"/>
  <c r="O1134" i="6"/>
  <c r="P1134" i="6"/>
  <c r="Q1134" i="6"/>
  <c r="R1134" i="6"/>
  <c r="O1135" i="6"/>
  <c r="P1135" i="6"/>
  <c r="Q1135" i="6"/>
  <c r="R1135" i="6"/>
  <c r="O1136" i="6"/>
  <c r="P1136" i="6"/>
  <c r="Q1136" i="6"/>
  <c r="R1136" i="6"/>
  <c r="O1137" i="6"/>
  <c r="P1137" i="6"/>
  <c r="Q1137" i="6"/>
  <c r="R1137" i="6"/>
  <c r="O1138" i="6"/>
  <c r="P1138" i="6"/>
  <c r="Q1138" i="6"/>
  <c r="R1138" i="6"/>
  <c r="O1139" i="6"/>
  <c r="P1139" i="6"/>
  <c r="Q1139" i="6"/>
  <c r="R1139" i="6"/>
  <c r="O1140" i="6"/>
  <c r="P1140" i="6"/>
  <c r="Q1140" i="6"/>
  <c r="R1140" i="6"/>
  <c r="O1141" i="6"/>
  <c r="P1141" i="6"/>
  <c r="Q1141" i="6"/>
  <c r="R1141" i="6"/>
  <c r="O1142" i="6"/>
  <c r="P1142" i="6"/>
  <c r="Q1142" i="6"/>
  <c r="R1142" i="6"/>
  <c r="O1143" i="6"/>
  <c r="P1143" i="6"/>
  <c r="Q1143" i="6"/>
  <c r="R1143" i="6"/>
  <c r="O1144" i="6"/>
  <c r="P1144" i="6"/>
  <c r="Q1144" i="6"/>
  <c r="R1144" i="6"/>
  <c r="O1145" i="6"/>
  <c r="P1145" i="6"/>
  <c r="Q1145" i="6"/>
  <c r="R1145" i="6"/>
  <c r="O1146" i="6"/>
  <c r="P1146" i="6"/>
  <c r="Q1146" i="6"/>
  <c r="R1146" i="6"/>
  <c r="O1147" i="6"/>
  <c r="P1147" i="6"/>
  <c r="Q1147" i="6"/>
  <c r="R1147" i="6"/>
  <c r="O1148" i="6"/>
  <c r="P1148" i="6"/>
  <c r="Q1148" i="6"/>
  <c r="R1148" i="6"/>
  <c r="O1149" i="6"/>
  <c r="P1149" i="6"/>
  <c r="Q1149" i="6"/>
  <c r="R1149" i="6"/>
  <c r="O1150" i="6"/>
  <c r="P1150" i="6"/>
  <c r="Q1150" i="6"/>
  <c r="R1150" i="6"/>
  <c r="O1151" i="6"/>
  <c r="P1151" i="6"/>
  <c r="Q1151" i="6"/>
  <c r="R1151" i="6"/>
  <c r="O1152" i="6"/>
  <c r="P1152" i="6"/>
  <c r="Q1152" i="6"/>
  <c r="R1152" i="6"/>
  <c r="O1153" i="6"/>
  <c r="P1153" i="6"/>
  <c r="Q1153" i="6"/>
  <c r="R1153" i="6"/>
  <c r="O1154" i="6"/>
  <c r="P1154" i="6"/>
  <c r="Q1154" i="6"/>
  <c r="R1154" i="6"/>
  <c r="O1155" i="6"/>
  <c r="P1155" i="6"/>
  <c r="Q1155" i="6"/>
  <c r="R1155" i="6"/>
  <c r="O1156" i="6"/>
  <c r="P1156" i="6"/>
  <c r="Q1156" i="6"/>
  <c r="R1156" i="6"/>
  <c r="O1157" i="6"/>
  <c r="P1157" i="6"/>
  <c r="Q1157" i="6"/>
  <c r="R1157" i="6"/>
  <c r="O1158" i="6"/>
  <c r="P1158" i="6"/>
  <c r="Q1158" i="6"/>
  <c r="R1158" i="6"/>
  <c r="O1159" i="6"/>
  <c r="P1159" i="6"/>
  <c r="Q1159" i="6"/>
  <c r="R1159" i="6"/>
  <c r="O1160" i="6"/>
  <c r="P1160" i="6"/>
  <c r="Q1160" i="6"/>
  <c r="R1160" i="6"/>
  <c r="O1161" i="6"/>
  <c r="P1161" i="6"/>
  <c r="Q1161" i="6"/>
  <c r="R1161" i="6"/>
  <c r="O1162" i="6"/>
  <c r="P1162" i="6"/>
  <c r="Q1162" i="6"/>
  <c r="R1162" i="6"/>
  <c r="O1163" i="6"/>
  <c r="P1163" i="6"/>
  <c r="Q1163" i="6"/>
  <c r="R1163" i="6"/>
  <c r="O1164" i="6"/>
  <c r="P1164" i="6"/>
  <c r="Q1164" i="6"/>
  <c r="R1164" i="6"/>
  <c r="O1165" i="6"/>
  <c r="P1165" i="6"/>
  <c r="Q1165" i="6"/>
  <c r="R1165" i="6"/>
  <c r="O1166" i="6"/>
  <c r="P1166" i="6"/>
  <c r="Q1166" i="6"/>
  <c r="R1166" i="6"/>
  <c r="O1167" i="6"/>
  <c r="P1167" i="6"/>
  <c r="Q1167" i="6"/>
  <c r="R1167" i="6"/>
  <c r="O1168" i="6"/>
  <c r="P1168" i="6"/>
  <c r="Q1168" i="6"/>
  <c r="R1168" i="6"/>
  <c r="O1169" i="6"/>
  <c r="P1169" i="6"/>
  <c r="Q1169" i="6"/>
  <c r="R1169" i="6"/>
  <c r="O1170" i="6"/>
  <c r="P1170" i="6"/>
  <c r="Q1170" i="6"/>
  <c r="R1170" i="6"/>
  <c r="O1171" i="6"/>
  <c r="P1171" i="6"/>
  <c r="Q1171" i="6"/>
  <c r="R1171" i="6"/>
  <c r="O1172" i="6"/>
  <c r="P1172" i="6"/>
  <c r="Q1172" i="6"/>
  <c r="R1172" i="6"/>
  <c r="O1173" i="6"/>
  <c r="P1173" i="6"/>
  <c r="Q1173" i="6"/>
  <c r="R1173" i="6"/>
  <c r="O1174" i="6"/>
  <c r="P1174" i="6"/>
  <c r="Q1174" i="6"/>
  <c r="R1174" i="6"/>
  <c r="O1175" i="6"/>
  <c r="P1175" i="6"/>
  <c r="Q1175" i="6"/>
  <c r="R1175" i="6"/>
  <c r="O1176" i="6"/>
  <c r="P1176" i="6"/>
  <c r="Q1176" i="6"/>
  <c r="R1176" i="6"/>
  <c r="O1177" i="6"/>
  <c r="P1177" i="6"/>
  <c r="Q1177" i="6"/>
  <c r="R1177" i="6"/>
  <c r="O1178" i="6"/>
  <c r="P1178" i="6"/>
  <c r="Q1178" i="6"/>
  <c r="R1178" i="6"/>
  <c r="O1179" i="6"/>
  <c r="P1179" i="6"/>
  <c r="Q1179" i="6"/>
  <c r="R1179" i="6"/>
  <c r="O1180" i="6"/>
  <c r="P1180" i="6"/>
  <c r="Q1180" i="6"/>
  <c r="R1180" i="6"/>
  <c r="O1181" i="6"/>
  <c r="P1181" i="6"/>
  <c r="Q1181" i="6"/>
  <c r="R1181" i="6"/>
  <c r="O1182" i="6"/>
  <c r="P1182" i="6"/>
  <c r="Q1182" i="6"/>
  <c r="R1182" i="6"/>
  <c r="O1183" i="6"/>
  <c r="P1183" i="6"/>
  <c r="Q1183" i="6"/>
  <c r="R1183" i="6"/>
  <c r="O1184" i="6"/>
  <c r="P1184" i="6"/>
  <c r="Q1184" i="6"/>
  <c r="R1184" i="6"/>
  <c r="O1185" i="6"/>
  <c r="P1185" i="6"/>
  <c r="Q1185" i="6"/>
  <c r="R1185" i="6"/>
  <c r="O1186" i="6"/>
  <c r="P1186" i="6"/>
  <c r="Q1186" i="6"/>
  <c r="R1186" i="6"/>
  <c r="O1187" i="6"/>
  <c r="P1187" i="6"/>
  <c r="Q1187" i="6"/>
  <c r="R1187" i="6"/>
  <c r="O1188" i="6"/>
  <c r="P1188" i="6"/>
  <c r="Q1188" i="6"/>
  <c r="R1188" i="6"/>
  <c r="O1189" i="6"/>
  <c r="P1189" i="6"/>
  <c r="Q1189" i="6"/>
  <c r="R1189" i="6"/>
  <c r="O1190" i="6"/>
  <c r="P1190" i="6"/>
  <c r="Q1190" i="6"/>
  <c r="R1190" i="6"/>
  <c r="O1191" i="6"/>
  <c r="P1191" i="6"/>
  <c r="Q1191" i="6"/>
  <c r="R1191" i="6"/>
  <c r="O1192" i="6"/>
  <c r="P1192" i="6"/>
  <c r="Q1192" i="6"/>
  <c r="R1192" i="6"/>
  <c r="O1193" i="6"/>
  <c r="P1193" i="6"/>
  <c r="Q1193" i="6"/>
  <c r="R1193" i="6"/>
  <c r="O1194" i="6"/>
  <c r="P1194" i="6"/>
  <c r="Q1194" i="6"/>
  <c r="R1194" i="6"/>
  <c r="O1195" i="6"/>
  <c r="P1195" i="6"/>
  <c r="Q1195" i="6"/>
  <c r="R1195" i="6"/>
  <c r="O1196" i="6"/>
  <c r="P1196" i="6"/>
  <c r="Q1196" i="6"/>
  <c r="R1196" i="6"/>
  <c r="O1197" i="6"/>
  <c r="P1197" i="6"/>
  <c r="Q1197" i="6"/>
  <c r="R1197" i="6"/>
  <c r="O1198" i="6"/>
  <c r="P1198" i="6"/>
  <c r="Q1198" i="6"/>
  <c r="R1198" i="6"/>
  <c r="O1199" i="6"/>
  <c r="P1199" i="6"/>
  <c r="Q1199" i="6"/>
  <c r="R1199" i="6"/>
  <c r="O1200" i="6"/>
  <c r="P1200" i="6"/>
  <c r="Q1200" i="6"/>
  <c r="R1200" i="6"/>
  <c r="O1201" i="6"/>
  <c r="P1201" i="6"/>
  <c r="Q1201" i="6"/>
  <c r="R1201" i="6"/>
  <c r="O1202" i="6"/>
  <c r="P1202" i="6"/>
  <c r="Q1202" i="6"/>
  <c r="R1202" i="6"/>
  <c r="O1203" i="6"/>
  <c r="P1203" i="6"/>
  <c r="Q1203" i="6"/>
  <c r="R1203" i="6"/>
  <c r="O1204" i="6"/>
  <c r="P1204" i="6"/>
  <c r="Q1204" i="6"/>
  <c r="R1204" i="6"/>
  <c r="O1205" i="6"/>
  <c r="P1205" i="6"/>
  <c r="Q1205" i="6"/>
  <c r="R1205" i="6"/>
  <c r="O1206" i="6"/>
  <c r="P1206" i="6"/>
  <c r="Q1206" i="6"/>
  <c r="R1206" i="6"/>
  <c r="O1207" i="6"/>
  <c r="P1207" i="6"/>
  <c r="Q1207" i="6"/>
  <c r="R1207" i="6"/>
  <c r="O1208" i="6"/>
  <c r="P1208" i="6"/>
  <c r="Q1208" i="6"/>
  <c r="R1208" i="6"/>
  <c r="O1209" i="6"/>
  <c r="P1209" i="6"/>
  <c r="Q1209" i="6"/>
  <c r="R1209" i="6"/>
  <c r="O1210" i="6"/>
  <c r="P1210" i="6"/>
  <c r="Q1210" i="6"/>
  <c r="R1210" i="6"/>
  <c r="O1211" i="6"/>
  <c r="P1211" i="6"/>
  <c r="Q1211" i="6"/>
  <c r="R1211" i="6"/>
  <c r="O1212" i="6"/>
  <c r="P1212" i="6"/>
  <c r="Q1212" i="6"/>
  <c r="R1212" i="6"/>
  <c r="O1213" i="6"/>
  <c r="P1213" i="6"/>
  <c r="Q1213" i="6"/>
  <c r="R1213" i="6"/>
  <c r="O1214" i="6"/>
  <c r="P1214" i="6"/>
  <c r="Q1214" i="6"/>
  <c r="R1214" i="6"/>
  <c r="O1215" i="6"/>
  <c r="P1215" i="6"/>
  <c r="Q1215" i="6"/>
  <c r="R1215" i="6"/>
  <c r="O1216" i="6"/>
  <c r="P1216" i="6"/>
  <c r="Q1216" i="6"/>
  <c r="R1216" i="6"/>
  <c r="O1217" i="6"/>
  <c r="P1217" i="6"/>
  <c r="Q1217" i="6"/>
  <c r="R1217" i="6"/>
  <c r="O1218" i="6"/>
  <c r="P1218" i="6"/>
  <c r="Q1218" i="6"/>
  <c r="R1218" i="6"/>
  <c r="O1219" i="6"/>
  <c r="P1219" i="6"/>
  <c r="Q1219" i="6"/>
  <c r="R1219" i="6"/>
  <c r="O1220" i="6"/>
  <c r="P1220" i="6"/>
  <c r="Q1220" i="6"/>
  <c r="R1220" i="6"/>
  <c r="O1221" i="6"/>
  <c r="P1221" i="6"/>
  <c r="Q1221" i="6"/>
  <c r="R1221" i="6"/>
  <c r="O1222" i="6"/>
  <c r="P1222" i="6"/>
  <c r="Q1222" i="6"/>
  <c r="R1222" i="6"/>
  <c r="O1223" i="6"/>
  <c r="P1223" i="6"/>
  <c r="Q1223" i="6"/>
  <c r="R1223" i="6"/>
  <c r="O1224" i="6"/>
  <c r="P1224" i="6"/>
  <c r="Q1224" i="6"/>
  <c r="R1224" i="6"/>
  <c r="O1225" i="6"/>
  <c r="P1225" i="6"/>
  <c r="Q1225" i="6"/>
  <c r="R1225" i="6"/>
  <c r="O1226" i="6"/>
  <c r="P1226" i="6"/>
  <c r="Q1226" i="6"/>
  <c r="R1226" i="6"/>
  <c r="O1227" i="6"/>
  <c r="P1227" i="6"/>
  <c r="Q1227" i="6"/>
  <c r="R1227" i="6"/>
  <c r="O1228" i="6"/>
  <c r="P1228" i="6"/>
  <c r="Q1228" i="6"/>
  <c r="R1228" i="6"/>
  <c r="O1229" i="6"/>
  <c r="P1229" i="6"/>
  <c r="Q1229" i="6"/>
  <c r="R1229" i="6"/>
  <c r="O1230" i="6"/>
  <c r="P1230" i="6"/>
  <c r="Q1230" i="6"/>
  <c r="R1230" i="6"/>
  <c r="O1231" i="6"/>
  <c r="P1231" i="6"/>
  <c r="Q1231" i="6"/>
  <c r="R1231" i="6"/>
  <c r="O1232" i="6"/>
  <c r="P1232" i="6"/>
  <c r="Q1232" i="6"/>
  <c r="R1232" i="6"/>
  <c r="O1233" i="6"/>
  <c r="P1233" i="6"/>
  <c r="Q1233" i="6"/>
  <c r="R1233" i="6"/>
  <c r="O1234" i="6"/>
  <c r="P1234" i="6"/>
  <c r="Q1234" i="6"/>
  <c r="R1234" i="6"/>
  <c r="O1235" i="6"/>
  <c r="P1235" i="6"/>
  <c r="Q1235" i="6"/>
  <c r="R1235" i="6"/>
  <c r="O1236" i="6"/>
  <c r="P1236" i="6"/>
  <c r="Q1236" i="6"/>
  <c r="R1236" i="6"/>
  <c r="O1237" i="6"/>
  <c r="P1237" i="6"/>
  <c r="Q1237" i="6"/>
  <c r="R1237" i="6"/>
  <c r="O1238" i="6"/>
  <c r="P1238" i="6"/>
  <c r="Q1238" i="6"/>
  <c r="R1238" i="6"/>
  <c r="O1239" i="6"/>
  <c r="P1239" i="6"/>
  <c r="Q1239" i="6"/>
  <c r="R1239" i="6"/>
  <c r="O1240" i="6"/>
  <c r="P1240" i="6"/>
  <c r="Q1240" i="6"/>
  <c r="R1240" i="6"/>
  <c r="O1241" i="6"/>
  <c r="P1241" i="6"/>
  <c r="Q1241" i="6"/>
  <c r="R1241" i="6"/>
  <c r="O1242" i="6"/>
  <c r="P1242" i="6"/>
  <c r="Q1242" i="6"/>
  <c r="R1242" i="6"/>
  <c r="O1243" i="6"/>
  <c r="P1243" i="6"/>
  <c r="Q1243" i="6"/>
  <c r="R1243" i="6"/>
  <c r="O1244" i="6"/>
  <c r="P1244" i="6"/>
  <c r="Q1244" i="6"/>
  <c r="R1244" i="6"/>
  <c r="O1245" i="6"/>
  <c r="P1245" i="6"/>
  <c r="Q1245" i="6"/>
  <c r="R1245" i="6"/>
  <c r="O1246" i="6"/>
  <c r="P1246" i="6"/>
  <c r="Q1246" i="6"/>
  <c r="R1246" i="6"/>
  <c r="O1247" i="6"/>
  <c r="P1247" i="6"/>
  <c r="Q1247" i="6"/>
  <c r="R1247" i="6"/>
  <c r="O1248" i="6"/>
  <c r="P1248" i="6"/>
  <c r="Q1248" i="6"/>
  <c r="R1248" i="6"/>
  <c r="O1249" i="6"/>
  <c r="P1249" i="6"/>
  <c r="Q1249" i="6"/>
  <c r="R1249" i="6"/>
  <c r="O1250" i="6"/>
  <c r="P1250" i="6"/>
  <c r="Q1250" i="6"/>
  <c r="R1250" i="6"/>
  <c r="O1251" i="6"/>
  <c r="P1251" i="6"/>
  <c r="Q1251" i="6"/>
  <c r="R1251" i="6"/>
  <c r="O1252" i="6"/>
  <c r="P1252" i="6"/>
  <c r="Q1252" i="6"/>
  <c r="R1252" i="6"/>
  <c r="O1253" i="6"/>
  <c r="P1253" i="6"/>
  <c r="Q1253" i="6"/>
  <c r="R1253" i="6"/>
  <c r="O1254" i="6"/>
  <c r="P1254" i="6"/>
  <c r="Q1254" i="6"/>
  <c r="R1254" i="6"/>
  <c r="O1255" i="6"/>
  <c r="P1255" i="6"/>
  <c r="Q1255" i="6"/>
  <c r="R1255" i="6"/>
  <c r="O1256" i="6"/>
  <c r="P1256" i="6"/>
  <c r="Q1256" i="6"/>
  <c r="R1256" i="6"/>
  <c r="O1257" i="6"/>
  <c r="P1257" i="6"/>
  <c r="Q1257" i="6"/>
  <c r="R1257" i="6"/>
  <c r="O1258" i="6"/>
  <c r="P1258" i="6"/>
  <c r="Q1258" i="6"/>
  <c r="R1258" i="6"/>
  <c r="O1259" i="6"/>
  <c r="P1259" i="6"/>
  <c r="Q1259" i="6"/>
  <c r="R1259" i="6"/>
  <c r="O1260" i="6"/>
  <c r="P1260" i="6"/>
  <c r="Q1260" i="6"/>
  <c r="R1260" i="6"/>
  <c r="O1261" i="6"/>
  <c r="P1261" i="6"/>
  <c r="Q1261" i="6"/>
  <c r="R1261" i="6"/>
  <c r="O1262" i="6"/>
  <c r="P1262" i="6"/>
  <c r="Q1262" i="6"/>
  <c r="R1262" i="6"/>
  <c r="O1263" i="6"/>
  <c r="P1263" i="6"/>
  <c r="Q1263" i="6"/>
  <c r="R1263" i="6"/>
  <c r="O1264" i="6"/>
  <c r="P1264" i="6"/>
  <c r="Q1264" i="6"/>
  <c r="R1264" i="6"/>
  <c r="O1265" i="6"/>
  <c r="P1265" i="6"/>
  <c r="Q1265" i="6"/>
  <c r="R1265" i="6"/>
  <c r="O1266" i="6"/>
  <c r="P1266" i="6"/>
  <c r="Q1266" i="6"/>
  <c r="R1266" i="6"/>
  <c r="O1267" i="6"/>
  <c r="P1267" i="6"/>
  <c r="Q1267" i="6"/>
  <c r="R1267" i="6"/>
  <c r="O1268" i="6"/>
  <c r="P1268" i="6"/>
  <c r="Q1268" i="6"/>
  <c r="R1268" i="6"/>
  <c r="O1269" i="6"/>
  <c r="P1269" i="6"/>
  <c r="Q1269" i="6"/>
  <c r="R1269" i="6"/>
  <c r="O1270" i="6"/>
  <c r="P1270" i="6"/>
  <c r="Q1270" i="6"/>
  <c r="R1270" i="6"/>
  <c r="O1271" i="6"/>
  <c r="P1271" i="6"/>
  <c r="Q1271" i="6"/>
  <c r="R1271" i="6"/>
  <c r="O1272" i="6"/>
  <c r="P1272" i="6"/>
  <c r="Q1272" i="6"/>
  <c r="R1272" i="6"/>
  <c r="O1273" i="6"/>
  <c r="P1273" i="6"/>
  <c r="Q1273" i="6"/>
  <c r="R1273" i="6"/>
  <c r="O1274" i="6"/>
  <c r="P1274" i="6"/>
  <c r="Q1274" i="6"/>
  <c r="R1274" i="6"/>
  <c r="O1275" i="6"/>
  <c r="P1275" i="6"/>
  <c r="Q1275" i="6"/>
  <c r="R1275" i="6"/>
  <c r="O1276" i="6"/>
  <c r="P1276" i="6"/>
  <c r="Q1276" i="6"/>
  <c r="R1276" i="6"/>
  <c r="O1277" i="6"/>
  <c r="P1277" i="6"/>
  <c r="Q1277" i="6"/>
  <c r="R1277" i="6"/>
  <c r="O1278" i="6"/>
  <c r="P1278" i="6"/>
  <c r="Q1278" i="6"/>
  <c r="R1278" i="6"/>
  <c r="O1279" i="6"/>
  <c r="P1279" i="6"/>
  <c r="Q1279" i="6"/>
  <c r="R1279" i="6"/>
  <c r="O1280" i="6"/>
  <c r="P1280" i="6"/>
  <c r="Q1280" i="6"/>
  <c r="R1280" i="6"/>
  <c r="O1281" i="6"/>
  <c r="P1281" i="6"/>
  <c r="Q1281" i="6"/>
  <c r="R1281" i="6"/>
  <c r="O1282" i="6"/>
  <c r="P1282" i="6"/>
  <c r="Q1282" i="6"/>
  <c r="R1282" i="6"/>
  <c r="O1283" i="6"/>
  <c r="P1283" i="6"/>
  <c r="Q1283" i="6"/>
  <c r="R1283" i="6"/>
  <c r="O1284" i="6"/>
  <c r="P1284" i="6"/>
  <c r="Q1284" i="6"/>
  <c r="R1284" i="6"/>
  <c r="O1285" i="6"/>
  <c r="P1285" i="6"/>
  <c r="Q1285" i="6"/>
  <c r="R1285" i="6"/>
  <c r="O1286" i="6"/>
  <c r="P1286" i="6"/>
  <c r="Q1286" i="6"/>
  <c r="R1286" i="6"/>
  <c r="O1287" i="6"/>
  <c r="P1287" i="6"/>
  <c r="Q1287" i="6"/>
  <c r="R1287" i="6"/>
  <c r="O1288" i="6"/>
  <c r="P1288" i="6"/>
  <c r="Q1288" i="6"/>
  <c r="R1288" i="6"/>
  <c r="O1289" i="6"/>
  <c r="P1289" i="6"/>
  <c r="Q1289" i="6"/>
  <c r="R1289" i="6"/>
  <c r="O1290" i="6"/>
  <c r="P1290" i="6"/>
  <c r="Q1290" i="6"/>
  <c r="R1290" i="6"/>
  <c r="O1291" i="6"/>
  <c r="P1291" i="6"/>
  <c r="Q1291" i="6"/>
  <c r="R1291" i="6"/>
  <c r="O1292" i="6"/>
  <c r="P1292" i="6"/>
  <c r="Q1292" i="6"/>
  <c r="R1292" i="6"/>
  <c r="O1293" i="6"/>
  <c r="P1293" i="6"/>
  <c r="Q1293" i="6"/>
  <c r="R1293" i="6"/>
  <c r="O1294" i="6"/>
  <c r="P1294" i="6"/>
  <c r="Q1294" i="6"/>
  <c r="R1294" i="6"/>
  <c r="O1295" i="6"/>
  <c r="P1295" i="6"/>
  <c r="Q1295" i="6"/>
  <c r="R1295" i="6"/>
  <c r="O1296" i="6"/>
  <c r="P1296" i="6"/>
  <c r="Q1296" i="6"/>
  <c r="R1296" i="6"/>
  <c r="O1297" i="6"/>
  <c r="P1297" i="6"/>
  <c r="Q1297" i="6"/>
  <c r="R1297" i="6"/>
  <c r="O1298" i="6"/>
  <c r="P1298" i="6"/>
  <c r="Q1298" i="6"/>
  <c r="R1298" i="6"/>
  <c r="O1299" i="6"/>
  <c r="P1299" i="6"/>
  <c r="Q1299" i="6"/>
  <c r="R1299" i="6"/>
  <c r="O1300" i="6"/>
  <c r="P1300" i="6"/>
  <c r="Q1300" i="6"/>
  <c r="R1300" i="6"/>
  <c r="O1301" i="6"/>
  <c r="P1301" i="6"/>
  <c r="Q1301" i="6"/>
  <c r="R1301" i="6"/>
  <c r="O1302" i="6"/>
  <c r="P1302" i="6"/>
  <c r="Q1302" i="6"/>
  <c r="R1302" i="6"/>
  <c r="O1303" i="6"/>
  <c r="P1303" i="6"/>
  <c r="Q1303" i="6"/>
  <c r="R1303" i="6"/>
  <c r="O1304" i="6"/>
  <c r="P1304" i="6"/>
  <c r="Q1304" i="6"/>
  <c r="R1304" i="6"/>
  <c r="O1305" i="6"/>
  <c r="P1305" i="6"/>
  <c r="Q1305" i="6"/>
  <c r="R1305" i="6"/>
  <c r="O1306" i="6"/>
  <c r="P1306" i="6"/>
  <c r="Q1306" i="6"/>
  <c r="R1306" i="6"/>
  <c r="O1307" i="6"/>
  <c r="P1307" i="6"/>
  <c r="Q1307" i="6"/>
  <c r="R1307" i="6"/>
  <c r="O1308" i="6"/>
  <c r="P1308" i="6"/>
  <c r="Q1308" i="6"/>
  <c r="R1308" i="6"/>
  <c r="O1309" i="6"/>
  <c r="P1309" i="6"/>
  <c r="Q1309" i="6"/>
  <c r="R1309" i="6"/>
  <c r="O1310" i="6"/>
  <c r="P1310" i="6"/>
  <c r="Q1310" i="6"/>
  <c r="R1310" i="6"/>
  <c r="O1311" i="6"/>
  <c r="P1311" i="6"/>
  <c r="Q1311" i="6"/>
  <c r="R1311" i="6"/>
  <c r="O1312" i="6"/>
  <c r="P1312" i="6"/>
  <c r="Q1312" i="6"/>
  <c r="R1312" i="6"/>
  <c r="O1313" i="6"/>
  <c r="P1313" i="6"/>
  <c r="Q1313" i="6"/>
  <c r="R1313" i="6"/>
  <c r="O1314" i="6"/>
  <c r="P1314" i="6"/>
  <c r="Q1314" i="6"/>
  <c r="R1314" i="6"/>
  <c r="O1315" i="6"/>
  <c r="P1315" i="6"/>
  <c r="Q1315" i="6"/>
  <c r="R1315" i="6"/>
  <c r="O1316" i="6"/>
  <c r="P1316" i="6"/>
  <c r="Q1316" i="6"/>
  <c r="R1316" i="6"/>
  <c r="O1317" i="6"/>
  <c r="P1317" i="6"/>
  <c r="Q1317" i="6"/>
  <c r="R1317" i="6"/>
  <c r="O1318" i="6"/>
  <c r="P1318" i="6"/>
  <c r="Q1318" i="6"/>
  <c r="R1318" i="6"/>
  <c r="O1319" i="6"/>
  <c r="P1319" i="6"/>
  <c r="Q1319" i="6"/>
  <c r="R1319" i="6"/>
  <c r="O1320" i="6"/>
  <c r="P1320" i="6"/>
  <c r="Q1320" i="6"/>
  <c r="R1320" i="6"/>
  <c r="O1321" i="6"/>
  <c r="P1321" i="6"/>
  <c r="Q1321" i="6"/>
  <c r="R1321" i="6"/>
  <c r="O1322" i="6"/>
  <c r="P1322" i="6"/>
  <c r="Q1322" i="6"/>
  <c r="R1322" i="6"/>
  <c r="O1323" i="6"/>
  <c r="P1323" i="6"/>
  <c r="Q1323" i="6"/>
  <c r="R1323" i="6"/>
  <c r="O1324" i="6"/>
  <c r="P1324" i="6"/>
  <c r="Q1324" i="6"/>
  <c r="R1324" i="6"/>
  <c r="O1325" i="6"/>
  <c r="P1325" i="6"/>
  <c r="Q1325" i="6"/>
  <c r="R1325" i="6"/>
  <c r="O1326" i="6"/>
  <c r="P1326" i="6"/>
  <c r="Q1326" i="6"/>
  <c r="R1326" i="6"/>
  <c r="O1327" i="6"/>
  <c r="P1327" i="6"/>
  <c r="Q1327" i="6"/>
  <c r="R1327" i="6"/>
  <c r="O1328" i="6"/>
  <c r="P1328" i="6"/>
  <c r="Q1328" i="6"/>
  <c r="R1328" i="6"/>
  <c r="O1329" i="6"/>
  <c r="P1329" i="6"/>
  <c r="Q1329" i="6"/>
  <c r="R1329" i="6"/>
  <c r="O1330" i="6"/>
  <c r="P1330" i="6"/>
  <c r="Q1330" i="6"/>
  <c r="R1330" i="6"/>
  <c r="O1331" i="6"/>
  <c r="P1331" i="6"/>
  <c r="Q1331" i="6"/>
  <c r="R1331" i="6"/>
  <c r="O1332" i="6"/>
  <c r="P1332" i="6"/>
  <c r="Q1332" i="6"/>
  <c r="R1332" i="6"/>
  <c r="O1333" i="6"/>
  <c r="P1333" i="6"/>
  <c r="Q1333" i="6"/>
  <c r="R1333" i="6"/>
  <c r="O1334" i="6"/>
  <c r="P1334" i="6"/>
  <c r="Q1334" i="6"/>
  <c r="R1334" i="6"/>
  <c r="O1335" i="6"/>
  <c r="P1335" i="6"/>
  <c r="Q1335" i="6"/>
  <c r="R1335" i="6"/>
  <c r="O1336" i="6"/>
  <c r="P1336" i="6"/>
  <c r="Q1336" i="6"/>
  <c r="R1336" i="6"/>
  <c r="O1337" i="6"/>
  <c r="P1337" i="6"/>
  <c r="Q1337" i="6"/>
  <c r="R1337" i="6"/>
  <c r="O1338" i="6"/>
  <c r="P1338" i="6"/>
  <c r="Q1338" i="6"/>
  <c r="R1338" i="6"/>
  <c r="O1339" i="6"/>
  <c r="P1339" i="6"/>
  <c r="Q1339" i="6"/>
  <c r="R1339" i="6"/>
  <c r="O1340" i="6"/>
  <c r="P1340" i="6"/>
  <c r="Q1340" i="6"/>
  <c r="R1340" i="6"/>
  <c r="O1341" i="6"/>
  <c r="P1341" i="6"/>
  <c r="Q1341" i="6"/>
  <c r="R1341" i="6"/>
  <c r="O1342" i="6"/>
  <c r="P1342" i="6"/>
  <c r="Q1342" i="6"/>
  <c r="R1342" i="6"/>
  <c r="O1343" i="6"/>
  <c r="P1343" i="6"/>
  <c r="Q1343" i="6"/>
  <c r="R1343" i="6"/>
  <c r="O1344" i="6"/>
  <c r="P1344" i="6"/>
  <c r="Q1344" i="6"/>
  <c r="R1344" i="6"/>
  <c r="O1345" i="6"/>
  <c r="P1345" i="6"/>
  <c r="Q1345" i="6"/>
  <c r="R1345" i="6"/>
  <c r="O1346" i="6"/>
  <c r="P1346" i="6"/>
  <c r="Q1346" i="6"/>
  <c r="R1346" i="6"/>
  <c r="O1347" i="6"/>
  <c r="P1347" i="6"/>
  <c r="Q1347" i="6"/>
  <c r="R1347" i="6"/>
  <c r="O1348" i="6"/>
  <c r="P1348" i="6"/>
  <c r="Q1348" i="6"/>
  <c r="R1348" i="6"/>
  <c r="O1349" i="6"/>
  <c r="P1349" i="6"/>
  <c r="Q1349" i="6"/>
  <c r="R1349" i="6"/>
  <c r="O1350" i="6"/>
  <c r="P1350" i="6"/>
  <c r="Q1350" i="6"/>
  <c r="R1350" i="6"/>
  <c r="O1351" i="6"/>
  <c r="P1351" i="6"/>
  <c r="Q1351" i="6"/>
  <c r="R1351" i="6"/>
  <c r="O1352" i="6"/>
  <c r="P1352" i="6"/>
  <c r="Q1352" i="6"/>
  <c r="R1352" i="6"/>
  <c r="O1353" i="6"/>
  <c r="P1353" i="6"/>
  <c r="Q1353" i="6"/>
  <c r="R1353" i="6"/>
  <c r="O1354" i="6"/>
  <c r="P1354" i="6"/>
  <c r="Q1354" i="6"/>
  <c r="R1354" i="6"/>
  <c r="O1355" i="6"/>
  <c r="P1355" i="6"/>
  <c r="Q1355" i="6"/>
  <c r="R1355" i="6"/>
  <c r="O1356" i="6"/>
  <c r="P1356" i="6"/>
  <c r="Q1356" i="6"/>
  <c r="R1356" i="6"/>
  <c r="O1357" i="6"/>
  <c r="P1357" i="6"/>
  <c r="Q1357" i="6"/>
  <c r="R1357" i="6"/>
  <c r="O1358" i="6"/>
  <c r="P1358" i="6"/>
  <c r="Q1358" i="6"/>
  <c r="R1358" i="6"/>
  <c r="O1359" i="6"/>
  <c r="P1359" i="6"/>
  <c r="Q1359" i="6"/>
  <c r="R1359" i="6"/>
  <c r="O1360" i="6"/>
  <c r="P1360" i="6"/>
  <c r="Q1360" i="6"/>
  <c r="R1360" i="6"/>
  <c r="O1361" i="6"/>
  <c r="P1361" i="6"/>
  <c r="Q1361" i="6"/>
  <c r="R1361" i="6"/>
  <c r="O1362" i="6"/>
  <c r="P1362" i="6"/>
  <c r="Q1362" i="6"/>
  <c r="R1362" i="6"/>
  <c r="O1363" i="6"/>
  <c r="P1363" i="6"/>
  <c r="Q1363" i="6"/>
  <c r="R1363" i="6"/>
  <c r="O1364" i="6"/>
  <c r="P1364" i="6"/>
  <c r="Q1364" i="6"/>
  <c r="R1364" i="6"/>
  <c r="O1365" i="6"/>
  <c r="P1365" i="6"/>
  <c r="Q1365" i="6"/>
  <c r="R1365" i="6"/>
  <c r="O1366" i="6"/>
  <c r="P1366" i="6"/>
  <c r="Q1366" i="6"/>
  <c r="R1366" i="6"/>
  <c r="O1367" i="6"/>
  <c r="P1367" i="6"/>
  <c r="Q1367" i="6"/>
  <c r="R1367" i="6"/>
  <c r="O1368" i="6"/>
  <c r="P1368" i="6"/>
  <c r="Q1368" i="6"/>
  <c r="R1368" i="6"/>
  <c r="O1369" i="6"/>
  <c r="P1369" i="6"/>
  <c r="Q1369" i="6"/>
  <c r="R1369" i="6"/>
  <c r="O1370" i="6"/>
  <c r="P1370" i="6"/>
  <c r="Q1370" i="6"/>
  <c r="R1370" i="6"/>
  <c r="O1371" i="6"/>
  <c r="P1371" i="6"/>
  <c r="Q1371" i="6"/>
  <c r="R1371" i="6"/>
  <c r="O1372" i="6"/>
  <c r="P1372" i="6"/>
  <c r="Q1372" i="6"/>
  <c r="R1372" i="6"/>
  <c r="O1373" i="6"/>
  <c r="P1373" i="6"/>
  <c r="Q1373" i="6"/>
  <c r="R1373" i="6"/>
  <c r="O1374" i="6"/>
  <c r="P1374" i="6"/>
  <c r="Q1374" i="6"/>
  <c r="R1374" i="6"/>
  <c r="O1375" i="6"/>
  <c r="P1375" i="6"/>
  <c r="Q1375" i="6"/>
  <c r="R1375" i="6"/>
  <c r="O1376" i="6"/>
  <c r="P1376" i="6"/>
  <c r="Q1376" i="6"/>
  <c r="R1376" i="6"/>
  <c r="O1377" i="6"/>
  <c r="P1377" i="6"/>
  <c r="Q1377" i="6"/>
  <c r="R1377" i="6"/>
  <c r="O1378" i="6"/>
  <c r="P1378" i="6"/>
  <c r="Q1378" i="6"/>
  <c r="R1378" i="6"/>
  <c r="O1379" i="6"/>
  <c r="P1379" i="6"/>
  <c r="Q1379" i="6"/>
  <c r="R1379" i="6"/>
  <c r="O1380" i="6"/>
  <c r="P1380" i="6"/>
  <c r="Q1380" i="6"/>
  <c r="R1380" i="6"/>
  <c r="O1381" i="6"/>
  <c r="P1381" i="6"/>
  <c r="Q1381" i="6"/>
  <c r="R1381" i="6"/>
  <c r="O1382" i="6"/>
  <c r="P1382" i="6"/>
  <c r="Q1382" i="6"/>
  <c r="R1382" i="6"/>
  <c r="O1383" i="6"/>
  <c r="P1383" i="6"/>
  <c r="Q1383" i="6"/>
  <c r="R1383" i="6"/>
  <c r="O1384" i="6"/>
  <c r="P1384" i="6"/>
  <c r="Q1384" i="6"/>
  <c r="R1384" i="6"/>
  <c r="O1385" i="6"/>
  <c r="P1385" i="6"/>
  <c r="Q1385" i="6"/>
  <c r="R1385" i="6"/>
  <c r="O1386" i="6"/>
  <c r="P1386" i="6"/>
  <c r="Q1386" i="6"/>
  <c r="R1386" i="6"/>
  <c r="O1387" i="6"/>
  <c r="P1387" i="6"/>
  <c r="Q1387" i="6"/>
  <c r="R1387" i="6"/>
  <c r="O1388" i="6"/>
  <c r="P1388" i="6"/>
  <c r="Q1388" i="6"/>
  <c r="R1388" i="6"/>
  <c r="O1389" i="6"/>
  <c r="P1389" i="6"/>
  <c r="Q1389" i="6"/>
  <c r="R1389" i="6"/>
  <c r="O1390" i="6"/>
  <c r="P1390" i="6"/>
  <c r="Q1390" i="6"/>
  <c r="R1390" i="6"/>
  <c r="O1391" i="6"/>
  <c r="P1391" i="6"/>
  <c r="Q1391" i="6"/>
  <c r="R1391" i="6"/>
  <c r="O1392" i="6"/>
  <c r="P1392" i="6"/>
  <c r="Q1392" i="6"/>
  <c r="R1392" i="6"/>
  <c r="O1393" i="6"/>
  <c r="P1393" i="6"/>
  <c r="Q1393" i="6"/>
  <c r="R1393" i="6"/>
  <c r="O1394" i="6"/>
  <c r="P1394" i="6"/>
  <c r="Q1394" i="6"/>
  <c r="R1394" i="6"/>
  <c r="O1395" i="6"/>
  <c r="P1395" i="6"/>
  <c r="Q1395" i="6"/>
  <c r="R1395" i="6"/>
  <c r="O1396" i="6"/>
  <c r="P1396" i="6"/>
  <c r="Q1396" i="6"/>
  <c r="R1396" i="6"/>
  <c r="O1397" i="6"/>
  <c r="P1397" i="6"/>
  <c r="Q1397" i="6"/>
  <c r="R1397" i="6"/>
  <c r="O1398" i="6"/>
  <c r="P1398" i="6"/>
  <c r="Q1398" i="6"/>
  <c r="R1398" i="6"/>
  <c r="O1399" i="6"/>
  <c r="P1399" i="6"/>
  <c r="Q1399" i="6"/>
  <c r="R1399" i="6"/>
  <c r="O1400" i="6"/>
  <c r="P1400" i="6"/>
  <c r="Q1400" i="6"/>
  <c r="R1400" i="6"/>
  <c r="O1401" i="6"/>
  <c r="P1401" i="6"/>
  <c r="Q1401" i="6"/>
  <c r="R1401" i="6"/>
  <c r="O1402" i="6"/>
  <c r="P1402" i="6"/>
  <c r="Q1402" i="6"/>
  <c r="R1402" i="6"/>
  <c r="O1403" i="6"/>
  <c r="P1403" i="6"/>
  <c r="Q1403" i="6"/>
  <c r="R1403" i="6"/>
  <c r="O1404" i="6"/>
  <c r="P1404" i="6"/>
  <c r="Q1404" i="6"/>
  <c r="R1404" i="6"/>
  <c r="O1405" i="6"/>
  <c r="P1405" i="6"/>
  <c r="Q1405" i="6"/>
  <c r="R1405" i="6"/>
  <c r="O1406" i="6"/>
  <c r="P1406" i="6"/>
  <c r="Q1406" i="6"/>
  <c r="R1406" i="6"/>
  <c r="O1407" i="6"/>
  <c r="P1407" i="6"/>
  <c r="Q1407" i="6"/>
  <c r="R1407" i="6"/>
  <c r="O1408" i="6"/>
  <c r="P1408" i="6"/>
  <c r="Q1408" i="6"/>
  <c r="R1408" i="6"/>
  <c r="O1409" i="6"/>
  <c r="P1409" i="6"/>
  <c r="Q1409" i="6"/>
  <c r="R1409" i="6"/>
  <c r="O1410" i="6"/>
  <c r="P1410" i="6"/>
  <c r="Q1410" i="6"/>
  <c r="R1410" i="6"/>
  <c r="O1411" i="6"/>
  <c r="P1411" i="6"/>
  <c r="Q1411" i="6"/>
  <c r="R1411" i="6"/>
  <c r="O1412" i="6"/>
  <c r="P1412" i="6"/>
  <c r="Q1412" i="6"/>
  <c r="R1412" i="6"/>
  <c r="O1413" i="6"/>
  <c r="P1413" i="6"/>
  <c r="Q1413" i="6"/>
  <c r="R1413" i="6"/>
  <c r="O1414" i="6"/>
  <c r="P1414" i="6"/>
  <c r="Q1414" i="6"/>
  <c r="R1414" i="6"/>
  <c r="O1415" i="6"/>
  <c r="P1415" i="6"/>
  <c r="Q1415" i="6"/>
  <c r="R1415" i="6"/>
  <c r="O1416" i="6"/>
  <c r="P1416" i="6"/>
  <c r="Q1416" i="6"/>
  <c r="R1416" i="6"/>
  <c r="O1417" i="6"/>
  <c r="P1417" i="6"/>
  <c r="Q1417" i="6"/>
  <c r="R1417" i="6"/>
  <c r="O1418" i="6"/>
  <c r="P1418" i="6"/>
  <c r="Q1418" i="6"/>
  <c r="R1418" i="6"/>
  <c r="O1419" i="6"/>
  <c r="P1419" i="6"/>
  <c r="Q1419" i="6"/>
  <c r="R1419" i="6"/>
  <c r="O1420" i="6"/>
  <c r="P1420" i="6"/>
  <c r="Q1420" i="6"/>
  <c r="R1420" i="6"/>
  <c r="O1421" i="6"/>
  <c r="P1421" i="6"/>
  <c r="Q1421" i="6"/>
  <c r="R1421" i="6"/>
  <c r="O1422" i="6"/>
  <c r="P1422" i="6"/>
  <c r="Q1422" i="6"/>
  <c r="R1422" i="6"/>
  <c r="O1423" i="6"/>
  <c r="P1423" i="6"/>
  <c r="Q1423" i="6"/>
  <c r="R1423" i="6"/>
  <c r="O1424" i="6"/>
  <c r="P1424" i="6"/>
  <c r="Q1424" i="6"/>
  <c r="R1424" i="6"/>
  <c r="O1425" i="6"/>
  <c r="P1425" i="6"/>
  <c r="Q1425" i="6"/>
  <c r="R1425" i="6"/>
  <c r="O1426" i="6"/>
  <c r="P1426" i="6"/>
  <c r="Q1426" i="6"/>
  <c r="R1426" i="6"/>
  <c r="O1427" i="6"/>
  <c r="P1427" i="6"/>
  <c r="Q1427" i="6"/>
  <c r="R1427" i="6"/>
  <c r="O1428" i="6"/>
  <c r="P1428" i="6"/>
  <c r="Q1428" i="6"/>
  <c r="R1428" i="6"/>
  <c r="O1429" i="6"/>
  <c r="P1429" i="6"/>
  <c r="Q1429" i="6"/>
  <c r="R1429" i="6"/>
  <c r="O1430" i="6"/>
  <c r="P1430" i="6"/>
  <c r="Q1430" i="6"/>
  <c r="R1430" i="6"/>
  <c r="O1431" i="6"/>
  <c r="P1431" i="6"/>
  <c r="Q1431" i="6"/>
  <c r="R1431" i="6"/>
  <c r="O1432" i="6"/>
  <c r="P1432" i="6"/>
  <c r="Q1432" i="6"/>
  <c r="R1432" i="6"/>
  <c r="O1433" i="6"/>
  <c r="P1433" i="6"/>
  <c r="Q1433" i="6"/>
  <c r="R1433" i="6"/>
  <c r="O1434" i="6"/>
  <c r="P1434" i="6"/>
  <c r="Q1434" i="6"/>
  <c r="R1434" i="6"/>
  <c r="O1435" i="6"/>
  <c r="P1435" i="6"/>
  <c r="Q1435" i="6"/>
  <c r="R1435" i="6"/>
  <c r="O1436" i="6"/>
  <c r="P1436" i="6"/>
  <c r="Q1436" i="6"/>
  <c r="R1436" i="6"/>
  <c r="O1437" i="6"/>
  <c r="P1437" i="6"/>
  <c r="Q1437" i="6"/>
  <c r="R1437" i="6"/>
  <c r="O1438" i="6"/>
  <c r="P1438" i="6"/>
  <c r="Q1438" i="6"/>
  <c r="R1438" i="6"/>
  <c r="O1439" i="6"/>
  <c r="P1439" i="6"/>
  <c r="Q1439" i="6"/>
  <c r="R1439" i="6"/>
  <c r="O1440" i="6"/>
  <c r="P1440" i="6"/>
  <c r="Q1440" i="6"/>
  <c r="R1440" i="6"/>
  <c r="O1441" i="6"/>
  <c r="P1441" i="6"/>
  <c r="Q1441" i="6"/>
  <c r="R1441" i="6"/>
  <c r="O1442" i="6"/>
  <c r="P1442" i="6"/>
  <c r="Q1442" i="6"/>
  <c r="R1442" i="6"/>
  <c r="O1443" i="6"/>
  <c r="P1443" i="6"/>
  <c r="Q1443" i="6"/>
  <c r="R1443" i="6"/>
  <c r="O1444" i="6"/>
  <c r="P1444" i="6"/>
  <c r="Q1444" i="6"/>
  <c r="R1444" i="6"/>
  <c r="O1445" i="6"/>
  <c r="P1445" i="6"/>
  <c r="Q1445" i="6"/>
  <c r="R1445" i="6"/>
  <c r="O1446" i="6"/>
  <c r="P1446" i="6"/>
  <c r="Q1446" i="6"/>
  <c r="R1446" i="6"/>
  <c r="O1447" i="6"/>
  <c r="P1447" i="6"/>
  <c r="Q1447" i="6"/>
  <c r="R1447" i="6"/>
  <c r="O1448" i="6"/>
  <c r="P1448" i="6"/>
  <c r="Q1448" i="6"/>
  <c r="R1448" i="6"/>
  <c r="O1449" i="6"/>
  <c r="P1449" i="6"/>
  <c r="Q1449" i="6"/>
  <c r="R1449" i="6"/>
  <c r="O1450" i="6"/>
  <c r="P1450" i="6"/>
  <c r="Q1450" i="6"/>
  <c r="R1450" i="6"/>
  <c r="O1451" i="6"/>
  <c r="P1451" i="6"/>
  <c r="Q1451" i="6"/>
  <c r="R1451" i="6"/>
  <c r="O1452" i="6"/>
  <c r="P1452" i="6"/>
  <c r="Q1452" i="6"/>
  <c r="R1452" i="6"/>
  <c r="O1453" i="6"/>
  <c r="P1453" i="6"/>
  <c r="Q1453" i="6"/>
  <c r="R1453" i="6"/>
  <c r="O1454" i="6"/>
  <c r="P1454" i="6"/>
  <c r="Q1454" i="6"/>
  <c r="R1454" i="6"/>
  <c r="O1455" i="6"/>
  <c r="P1455" i="6"/>
  <c r="Q1455" i="6"/>
  <c r="R1455" i="6"/>
  <c r="O1456" i="6"/>
  <c r="P1456" i="6"/>
  <c r="Q1456" i="6"/>
  <c r="R1456" i="6"/>
  <c r="O1457" i="6"/>
  <c r="P1457" i="6"/>
  <c r="Q1457" i="6"/>
  <c r="R1457" i="6"/>
  <c r="O1458" i="6"/>
  <c r="P1458" i="6"/>
  <c r="Q1458" i="6"/>
  <c r="R1458" i="6"/>
  <c r="O1459" i="6"/>
  <c r="P1459" i="6"/>
  <c r="Q1459" i="6"/>
  <c r="R1459" i="6"/>
  <c r="O1460" i="6"/>
  <c r="P1460" i="6"/>
  <c r="Q1460" i="6"/>
  <c r="R1460" i="6"/>
  <c r="O1461" i="6"/>
  <c r="P1461" i="6"/>
  <c r="Q1461" i="6"/>
  <c r="R1461" i="6"/>
  <c r="O1462" i="6"/>
  <c r="P1462" i="6"/>
  <c r="Q1462" i="6"/>
  <c r="R1462" i="6"/>
  <c r="O1463" i="6"/>
  <c r="P1463" i="6"/>
  <c r="Q1463" i="6"/>
  <c r="R1463" i="6"/>
  <c r="O1464" i="6"/>
  <c r="P1464" i="6"/>
  <c r="Q1464" i="6"/>
  <c r="R1464" i="6"/>
  <c r="O1465" i="6"/>
  <c r="P1465" i="6"/>
  <c r="Q1465" i="6"/>
  <c r="R1465" i="6"/>
  <c r="O1466" i="6"/>
  <c r="P1466" i="6"/>
  <c r="Q1466" i="6"/>
  <c r="R1466" i="6"/>
  <c r="O1467" i="6"/>
  <c r="P1467" i="6"/>
  <c r="Q1467" i="6"/>
  <c r="R1467" i="6"/>
  <c r="O1468" i="6"/>
  <c r="P1468" i="6"/>
  <c r="Q1468" i="6"/>
  <c r="R1468" i="6"/>
  <c r="O1469" i="6"/>
  <c r="P1469" i="6"/>
  <c r="Q1469" i="6"/>
  <c r="R1469" i="6"/>
  <c r="O1470" i="6"/>
  <c r="P1470" i="6"/>
  <c r="Q1470" i="6"/>
  <c r="R1470" i="6"/>
  <c r="O1471" i="6"/>
  <c r="P1471" i="6"/>
  <c r="Q1471" i="6"/>
  <c r="R1471" i="6"/>
  <c r="O1472" i="6"/>
  <c r="P1472" i="6"/>
  <c r="Q1472" i="6"/>
  <c r="R1472" i="6"/>
  <c r="O1473" i="6"/>
  <c r="P1473" i="6"/>
  <c r="Q1473" i="6"/>
  <c r="R1473" i="6"/>
  <c r="O1474" i="6"/>
  <c r="P1474" i="6"/>
  <c r="Q1474" i="6"/>
  <c r="R1474" i="6"/>
  <c r="O1475" i="6"/>
  <c r="P1475" i="6"/>
  <c r="Q1475" i="6"/>
  <c r="R1475" i="6"/>
  <c r="O1476" i="6"/>
  <c r="P1476" i="6"/>
  <c r="Q1476" i="6"/>
  <c r="R1476" i="6"/>
  <c r="O1477" i="6"/>
  <c r="P1477" i="6"/>
  <c r="Q1477" i="6"/>
  <c r="R1477" i="6"/>
  <c r="O1478" i="6"/>
  <c r="P1478" i="6"/>
  <c r="Q1478" i="6"/>
  <c r="R1478" i="6"/>
  <c r="O1479" i="6"/>
  <c r="P1479" i="6"/>
  <c r="Q1479" i="6"/>
  <c r="R1479" i="6"/>
  <c r="O1480" i="6"/>
  <c r="P1480" i="6"/>
  <c r="Q1480" i="6"/>
  <c r="R1480" i="6"/>
  <c r="O1481" i="6"/>
  <c r="P1481" i="6"/>
  <c r="Q1481" i="6"/>
  <c r="R1481" i="6"/>
  <c r="O1482" i="6"/>
  <c r="P1482" i="6"/>
  <c r="Q1482" i="6"/>
  <c r="R1482" i="6"/>
  <c r="O1483" i="6"/>
  <c r="P1483" i="6"/>
  <c r="Q1483" i="6"/>
  <c r="R1483" i="6"/>
  <c r="O1484" i="6"/>
  <c r="P1484" i="6"/>
  <c r="Q1484" i="6"/>
  <c r="R1484" i="6"/>
  <c r="O1485" i="6"/>
  <c r="P1485" i="6"/>
  <c r="Q1485" i="6"/>
  <c r="R1485" i="6"/>
  <c r="O1486" i="6"/>
  <c r="P1486" i="6"/>
  <c r="Q1486" i="6"/>
  <c r="R1486" i="6"/>
  <c r="O1487" i="6"/>
  <c r="P1487" i="6"/>
  <c r="Q1487" i="6"/>
  <c r="R1487" i="6"/>
  <c r="O1488" i="6"/>
  <c r="P1488" i="6"/>
  <c r="Q1488" i="6"/>
  <c r="R1488" i="6"/>
  <c r="O1489" i="6"/>
  <c r="P1489" i="6"/>
  <c r="Q1489" i="6"/>
  <c r="R1489" i="6"/>
  <c r="O1490" i="6"/>
  <c r="P1490" i="6"/>
  <c r="Q1490" i="6"/>
  <c r="R1490" i="6"/>
  <c r="O1491" i="6"/>
  <c r="P1491" i="6"/>
  <c r="Q1491" i="6"/>
  <c r="R1491" i="6"/>
  <c r="O1492" i="6"/>
  <c r="P1492" i="6"/>
  <c r="Q1492" i="6"/>
  <c r="R1492" i="6"/>
  <c r="O1493" i="6"/>
  <c r="P1493" i="6"/>
  <c r="Q1493" i="6"/>
  <c r="R1493" i="6"/>
  <c r="O1494" i="6"/>
  <c r="P1494" i="6"/>
  <c r="Q1494" i="6"/>
  <c r="R1494" i="6"/>
  <c r="O1495" i="6"/>
  <c r="P1495" i="6"/>
  <c r="Q1495" i="6"/>
  <c r="R1495" i="6"/>
  <c r="O1496" i="6"/>
  <c r="P1496" i="6"/>
  <c r="Q1496" i="6"/>
  <c r="R1496" i="6"/>
  <c r="O1497" i="6"/>
  <c r="P1497" i="6"/>
  <c r="Q1497" i="6"/>
  <c r="R1497" i="6"/>
  <c r="O1498" i="6"/>
  <c r="P1498" i="6"/>
  <c r="Q1498" i="6"/>
  <c r="R1498" i="6"/>
  <c r="O1499" i="6"/>
  <c r="P1499" i="6"/>
  <c r="Q1499" i="6"/>
  <c r="R1499" i="6"/>
  <c r="O1500" i="6"/>
  <c r="P1500" i="6"/>
  <c r="Q1500" i="6"/>
  <c r="R1500" i="6"/>
  <c r="O1501" i="6"/>
  <c r="P1501" i="6"/>
  <c r="Q1501" i="6"/>
  <c r="R1501" i="6"/>
  <c r="O1502" i="6"/>
  <c r="P1502" i="6"/>
  <c r="Q1502" i="6"/>
  <c r="R1502" i="6"/>
  <c r="O1503" i="6"/>
  <c r="P1503" i="6"/>
  <c r="Q1503" i="6"/>
  <c r="R1503" i="6"/>
  <c r="O1504" i="6"/>
  <c r="P1504" i="6"/>
  <c r="Q1504" i="6"/>
  <c r="R1504" i="6"/>
  <c r="O1505" i="6"/>
  <c r="P1505" i="6"/>
  <c r="Q1505" i="6"/>
  <c r="R1505" i="6"/>
  <c r="O1506" i="6"/>
  <c r="P1506" i="6"/>
  <c r="Q1506" i="6"/>
  <c r="R1506" i="6"/>
  <c r="O1507" i="6"/>
  <c r="P1507" i="6"/>
  <c r="Q1507" i="6"/>
  <c r="R1507" i="6"/>
  <c r="O1508" i="6"/>
  <c r="P1508" i="6"/>
  <c r="Q1508" i="6"/>
  <c r="R1508" i="6"/>
  <c r="O1509" i="6"/>
  <c r="P1509" i="6"/>
  <c r="Q1509" i="6"/>
  <c r="R1509" i="6"/>
  <c r="O1510" i="6"/>
  <c r="P1510" i="6"/>
  <c r="Q1510" i="6"/>
  <c r="R1510" i="6"/>
  <c r="O1511" i="6"/>
  <c r="P1511" i="6"/>
  <c r="Q1511" i="6"/>
  <c r="R1511" i="6"/>
  <c r="O1512" i="6"/>
  <c r="P1512" i="6"/>
  <c r="Q1512" i="6"/>
  <c r="R1512" i="6"/>
  <c r="O1513" i="6"/>
  <c r="P1513" i="6"/>
  <c r="Q1513" i="6"/>
  <c r="R1513" i="6"/>
  <c r="O1514" i="6"/>
  <c r="P1514" i="6"/>
  <c r="Q1514" i="6"/>
  <c r="R1514" i="6"/>
  <c r="O1515" i="6"/>
  <c r="P1515" i="6"/>
  <c r="Q1515" i="6"/>
  <c r="R1515" i="6"/>
  <c r="O1516" i="6"/>
  <c r="P1516" i="6"/>
  <c r="Q1516" i="6"/>
  <c r="R1516" i="6"/>
  <c r="O1517" i="6"/>
  <c r="P1517" i="6"/>
  <c r="Q1517" i="6"/>
  <c r="R1517" i="6"/>
  <c r="O1518" i="6"/>
  <c r="P1518" i="6"/>
  <c r="Q1518" i="6"/>
  <c r="R1518" i="6"/>
  <c r="O1519" i="6"/>
  <c r="P1519" i="6"/>
  <c r="Q1519" i="6"/>
  <c r="R1519" i="6"/>
  <c r="O1520" i="6"/>
  <c r="P1520" i="6"/>
  <c r="Q1520" i="6"/>
  <c r="R1520" i="6"/>
  <c r="O1521" i="6"/>
  <c r="P1521" i="6"/>
  <c r="Q1521" i="6"/>
  <c r="R1521" i="6"/>
  <c r="O1522" i="6"/>
  <c r="P1522" i="6"/>
  <c r="Q1522" i="6"/>
  <c r="R1522" i="6"/>
  <c r="O1523" i="6"/>
  <c r="P1523" i="6"/>
  <c r="Q1523" i="6"/>
  <c r="R1523" i="6"/>
  <c r="O1524" i="6"/>
  <c r="P1524" i="6"/>
  <c r="Q1524" i="6"/>
  <c r="R1524" i="6"/>
  <c r="O1525" i="6"/>
  <c r="P1525" i="6"/>
  <c r="Q1525" i="6"/>
  <c r="R1525" i="6"/>
  <c r="O1526" i="6"/>
  <c r="P1526" i="6"/>
  <c r="Q1526" i="6"/>
  <c r="R1526" i="6"/>
  <c r="O1527" i="6"/>
  <c r="P1527" i="6"/>
  <c r="Q1527" i="6"/>
  <c r="R1527" i="6"/>
  <c r="O1528" i="6"/>
  <c r="P1528" i="6"/>
  <c r="Q1528" i="6"/>
  <c r="R1528" i="6"/>
  <c r="O1529" i="6"/>
  <c r="P1529" i="6"/>
  <c r="Q1529" i="6"/>
  <c r="R1529" i="6"/>
  <c r="O1530" i="6"/>
  <c r="P1530" i="6"/>
  <c r="Q1530" i="6"/>
  <c r="R1530" i="6"/>
  <c r="O1531" i="6"/>
  <c r="P1531" i="6"/>
  <c r="Q1531" i="6"/>
  <c r="R1531" i="6"/>
  <c r="O1532" i="6"/>
  <c r="P1532" i="6"/>
  <c r="Q1532" i="6"/>
  <c r="R1532" i="6"/>
  <c r="O1533" i="6"/>
  <c r="P1533" i="6"/>
  <c r="Q1533" i="6"/>
  <c r="R1533" i="6"/>
  <c r="O1534" i="6"/>
  <c r="P1534" i="6"/>
  <c r="Q1534" i="6"/>
  <c r="R1534" i="6"/>
  <c r="O1535" i="6"/>
  <c r="P1535" i="6"/>
  <c r="Q1535" i="6"/>
  <c r="R1535" i="6"/>
  <c r="O1536" i="6"/>
  <c r="P1536" i="6"/>
  <c r="Q1536" i="6"/>
  <c r="R1536" i="6"/>
  <c r="O1537" i="6"/>
  <c r="P1537" i="6"/>
  <c r="Q1537" i="6"/>
  <c r="R1537" i="6"/>
  <c r="O1538" i="6"/>
  <c r="P1538" i="6"/>
  <c r="Q1538" i="6"/>
  <c r="R1538" i="6"/>
  <c r="O1539" i="6"/>
  <c r="P1539" i="6"/>
  <c r="Q1539" i="6"/>
  <c r="R1539" i="6"/>
  <c r="O1540" i="6"/>
  <c r="P1540" i="6"/>
  <c r="Q1540" i="6"/>
  <c r="R1540" i="6"/>
  <c r="O1541" i="6"/>
  <c r="P1541" i="6"/>
  <c r="Q1541" i="6"/>
  <c r="R1541" i="6"/>
  <c r="O1542" i="6"/>
  <c r="P1542" i="6"/>
  <c r="Q1542" i="6"/>
  <c r="R1542" i="6"/>
  <c r="O1543" i="6"/>
  <c r="P1543" i="6"/>
  <c r="Q1543" i="6"/>
  <c r="R1543" i="6"/>
  <c r="O1544" i="6"/>
  <c r="P1544" i="6"/>
  <c r="Q1544" i="6"/>
  <c r="R1544" i="6"/>
  <c r="O1545" i="6"/>
  <c r="P1545" i="6"/>
  <c r="Q1545" i="6"/>
  <c r="R1545" i="6"/>
  <c r="O1546" i="6"/>
  <c r="P1546" i="6"/>
  <c r="Q1546" i="6"/>
  <c r="R1546" i="6"/>
  <c r="O1547" i="6"/>
  <c r="P1547" i="6"/>
  <c r="Q1547" i="6"/>
  <c r="R1547" i="6"/>
  <c r="O1548" i="6"/>
  <c r="P1548" i="6"/>
  <c r="Q1548" i="6"/>
  <c r="R1548" i="6"/>
  <c r="O1549" i="6"/>
  <c r="P1549" i="6"/>
  <c r="Q1549" i="6"/>
  <c r="R1549" i="6"/>
  <c r="O1550" i="6"/>
  <c r="P1550" i="6"/>
  <c r="Q1550" i="6"/>
  <c r="R1550" i="6"/>
  <c r="O1551" i="6"/>
  <c r="P1551" i="6"/>
  <c r="Q1551" i="6"/>
  <c r="R1551" i="6"/>
  <c r="O1552" i="6"/>
  <c r="P1552" i="6"/>
  <c r="Q1552" i="6"/>
  <c r="R1552" i="6"/>
  <c r="O1553" i="6"/>
  <c r="P1553" i="6"/>
  <c r="Q1553" i="6"/>
  <c r="R1553" i="6"/>
  <c r="O1554" i="6"/>
  <c r="P1554" i="6"/>
  <c r="Q1554" i="6"/>
  <c r="R1554" i="6"/>
  <c r="O1555" i="6"/>
  <c r="P1555" i="6"/>
  <c r="Q1555" i="6"/>
  <c r="R1555" i="6"/>
  <c r="O1556" i="6"/>
  <c r="P1556" i="6"/>
  <c r="Q1556" i="6"/>
  <c r="R1556" i="6"/>
  <c r="O1557" i="6"/>
  <c r="P1557" i="6"/>
  <c r="Q1557" i="6"/>
  <c r="R1557" i="6"/>
  <c r="O1558" i="6"/>
  <c r="P1558" i="6"/>
  <c r="Q1558" i="6"/>
  <c r="R1558" i="6"/>
  <c r="O1559" i="6"/>
  <c r="P1559" i="6"/>
  <c r="Q1559" i="6"/>
  <c r="R1559" i="6"/>
  <c r="O1560" i="6"/>
  <c r="P1560" i="6"/>
  <c r="Q1560" i="6"/>
  <c r="R1560" i="6"/>
  <c r="O1561" i="6"/>
  <c r="P1561" i="6"/>
  <c r="Q1561" i="6"/>
  <c r="R1561" i="6"/>
  <c r="O1562" i="6"/>
  <c r="P1562" i="6"/>
  <c r="Q1562" i="6"/>
  <c r="R1562" i="6"/>
  <c r="O1563" i="6"/>
  <c r="P1563" i="6"/>
  <c r="Q1563" i="6"/>
  <c r="R1563" i="6"/>
  <c r="O1564" i="6"/>
  <c r="P1564" i="6"/>
  <c r="Q1564" i="6"/>
  <c r="R1564" i="6"/>
  <c r="O1565" i="6"/>
  <c r="P1565" i="6"/>
  <c r="Q1565" i="6"/>
  <c r="R1565" i="6"/>
  <c r="O1566" i="6"/>
  <c r="P1566" i="6"/>
  <c r="Q1566" i="6"/>
  <c r="R1566" i="6"/>
  <c r="O1567" i="6"/>
  <c r="P1567" i="6"/>
  <c r="Q1567" i="6"/>
  <c r="R1567" i="6"/>
  <c r="O1568" i="6"/>
  <c r="P1568" i="6"/>
  <c r="Q1568" i="6"/>
  <c r="R1568" i="6"/>
  <c r="O1569" i="6"/>
  <c r="P1569" i="6"/>
  <c r="Q1569" i="6"/>
  <c r="R1569" i="6"/>
  <c r="O1570" i="6"/>
  <c r="P1570" i="6"/>
  <c r="Q1570" i="6"/>
  <c r="R1570" i="6"/>
  <c r="O1571" i="6"/>
  <c r="P1571" i="6"/>
  <c r="Q1571" i="6"/>
  <c r="R1571" i="6"/>
  <c r="O1572" i="6"/>
  <c r="P1572" i="6"/>
  <c r="Q1572" i="6"/>
  <c r="R1572" i="6"/>
  <c r="O1573" i="6"/>
  <c r="P1573" i="6"/>
  <c r="Q1573" i="6"/>
  <c r="R1573" i="6"/>
  <c r="O1574" i="6"/>
  <c r="P1574" i="6"/>
  <c r="Q1574" i="6"/>
  <c r="R1574" i="6"/>
  <c r="O1575" i="6"/>
  <c r="P1575" i="6"/>
  <c r="Q1575" i="6"/>
  <c r="R1575" i="6"/>
  <c r="O1576" i="6"/>
  <c r="P1576" i="6"/>
  <c r="Q1576" i="6"/>
  <c r="R1576" i="6"/>
  <c r="O1577" i="6"/>
  <c r="P1577" i="6"/>
  <c r="Q1577" i="6"/>
  <c r="R1577" i="6"/>
  <c r="O1578" i="6"/>
  <c r="P1578" i="6"/>
  <c r="Q1578" i="6"/>
  <c r="R1578" i="6"/>
  <c r="O1579" i="6"/>
  <c r="P1579" i="6"/>
  <c r="Q1579" i="6"/>
  <c r="R1579" i="6"/>
  <c r="O1580" i="6"/>
  <c r="P1580" i="6"/>
  <c r="Q1580" i="6"/>
  <c r="R1580" i="6"/>
  <c r="O1581" i="6"/>
  <c r="P1581" i="6"/>
  <c r="Q1581" i="6"/>
  <c r="R1581" i="6"/>
  <c r="O1582" i="6"/>
  <c r="P1582" i="6"/>
  <c r="Q1582" i="6"/>
  <c r="R1582" i="6"/>
  <c r="O1583" i="6"/>
  <c r="P1583" i="6"/>
  <c r="Q1583" i="6"/>
  <c r="R1583" i="6"/>
  <c r="O1584" i="6"/>
  <c r="P1584" i="6"/>
  <c r="Q1584" i="6"/>
  <c r="R1584" i="6"/>
  <c r="O1585" i="6"/>
  <c r="P1585" i="6"/>
  <c r="Q1585" i="6"/>
  <c r="R1585" i="6"/>
  <c r="O1586" i="6"/>
  <c r="P1586" i="6"/>
  <c r="Q1586" i="6"/>
  <c r="R1586" i="6"/>
  <c r="O1587" i="6"/>
  <c r="P1587" i="6"/>
  <c r="Q1587" i="6"/>
  <c r="R1587" i="6"/>
  <c r="O1588" i="6"/>
  <c r="P1588" i="6"/>
  <c r="Q1588" i="6"/>
  <c r="R1588" i="6"/>
  <c r="O1589" i="6"/>
  <c r="P1589" i="6"/>
  <c r="Q1589" i="6"/>
  <c r="R1589" i="6"/>
  <c r="O1590" i="6"/>
  <c r="P1590" i="6"/>
  <c r="Q1590" i="6"/>
  <c r="R1590" i="6"/>
  <c r="O1591" i="6"/>
  <c r="P1591" i="6"/>
  <c r="Q1591" i="6"/>
  <c r="R1591" i="6"/>
  <c r="O1592" i="6"/>
  <c r="P1592" i="6"/>
  <c r="Q1592" i="6"/>
  <c r="R1592" i="6"/>
  <c r="O1593" i="6"/>
  <c r="P1593" i="6"/>
  <c r="Q1593" i="6"/>
  <c r="R1593" i="6"/>
  <c r="O1594" i="6"/>
  <c r="P1594" i="6"/>
  <c r="Q1594" i="6"/>
  <c r="R1594" i="6"/>
  <c r="O1595" i="6"/>
  <c r="P1595" i="6"/>
  <c r="Q1595" i="6"/>
  <c r="R1595" i="6"/>
  <c r="O1596" i="6"/>
  <c r="P1596" i="6"/>
  <c r="Q1596" i="6"/>
  <c r="R1596" i="6"/>
  <c r="O1597" i="6"/>
  <c r="P1597" i="6"/>
  <c r="Q1597" i="6"/>
  <c r="R1597" i="6"/>
  <c r="O1598" i="6"/>
  <c r="P1598" i="6"/>
  <c r="Q1598" i="6"/>
  <c r="R1598" i="6"/>
  <c r="O1599" i="6"/>
  <c r="P1599" i="6"/>
  <c r="Q1599" i="6"/>
  <c r="R1599" i="6"/>
  <c r="O1600" i="6"/>
  <c r="P1600" i="6"/>
  <c r="Q1600" i="6"/>
  <c r="R1600" i="6"/>
  <c r="O1601" i="6"/>
  <c r="P1601" i="6"/>
  <c r="Q1601" i="6"/>
  <c r="R1601" i="6"/>
  <c r="O1602" i="6"/>
  <c r="P1602" i="6"/>
  <c r="Q1602" i="6"/>
  <c r="R1602" i="6"/>
  <c r="O1603" i="6"/>
  <c r="P1603" i="6"/>
  <c r="Q1603" i="6"/>
  <c r="R1603" i="6"/>
  <c r="O1604" i="6"/>
  <c r="P1604" i="6"/>
  <c r="Q1604" i="6"/>
  <c r="R1604" i="6"/>
  <c r="O1605" i="6"/>
  <c r="P1605" i="6"/>
  <c r="Q1605" i="6"/>
  <c r="R1605" i="6"/>
  <c r="O1606" i="6"/>
  <c r="P1606" i="6"/>
  <c r="Q1606" i="6"/>
  <c r="R1606" i="6"/>
  <c r="O1607" i="6"/>
  <c r="P1607" i="6"/>
  <c r="Q1607" i="6"/>
  <c r="R1607" i="6"/>
  <c r="O1608" i="6"/>
  <c r="P1608" i="6"/>
  <c r="Q1608" i="6"/>
  <c r="R1608" i="6"/>
  <c r="O1609" i="6"/>
  <c r="P1609" i="6"/>
  <c r="Q1609" i="6"/>
  <c r="R1609" i="6"/>
  <c r="O1610" i="6"/>
  <c r="P1610" i="6"/>
  <c r="Q1610" i="6"/>
  <c r="R1610" i="6"/>
  <c r="O1611" i="6"/>
  <c r="P1611" i="6"/>
  <c r="Q1611" i="6"/>
  <c r="R1611" i="6"/>
  <c r="O1612" i="6"/>
  <c r="P1612" i="6"/>
  <c r="Q1612" i="6"/>
  <c r="R1612" i="6"/>
  <c r="O1613" i="6"/>
  <c r="P1613" i="6"/>
  <c r="Q1613" i="6"/>
  <c r="R1613" i="6"/>
  <c r="O1614" i="6"/>
  <c r="P1614" i="6"/>
  <c r="Q1614" i="6"/>
  <c r="R1614" i="6"/>
  <c r="O1615" i="6"/>
  <c r="P1615" i="6"/>
  <c r="Q1615" i="6"/>
  <c r="R1615" i="6"/>
  <c r="O1616" i="6"/>
  <c r="P1616" i="6"/>
  <c r="Q1616" i="6"/>
  <c r="R1616" i="6"/>
  <c r="O1617" i="6"/>
  <c r="P1617" i="6"/>
  <c r="Q1617" i="6"/>
  <c r="R1617" i="6"/>
  <c r="O1618" i="6"/>
  <c r="P1618" i="6"/>
  <c r="Q1618" i="6"/>
  <c r="R1618" i="6"/>
  <c r="O1619" i="6"/>
  <c r="P1619" i="6"/>
  <c r="Q1619" i="6"/>
  <c r="R1619" i="6"/>
  <c r="O1620" i="6"/>
  <c r="P1620" i="6"/>
  <c r="Q1620" i="6"/>
  <c r="R1620" i="6"/>
  <c r="O1621" i="6"/>
  <c r="P1621" i="6"/>
  <c r="Q1621" i="6"/>
  <c r="R1621" i="6"/>
  <c r="O1622" i="6"/>
  <c r="P1622" i="6"/>
  <c r="Q1622" i="6"/>
  <c r="R1622" i="6"/>
  <c r="O1623" i="6"/>
  <c r="P1623" i="6"/>
  <c r="Q1623" i="6"/>
  <c r="R1623" i="6"/>
  <c r="O1624" i="6"/>
  <c r="P1624" i="6"/>
  <c r="Q1624" i="6"/>
  <c r="R1624" i="6"/>
  <c r="O1625" i="6"/>
  <c r="P1625" i="6"/>
  <c r="Q1625" i="6"/>
  <c r="R1625" i="6"/>
  <c r="O1626" i="6"/>
  <c r="P1626" i="6"/>
  <c r="Q1626" i="6"/>
  <c r="R1626" i="6"/>
  <c r="O1627" i="6"/>
  <c r="P1627" i="6"/>
  <c r="Q1627" i="6"/>
  <c r="R1627" i="6"/>
  <c r="O1628" i="6"/>
  <c r="P1628" i="6"/>
  <c r="Q1628" i="6"/>
  <c r="R1628" i="6"/>
  <c r="O1629" i="6"/>
  <c r="P1629" i="6"/>
  <c r="Q1629" i="6"/>
  <c r="R1629" i="6"/>
  <c r="O1630" i="6"/>
  <c r="P1630" i="6"/>
  <c r="Q1630" i="6"/>
  <c r="R1630" i="6"/>
  <c r="O1631" i="6"/>
  <c r="P1631" i="6"/>
  <c r="Q1631" i="6"/>
  <c r="R1631" i="6"/>
  <c r="O1632" i="6"/>
  <c r="P1632" i="6"/>
  <c r="Q1632" i="6"/>
  <c r="R1632" i="6"/>
  <c r="O1633" i="6"/>
  <c r="P1633" i="6"/>
  <c r="Q1633" i="6"/>
  <c r="R1633" i="6"/>
  <c r="O1634" i="6"/>
  <c r="P1634" i="6"/>
  <c r="Q1634" i="6"/>
  <c r="R1634" i="6"/>
  <c r="O1635" i="6"/>
  <c r="P1635" i="6"/>
  <c r="Q1635" i="6"/>
  <c r="R1635" i="6"/>
  <c r="O1636" i="6"/>
  <c r="P1636" i="6"/>
  <c r="Q1636" i="6"/>
  <c r="R1636" i="6"/>
  <c r="O1637" i="6"/>
  <c r="P1637" i="6"/>
  <c r="Q1637" i="6"/>
  <c r="R1637" i="6"/>
  <c r="O1638" i="6"/>
  <c r="P1638" i="6"/>
  <c r="Q1638" i="6"/>
  <c r="R1638" i="6"/>
  <c r="O1639" i="6"/>
  <c r="P1639" i="6"/>
  <c r="Q1639" i="6"/>
  <c r="R1639" i="6"/>
  <c r="O1640" i="6"/>
  <c r="P1640" i="6"/>
  <c r="Q1640" i="6"/>
  <c r="R1640" i="6"/>
  <c r="O1641" i="6"/>
  <c r="P1641" i="6"/>
  <c r="Q1641" i="6"/>
  <c r="R1641" i="6"/>
  <c r="O1642" i="6"/>
  <c r="P1642" i="6"/>
  <c r="Q1642" i="6"/>
  <c r="R1642" i="6"/>
  <c r="O1643" i="6"/>
  <c r="P1643" i="6"/>
  <c r="Q1643" i="6"/>
  <c r="R1643" i="6"/>
  <c r="O1644" i="6"/>
  <c r="P1644" i="6"/>
  <c r="Q1644" i="6"/>
  <c r="R1644" i="6"/>
  <c r="O1645" i="6"/>
  <c r="P1645" i="6"/>
  <c r="Q1645" i="6"/>
  <c r="R1645" i="6"/>
  <c r="O1646" i="6"/>
  <c r="P1646" i="6"/>
  <c r="Q1646" i="6"/>
  <c r="R1646" i="6"/>
  <c r="O1647" i="6"/>
  <c r="P1647" i="6"/>
  <c r="Q1647" i="6"/>
  <c r="R1647" i="6"/>
  <c r="O1648" i="6"/>
  <c r="P1648" i="6"/>
  <c r="Q1648" i="6"/>
  <c r="R1648" i="6"/>
  <c r="O1649" i="6"/>
  <c r="P1649" i="6"/>
  <c r="Q1649" i="6"/>
  <c r="R1649" i="6"/>
  <c r="O1650" i="6"/>
  <c r="P1650" i="6"/>
  <c r="Q1650" i="6"/>
  <c r="R1650" i="6"/>
  <c r="O1651" i="6"/>
  <c r="P1651" i="6"/>
  <c r="Q1651" i="6"/>
  <c r="R1651" i="6"/>
  <c r="O1652" i="6"/>
  <c r="P1652" i="6"/>
  <c r="Q1652" i="6"/>
  <c r="R1652" i="6"/>
  <c r="O1653" i="6"/>
  <c r="P1653" i="6"/>
  <c r="Q1653" i="6"/>
  <c r="R1653" i="6"/>
  <c r="O1654" i="6"/>
  <c r="P1654" i="6"/>
  <c r="Q1654" i="6"/>
  <c r="R1654" i="6"/>
  <c r="O1655" i="6"/>
  <c r="P1655" i="6"/>
  <c r="Q1655" i="6"/>
  <c r="R1655" i="6"/>
  <c r="O1656" i="6"/>
  <c r="P1656" i="6"/>
  <c r="Q1656" i="6"/>
  <c r="R1656" i="6"/>
  <c r="O1657" i="6"/>
  <c r="P1657" i="6"/>
  <c r="Q1657" i="6"/>
  <c r="R1657" i="6"/>
  <c r="O1658" i="6"/>
  <c r="P1658" i="6"/>
  <c r="Q1658" i="6"/>
  <c r="R1658" i="6"/>
  <c r="O1659" i="6"/>
  <c r="P1659" i="6"/>
  <c r="Q1659" i="6"/>
  <c r="R1659" i="6"/>
  <c r="O1660" i="6"/>
  <c r="P1660" i="6"/>
  <c r="Q1660" i="6"/>
  <c r="R1660" i="6"/>
  <c r="O1661" i="6"/>
  <c r="P1661" i="6"/>
  <c r="Q1661" i="6"/>
  <c r="R1661" i="6"/>
  <c r="O1662" i="6"/>
  <c r="P1662" i="6"/>
  <c r="Q1662" i="6"/>
  <c r="R1662" i="6"/>
  <c r="O1663" i="6"/>
  <c r="P1663" i="6"/>
  <c r="Q1663" i="6"/>
  <c r="R1663" i="6"/>
  <c r="O1664" i="6"/>
  <c r="P1664" i="6"/>
  <c r="Q1664" i="6"/>
  <c r="R1664" i="6"/>
  <c r="O1665" i="6"/>
  <c r="P1665" i="6"/>
  <c r="Q1665" i="6"/>
  <c r="R1665" i="6"/>
  <c r="O1666" i="6"/>
  <c r="P1666" i="6"/>
  <c r="Q1666" i="6"/>
  <c r="R1666" i="6"/>
  <c r="O1667" i="6"/>
  <c r="P1667" i="6"/>
  <c r="Q1667" i="6"/>
  <c r="R1667" i="6"/>
  <c r="O1668" i="6"/>
  <c r="P1668" i="6"/>
  <c r="Q1668" i="6"/>
  <c r="R1668" i="6"/>
  <c r="O1669" i="6"/>
  <c r="P1669" i="6"/>
  <c r="Q1669" i="6"/>
  <c r="R1669" i="6"/>
  <c r="O1670" i="6"/>
  <c r="P1670" i="6"/>
  <c r="Q1670" i="6"/>
  <c r="R1670" i="6"/>
  <c r="O1671" i="6"/>
  <c r="P1671" i="6"/>
  <c r="Q1671" i="6"/>
  <c r="R1671" i="6"/>
  <c r="O1672" i="6"/>
  <c r="P1672" i="6"/>
  <c r="Q1672" i="6"/>
  <c r="R1672" i="6"/>
  <c r="O1673" i="6"/>
  <c r="P1673" i="6"/>
  <c r="Q1673" i="6"/>
  <c r="R1673" i="6"/>
  <c r="O1674" i="6"/>
  <c r="P1674" i="6"/>
  <c r="Q1674" i="6"/>
  <c r="R1674" i="6"/>
  <c r="O1675" i="6"/>
  <c r="P1675" i="6"/>
  <c r="Q1675" i="6"/>
  <c r="R1675" i="6"/>
  <c r="O1676" i="6"/>
  <c r="P1676" i="6"/>
  <c r="Q1676" i="6"/>
  <c r="R1676" i="6"/>
  <c r="O1677" i="6"/>
  <c r="P1677" i="6"/>
  <c r="Q1677" i="6"/>
  <c r="R1677" i="6"/>
  <c r="O1678" i="6"/>
  <c r="P1678" i="6"/>
  <c r="Q1678" i="6"/>
  <c r="R1678" i="6"/>
  <c r="O1679" i="6"/>
  <c r="P1679" i="6"/>
  <c r="Q1679" i="6"/>
  <c r="R1679" i="6"/>
  <c r="O1680" i="6"/>
  <c r="P1680" i="6"/>
  <c r="Q1680" i="6"/>
  <c r="R1680" i="6"/>
  <c r="O1681" i="6"/>
  <c r="P1681" i="6"/>
  <c r="Q1681" i="6"/>
  <c r="R1681" i="6"/>
  <c r="O1682" i="6"/>
  <c r="P1682" i="6"/>
  <c r="Q1682" i="6"/>
  <c r="R1682" i="6"/>
  <c r="O1683" i="6"/>
  <c r="P1683" i="6"/>
  <c r="Q1683" i="6"/>
  <c r="R1683" i="6"/>
  <c r="O1684" i="6"/>
  <c r="P1684" i="6"/>
  <c r="Q1684" i="6"/>
  <c r="R1684" i="6"/>
  <c r="O1685" i="6"/>
  <c r="P1685" i="6"/>
  <c r="Q1685" i="6"/>
  <c r="R1685" i="6"/>
  <c r="O1686" i="6"/>
  <c r="P1686" i="6"/>
  <c r="Q1686" i="6"/>
  <c r="R1686" i="6"/>
  <c r="O1687" i="6"/>
  <c r="P1687" i="6"/>
  <c r="Q1687" i="6"/>
  <c r="R1687" i="6"/>
  <c r="O1688" i="6"/>
  <c r="P1688" i="6"/>
  <c r="Q1688" i="6"/>
  <c r="R1688" i="6"/>
  <c r="O1689" i="6"/>
  <c r="P1689" i="6"/>
  <c r="Q1689" i="6"/>
  <c r="R1689" i="6"/>
  <c r="O1690" i="6"/>
  <c r="P1690" i="6"/>
  <c r="Q1690" i="6"/>
  <c r="R1690" i="6"/>
  <c r="O1691" i="6"/>
  <c r="P1691" i="6"/>
  <c r="Q1691" i="6"/>
  <c r="R1691" i="6"/>
  <c r="O1692" i="6"/>
  <c r="P1692" i="6"/>
  <c r="Q1692" i="6"/>
  <c r="R1692" i="6"/>
  <c r="O1693" i="6"/>
  <c r="P1693" i="6"/>
  <c r="Q1693" i="6"/>
  <c r="R1693" i="6"/>
  <c r="O1694" i="6"/>
  <c r="P1694" i="6"/>
  <c r="Q1694" i="6"/>
  <c r="R1694" i="6"/>
  <c r="O1695" i="6"/>
  <c r="P1695" i="6"/>
  <c r="Q1695" i="6"/>
  <c r="R1695" i="6"/>
  <c r="O1696" i="6"/>
  <c r="P1696" i="6"/>
  <c r="Q1696" i="6"/>
  <c r="R1696" i="6"/>
  <c r="O1697" i="6"/>
  <c r="P1697" i="6"/>
  <c r="Q1697" i="6"/>
  <c r="R1697" i="6"/>
  <c r="O1698" i="6"/>
  <c r="P1698" i="6"/>
  <c r="Q1698" i="6"/>
  <c r="R1698" i="6"/>
  <c r="O1699" i="6"/>
  <c r="P1699" i="6"/>
  <c r="Q1699" i="6"/>
  <c r="R1699" i="6"/>
  <c r="O1700" i="6"/>
  <c r="P1700" i="6"/>
  <c r="Q1700" i="6"/>
  <c r="R1700" i="6"/>
  <c r="O1701" i="6"/>
  <c r="P1701" i="6"/>
  <c r="Q1701" i="6"/>
  <c r="R1701" i="6"/>
  <c r="O1702" i="6"/>
  <c r="P1702" i="6"/>
  <c r="Q1702" i="6"/>
  <c r="R1702" i="6"/>
  <c r="O1703" i="6"/>
  <c r="P1703" i="6"/>
  <c r="Q1703" i="6"/>
  <c r="R1703" i="6"/>
  <c r="O1704" i="6"/>
  <c r="P1704" i="6"/>
  <c r="Q1704" i="6"/>
  <c r="R1704" i="6"/>
  <c r="O1705" i="6"/>
  <c r="P1705" i="6"/>
  <c r="Q1705" i="6"/>
  <c r="R1705" i="6"/>
  <c r="O1706" i="6"/>
  <c r="P1706" i="6"/>
  <c r="Q1706" i="6"/>
  <c r="R1706" i="6"/>
  <c r="O1707" i="6"/>
  <c r="P1707" i="6"/>
  <c r="Q1707" i="6"/>
  <c r="R1707" i="6"/>
  <c r="O1708" i="6"/>
  <c r="P1708" i="6"/>
  <c r="Q1708" i="6"/>
  <c r="R1708" i="6"/>
  <c r="O1709" i="6"/>
  <c r="P1709" i="6"/>
  <c r="Q1709" i="6"/>
  <c r="R1709" i="6"/>
  <c r="O1710" i="6"/>
  <c r="P1710" i="6"/>
  <c r="Q1710" i="6"/>
  <c r="R1710" i="6"/>
  <c r="O1711" i="6"/>
  <c r="P1711" i="6"/>
  <c r="Q1711" i="6"/>
  <c r="R1711" i="6"/>
  <c r="O1712" i="6"/>
  <c r="P1712" i="6"/>
  <c r="Q1712" i="6"/>
  <c r="R1712" i="6"/>
  <c r="O1713" i="6"/>
  <c r="P1713" i="6"/>
  <c r="Q1713" i="6"/>
  <c r="R1713" i="6"/>
  <c r="O1714" i="6"/>
  <c r="P1714" i="6"/>
  <c r="Q1714" i="6"/>
  <c r="R1714" i="6"/>
  <c r="O1715" i="6"/>
  <c r="P1715" i="6"/>
  <c r="Q1715" i="6"/>
  <c r="R1715" i="6"/>
  <c r="O1716" i="6"/>
  <c r="P1716" i="6"/>
  <c r="Q1716" i="6"/>
  <c r="R1716" i="6"/>
  <c r="O1717" i="6"/>
  <c r="P1717" i="6"/>
  <c r="Q1717" i="6"/>
  <c r="R1717" i="6"/>
  <c r="O1718" i="6"/>
  <c r="P1718" i="6"/>
  <c r="Q1718" i="6"/>
  <c r="R1718" i="6"/>
  <c r="O1719" i="6"/>
  <c r="P1719" i="6"/>
  <c r="Q1719" i="6"/>
  <c r="R1719" i="6"/>
  <c r="O1720" i="6"/>
  <c r="P1720" i="6"/>
  <c r="Q1720" i="6"/>
  <c r="R1720" i="6"/>
  <c r="O1721" i="6"/>
  <c r="P1721" i="6"/>
  <c r="Q1721" i="6"/>
  <c r="R1721" i="6"/>
  <c r="O1722" i="6"/>
  <c r="P1722" i="6"/>
  <c r="Q1722" i="6"/>
  <c r="R1722" i="6"/>
  <c r="O1723" i="6"/>
  <c r="P1723" i="6"/>
  <c r="Q1723" i="6"/>
  <c r="R1723" i="6"/>
  <c r="O1724" i="6"/>
  <c r="P1724" i="6"/>
  <c r="Q1724" i="6"/>
  <c r="R1724" i="6"/>
  <c r="O1725" i="6"/>
  <c r="P1725" i="6"/>
  <c r="Q1725" i="6"/>
  <c r="R1725" i="6"/>
  <c r="O1726" i="6"/>
  <c r="P1726" i="6"/>
  <c r="Q1726" i="6"/>
  <c r="R1726" i="6"/>
  <c r="O1727" i="6"/>
  <c r="P1727" i="6"/>
  <c r="Q1727" i="6"/>
  <c r="R1727" i="6"/>
  <c r="O1728" i="6"/>
  <c r="P1728" i="6"/>
  <c r="Q1728" i="6"/>
  <c r="R1728" i="6"/>
  <c r="O1729" i="6"/>
  <c r="P1729" i="6"/>
  <c r="Q1729" i="6"/>
  <c r="R1729" i="6"/>
  <c r="O1730" i="6"/>
  <c r="P1730" i="6"/>
  <c r="Q1730" i="6"/>
  <c r="R1730" i="6"/>
  <c r="O1731" i="6"/>
  <c r="P1731" i="6"/>
  <c r="Q1731" i="6"/>
  <c r="R1731" i="6"/>
  <c r="O1732" i="6"/>
  <c r="P1732" i="6"/>
  <c r="Q1732" i="6"/>
  <c r="R1732" i="6"/>
  <c r="O1733" i="6"/>
  <c r="P1733" i="6"/>
  <c r="Q1733" i="6"/>
  <c r="R1733" i="6"/>
  <c r="O1734" i="6"/>
  <c r="P1734" i="6"/>
  <c r="Q1734" i="6"/>
  <c r="R1734" i="6"/>
  <c r="O1735" i="6"/>
  <c r="P1735" i="6"/>
  <c r="Q1735" i="6"/>
  <c r="R1735" i="6"/>
  <c r="O1736" i="6"/>
  <c r="P1736" i="6"/>
  <c r="Q1736" i="6"/>
  <c r="R1736" i="6"/>
  <c r="O1737" i="6"/>
  <c r="P1737" i="6"/>
  <c r="Q1737" i="6"/>
  <c r="R1737" i="6"/>
  <c r="O1738" i="6"/>
  <c r="P1738" i="6"/>
  <c r="Q1738" i="6"/>
  <c r="R1738" i="6"/>
  <c r="O1739" i="6"/>
  <c r="P1739" i="6"/>
  <c r="Q1739" i="6"/>
  <c r="R1739" i="6"/>
  <c r="O1740" i="6"/>
  <c r="P1740" i="6"/>
  <c r="Q1740" i="6"/>
  <c r="R1740" i="6"/>
  <c r="O1741" i="6"/>
  <c r="P1741" i="6"/>
  <c r="Q1741" i="6"/>
  <c r="R1741" i="6"/>
  <c r="O1742" i="6"/>
  <c r="P1742" i="6"/>
  <c r="Q1742" i="6"/>
  <c r="R1742" i="6"/>
  <c r="O1743" i="6"/>
  <c r="P1743" i="6"/>
  <c r="Q1743" i="6"/>
  <c r="R1743" i="6"/>
  <c r="O1744" i="6"/>
  <c r="P1744" i="6"/>
  <c r="Q1744" i="6"/>
  <c r="R1744" i="6"/>
  <c r="O1745" i="6"/>
  <c r="P1745" i="6"/>
  <c r="Q1745" i="6"/>
  <c r="R1745" i="6"/>
  <c r="O1746" i="6"/>
  <c r="P1746" i="6"/>
  <c r="Q1746" i="6"/>
  <c r="R1746" i="6"/>
  <c r="O1747" i="6"/>
  <c r="P1747" i="6"/>
  <c r="Q1747" i="6"/>
  <c r="R1747" i="6"/>
  <c r="O1748" i="6"/>
  <c r="P1748" i="6"/>
  <c r="Q1748" i="6"/>
  <c r="R1748" i="6"/>
  <c r="O1749" i="6"/>
  <c r="P1749" i="6"/>
  <c r="Q1749" i="6"/>
  <c r="R1749" i="6"/>
  <c r="O1750" i="6"/>
  <c r="P1750" i="6"/>
  <c r="Q1750" i="6"/>
  <c r="R1750" i="6"/>
  <c r="O1751" i="6"/>
  <c r="P1751" i="6"/>
  <c r="Q1751" i="6"/>
  <c r="R1751" i="6"/>
  <c r="O1752" i="6"/>
  <c r="P1752" i="6"/>
  <c r="Q1752" i="6"/>
  <c r="R1752" i="6"/>
  <c r="O1753" i="6"/>
  <c r="P1753" i="6"/>
  <c r="Q1753" i="6"/>
  <c r="R1753" i="6"/>
  <c r="O1754" i="6"/>
  <c r="P1754" i="6"/>
  <c r="Q1754" i="6"/>
  <c r="R1754" i="6"/>
  <c r="O1755" i="6"/>
  <c r="P1755" i="6"/>
  <c r="Q1755" i="6"/>
  <c r="R1755" i="6"/>
  <c r="O1756" i="6"/>
  <c r="P1756" i="6"/>
  <c r="Q1756" i="6"/>
  <c r="R1756" i="6"/>
  <c r="O1757" i="6"/>
  <c r="P1757" i="6"/>
  <c r="Q1757" i="6"/>
  <c r="R1757" i="6"/>
  <c r="O1758" i="6"/>
  <c r="P1758" i="6"/>
  <c r="Q1758" i="6"/>
  <c r="R1758" i="6"/>
  <c r="O1759" i="6"/>
  <c r="P1759" i="6"/>
  <c r="Q1759" i="6"/>
  <c r="R1759" i="6"/>
  <c r="O1760" i="6"/>
  <c r="P1760" i="6"/>
  <c r="Q1760" i="6"/>
  <c r="R1760" i="6"/>
  <c r="O1761" i="6"/>
  <c r="P1761" i="6"/>
  <c r="Q1761" i="6"/>
  <c r="R1761" i="6"/>
  <c r="O1762" i="6"/>
  <c r="P1762" i="6"/>
  <c r="Q1762" i="6"/>
  <c r="R1762" i="6"/>
  <c r="O1763" i="6"/>
  <c r="P1763" i="6"/>
  <c r="Q1763" i="6"/>
  <c r="R1763" i="6"/>
  <c r="O1764" i="6"/>
  <c r="P1764" i="6"/>
  <c r="Q1764" i="6"/>
  <c r="R1764" i="6"/>
  <c r="O1765" i="6"/>
  <c r="P1765" i="6"/>
  <c r="Q1765" i="6"/>
  <c r="R1765" i="6"/>
  <c r="O1766" i="6"/>
  <c r="P1766" i="6"/>
  <c r="Q1766" i="6"/>
  <c r="R1766" i="6"/>
  <c r="O1767" i="6"/>
  <c r="P1767" i="6"/>
  <c r="Q1767" i="6"/>
  <c r="R1767" i="6"/>
  <c r="O1768" i="6"/>
  <c r="P1768" i="6"/>
  <c r="Q1768" i="6"/>
  <c r="R1768" i="6"/>
  <c r="O1769" i="6"/>
  <c r="P1769" i="6"/>
  <c r="Q1769" i="6"/>
  <c r="R1769" i="6"/>
  <c r="O1770" i="6"/>
  <c r="P1770" i="6"/>
  <c r="Q1770" i="6"/>
  <c r="R1770" i="6"/>
  <c r="O1771" i="6"/>
  <c r="P1771" i="6"/>
  <c r="Q1771" i="6"/>
  <c r="R1771" i="6"/>
  <c r="O1772" i="6"/>
  <c r="P1772" i="6"/>
  <c r="Q1772" i="6"/>
  <c r="R1772" i="6"/>
  <c r="O1773" i="6"/>
  <c r="P1773" i="6"/>
  <c r="Q1773" i="6"/>
  <c r="R1773" i="6"/>
  <c r="O1774" i="6"/>
  <c r="P1774" i="6"/>
  <c r="Q1774" i="6"/>
  <c r="R1774" i="6"/>
  <c r="O1775" i="6"/>
  <c r="P1775" i="6"/>
  <c r="Q1775" i="6"/>
  <c r="R1775" i="6"/>
  <c r="O1776" i="6"/>
  <c r="P1776" i="6"/>
  <c r="Q1776" i="6"/>
  <c r="R1776" i="6"/>
  <c r="O1777" i="6"/>
  <c r="P1777" i="6"/>
  <c r="Q1777" i="6"/>
  <c r="R1777" i="6"/>
  <c r="O1778" i="6"/>
  <c r="P1778" i="6"/>
  <c r="Q1778" i="6"/>
  <c r="R1778" i="6"/>
  <c r="O1779" i="6"/>
  <c r="P1779" i="6"/>
  <c r="Q1779" i="6"/>
  <c r="R1779" i="6"/>
  <c r="O1780" i="6"/>
  <c r="P1780" i="6"/>
  <c r="Q1780" i="6"/>
  <c r="R1780" i="6"/>
  <c r="O1781" i="6"/>
  <c r="P1781" i="6"/>
  <c r="Q1781" i="6"/>
  <c r="R1781" i="6"/>
  <c r="O1782" i="6"/>
  <c r="P1782" i="6"/>
  <c r="Q1782" i="6"/>
  <c r="R1782" i="6"/>
  <c r="O1783" i="6"/>
  <c r="P1783" i="6"/>
  <c r="Q1783" i="6"/>
  <c r="R1783" i="6"/>
  <c r="O1784" i="6"/>
  <c r="P1784" i="6"/>
  <c r="Q1784" i="6"/>
  <c r="R1784" i="6"/>
  <c r="O1785" i="6"/>
  <c r="P1785" i="6"/>
  <c r="Q1785" i="6"/>
  <c r="R1785" i="6"/>
  <c r="O1786" i="6"/>
  <c r="P1786" i="6"/>
  <c r="Q1786" i="6"/>
  <c r="R1786" i="6"/>
  <c r="O1787" i="6"/>
  <c r="P1787" i="6"/>
  <c r="Q1787" i="6"/>
  <c r="R1787" i="6"/>
  <c r="O1788" i="6"/>
  <c r="P1788" i="6"/>
  <c r="Q1788" i="6"/>
  <c r="R1788" i="6"/>
  <c r="O1789" i="6"/>
  <c r="P1789" i="6"/>
  <c r="Q1789" i="6"/>
  <c r="R1789" i="6"/>
  <c r="O1790" i="6"/>
  <c r="P1790" i="6"/>
  <c r="Q1790" i="6"/>
  <c r="R1790" i="6"/>
  <c r="O1791" i="6"/>
  <c r="P1791" i="6"/>
  <c r="Q1791" i="6"/>
  <c r="R1791" i="6"/>
  <c r="O1792" i="6"/>
  <c r="P1792" i="6"/>
  <c r="Q1792" i="6"/>
  <c r="R1792" i="6"/>
  <c r="O1793" i="6"/>
  <c r="P1793" i="6"/>
  <c r="Q1793" i="6"/>
  <c r="R1793" i="6"/>
  <c r="O1794" i="6"/>
  <c r="P1794" i="6"/>
  <c r="Q1794" i="6"/>
  <c r="R1794" i="6"/>
  <c r="O1795" i="6"/>
  <c r="P1795" i="6"/>
  <c r="Q1795" i="6"/>
  <c r="R1795" i="6"/>
  <c r="O1796" i="6"/>
  <c r="P1796" i="6"/>
  <c r="Q1796" i="6"/>
  <c r="R1796" i="6"/>
  <c r="O1797" i="6"/>
  <c r="P1797" i="6"/>
  <c r="Q1797" i="6"/>
  <c r="R1797" i="6"/>
  <c r="O1798" i="6"/>
  <c r="P1798" i="6"/>
  <c r="Q1798" i="6"/>
  <c r="R1798" i="6"/>
  <c r="O1799" i="6"/>
  <c r="P1799" i="6"/>
  <c r="Q1799" i="6"/>
  <c r="R1799" i="6"/>
  <c r="O1800" i="6"/>
  <c r="P1800" i="6"/>
  <c r="Q1800" i="6"/>
  <c r="R1800" i="6"/>
  <c r="O1801" i="6"/>
  <c r="P1801" i="6"/>
  <c r="Q1801" i="6"/>
  <c r="R1801" i="6"/>
  <c r="O1802" i="6"/>
  <c r="P1802" i="6"/>
  <c r="Q1802" i="6"/>
  <c r="R1802" i="6"/>
  <c r="O1803" i="6"/>
  <c r="P1803" i="6"/>
  <c r="Q1803" i="6"/>
  <c r="R1803" i="6"/>
  <c r="O1804" i="6"/>
  <c r="P1804" i="6"/>
  <c r="Q1804" i="6"/>
  <c r="R1804" i="6"/>
  <c r="O1805" i="6"/>
  <c r="P1805" i="6"/>
  <c r="Q1805" i="6"/>
  <c r="R1805" i="6"/>
  <c r="O1806" i="6"/>
  <c r="P1806" i="6"/>
  <c r="Q1806" i="6"/>
  <c r="R1806" i="6"/>
  <c r="O1807" i="6"/>
  <c r="P1807" i="6"/>
  <c r="Q1807" i="6"/>
  <c r="R1807" i="6"/>
  <c r="O1808" i="6"/>
  <c r="P1808" i="6"/>
  <c r="Q1808" i="6"/>
  <c r="R1808" i="6"/>
  <c r="O1809" i="6"/>
  <c r="P1809" i="6"/>
  <c r="Q1809" i="6"/>
  <c r="R1809" i="6"/>
  <c r="O1810" i="6"/>
  <c r="P1810" i="6"/>
  <c r="Q1810" i="6"/>
  <c r="R1810" i="6"/>
  <c r="O1811" i="6"/>
  <c r="P1811" i="6"/>
  <c r="Q1811" i="6"/>
  <c r="R1811" i="6"/>
  <c r="O1812" i="6"/>
  <c r="P1812" i="6"/>
  <c r="Q1812" i="6"/>
  <c r="R1812" i="6"/>
  <c r="O1813" i="6"/>
  <c r="P1813" i="6"/>
  <c r="Q1813" i="6"/>
  <c r="R1813" i="6"/>
  <c r="O1814" i="6"/>
  <c r="P1814" i="6"/>
  <c r="Q1814" i="6"/>
  <c r="R1814" i="6"/>
  <c r="O1815" i="6"/>
  <c r="P1815" i="6"/>
  <c r="Q1815" i="6"/>
  <c r="R1815" i="6"/>
  <c r="O1816" i="6"/>
  <c r="P1816" i="6"/>
  <c r="Q1816" i="6"/>
  <c r="R1816" i="6"/>
  <c r="O1817" i="6"/>
  <c r="P1817" i="6"/>
  <c r="Q1817" i="6"/>
  <c r="R1817" i="6"/>
  <c r="O1818" i="6"/>
  <c r="P1818" i="6"/>
  <c r="Q1818" i="6"/>
  <c r="R1818" i="6"/>
  <c r="O1819" i="6"/>
  <c r="P1819" i="6"/>
  <c r="Q1819" i="6"/>
  <c r="R1819" i="6"/>
  <c r="O1820" i="6"/>
  <c r="P1820" i="6"/>
  <c r="Q1820" i="6"/>
  <c r="R1820" i="6"/>
  <c r="O1821" i="6"/>
  <c r="P1821" i="6"/>
  <c r="Q1821" i="6"/>
  <c r="R1821" i="6"/>
  <c r="O1822" i="6"/>
  <c r="P1822" i="6"/>
  <c r="Q1822" i="6"/>
  <c r="R1822" i="6"/>
  <c r="O1823" i="6"/>
  <c r="P1823" i="6"/>
  <c r="Q1823" i="6"/>
  <c r="R1823" i="6"/>
  <c r="O1824" i="6"/>
  <c r="P1824" i="6"/>
  <c r="Q1824" i="6"/>
  <c r="R1824" i="6"/>
  <c r="O1825" i="6"/>
  <c r="P1825" i="6"/>
  <c r="Q1825" i="6"/>
  <c r="R1825" i="6"/>
  <c r="O1826" i="6"/>
  <c r="P1826" i="6"/>
  <c r="Q1826" i="6"/>
  <c r="R1826" i="6"/>
  <c r="O1827" i="6"/>
  <c r="P1827" i="6"/>
  <c r="Q1827" i="6"/>
  <c r="R1827" i="6"/>
  <c r="O1828" i="6"/>
  <c r="P1828" i="6"/>
  <c r="Q1828" i="6"/>
  <c r="R1828" i="6"/>
  <c r="O1829" i="6"/>
  <c r="P1829" i="6"/>
  <c r="Q1829" i="6"/>
  <c r="R1829" i="6"/>
  <c r="O1830" i="6"/>
  <c r="P1830" i="6"/>
  <c r="Q1830" i="6"/>
  <c r="R1830" i="6"/>
  <c r="O1831" i="6"/>
  <c r="P1831" i="6"/>
  <c r="Q1831" i="6"/>
  <c r="R1831" i="6"/>
  <c r="O1832" i="6"/>
  <c r="P1832" i="6"/>
  <c r="Q1832" i="6"/>
  <c r="R1832" i="6"/>
  <c r="O1833" i="6"/>
  <c r="P1833" i="6"/>
  <c r="Q1833" i="6"/>
  <c r="R1833" i="6"/>
  <c r="O1834" i="6"/>
  <c r="P1834" i="6"/>
  <c r="Q1834" i="6"/>
  <c r="R1834" i="6"/>
  <c r="O1835" i="6"/>
  <c r="P1835" i="6"/>
  <c r="Q1835" i="6"/>
  <c r="R1835" i="6"/>
  <c r="O1836" i="6"/>
  <c r="P1836" i="6"/>
  <c r="Q1836" i="6"/>
  <c r="R1836" i="6"/>
  <c r="O1837" i="6"/>
  <c r="P1837" i="6"/>
  <c r="Q1837" i="6"/>
  <c r="R1837" i="6"/>
  <c r="O1838" i="6"/>
  <c r="P1838" i="6"/>
  <c r="Q1838" i="6"/>
  <c r="R1838" i="6"/>
  <c r="O1839" i="6"/>
  <c r="P1839" i="6"/>
  <c r="Q1839" i="6"/>
  <c r="R1839" i="6"/>
  <c r="O1840" i="6"/>
  <c r="P1840" i="6"/>
  <c r="Q1840" i="6"/>
  <c r="R1840" i="6"/>
  <c r="O1841" i="6"/>
  <c r="P1841" i="6"/>
  <c r="Q1841" i="6"/>
  <c r="R1841" i="6"/>
  <c r="O1842" i="6"/>
  <c r="P1842" i="6"/>
  <c r="Q1842" i="6"/>
  <c r="R1842" i="6"/>
  <c r="O1843" i="6"/>
  <c r="P1843" i="6"/>
  <c r="Q1843" i="6"/>
  <c r="R1843" i="6"/>
  <c r="O1844" i="6"/>
  <c r="P1844" i="6"/>
  <c r="Q1844" i="6"/>
  <c r="R1844" i="6"/>
  <c r="O1845" i="6"/>
  <c r="P1845" i="6"/>
  <c r="Q1845" i="6"/>
  <c r="R1845" i="6"/>
  <c r="O1846" i="6"/>
  <c r="P1846" i="6"/>
  <c r="Q1846" i="6"/>
  <c r="R1846" i="6"/>
  <c r="O1847" i="6"/>
  <c r="P1847" i="6"/>
  <c r="Q1847" i="6"/>
  <c r="R1847" i="6"/>
  <c r="O1848" i="6"/>
  <c r="P1848" i="6"/>
  <c r="Q1848" i="6"/>
  <c r="R1848" i="6"/>
  <c r="O1849" i="6"/>
  <c r="P1849" i="6"/>
  <c r="Q1849" i="6"/>
  <c r="R1849" i="6"/>
  <c r="O1850" i="6"/>
  <c r="P1850" i="6"/>
  <c r="Q1850" i="6"/>
  <c r="R1850" i="6"/>
  <c r="O1851" i="6"/>
  <c r="P1851" i="6"/>
  <c r="Q1851" i="6"/>
  <c r="R1851" i="6"/>
  <c r="O1852" i="6"/>
  <c r="P1852" i="6"/>
  <c r="Q1852" i="6"/>
  <c r="R1852" i="6"/>
  <c r="O1853" i="6"/>
  <c r="P1853" i="6"/>
  <c r="Q1853" i="6"/>
  <c r="R1853" i="6"/>
  <c r="O1854" i="6"/>
  <c r="P1854" i="6"/>
  <c r="Q1854" i="6"/>
  <c r="R1854" i="6"/>
  <c r="O1855" i="6"/>
  <c r="P1855" i="6"/>
  <c r="Q1855" i="6"/>
  <c r="R1855" i="6"/>
  <c r="O1856" i="6"/>
  <c r="P1856" i="6"/>
  <c r="Q1856" i="6"/>
  <c r="R1856" i="6"/>
  <c r="O1857" i="6"/>
  <c r="P1857" i="6"/>
  <c r="Q1857" i="6"/>
  <c r="R1857" i="6"/>
  <c r="O1858" i="6"/>
  <c r="P1858" i="6"/>
  <c r="Q1858" i="6"/>
  <c r="R1858" i="6"/>
  <c r="O1859" i="6"/>
  <c r="P1859" i="6"/>
  <c r="Q1859" i="6"/>
  <c r="R1859" i="6"/>
  <c r="O1860" i="6"/>
  <c r="P1860" i="6"/>
  <c r="Q1860" i="6"/>
  <c r="R1860" i="6"/>
  <c r="O1861" i="6"/>
  <c r="P1861" i="6"/>
  <c r="Q1861" i="6"/>
  <c r="R1861" i="6"/>
  <c r="O1862" i="6"/>
  <c r="P1862" i="6"/>
  <c r="Q1862" i="6"/>
  <c r="R1862" i="6"/>
  <c r="O1863" i="6"/>
  <c r="P1863" i="6"/>
  <c r="Q1863" i="6"/>
  <c r="R1863" i="6"/>
  <c r="O1864" i="6"/>
  <c r="P1864" i="6"/>
  <c r="Q1864" i="6"/>
  <c r="R1864" i="6"/>
  <c r="O1865" i="6"/>
  <c r="P1865" i="6"/>
  <c r="Q1865" i="6"/>
  <c r="R1865" i="6"/>
  <c r="O1866" i="6"/>
  <c r="P1866" i="6"/>
  <c r="Q1866" i="6"/>
  <c r="R1866" i="6"/>
  <c r="O1867" i="6"/>
  <c r="P1867" i="6"/>
  <c r="Q1867" i="6"/>
  <c r="R1867" i="6"/>
  <c r="O1868" i="6"/>
  <c r="P1868" i="6"/>
  <c r="Q1868" i="6"/>
  <c r="R1868" i="6"/>
  <c r="O1869" i="6"/>
  <c r="P1869" i="6"/>
  <c r="Q1869" i="6"/>
  <c r="R1869" i="6"/>
  <c r="O1870" i="6"/>
  <c r="P1870" i="6"/>
  <c r="Q1870" i="6"/>
  <c r="R1870" i="6"/>
  <c r="O1871" i="6"/>
  <c r="P1871" i="6"/>
  <c r="Q1871" i="6"/>
  <c r="R1871" i="6"/>
  <c r="O1872" i="6"/>
  <c r="P1872" i="6"/>
  <c r="Q1872" i="6"/>
  <c r="R1872" i="6"/>
  <c r="O1873" i="6"/>
  <c r="P1873" i="6"/>
  <c r="Q1873" i="6"/>
  <c r="R1873" i="6"/>
  <c r="O1874" i="6"/>
  <c r="P1874" i="6"/>
  <c r="Q1874" i="6"/>
  <c r="R1874" i="6"/>
  <c r="O1875" i="6"/>
  <c r="P1875" i="6"/>
  <c r="Q1875" i="6"/>
  <c r="R1875" i="6"/>
  <c r="O1876" i="6"/>
  <c r="P1876" i="6"/>
  <c r="Q1876" i="6"/>
  <c r="R1876" i="6"/>
  <c r="O1877" i="6"/>
  <c r="P1877" i="6"/>
  <c r="Q1877" i="6"/>
  <c r="R1877" i="6"/>
  <c r="O1878" i="6"/>
  <c r="P1878" i="6"/>
  <c r="Q1878" i="6"/>
  <c r="R1878" i="6"/>
  <c r="O1879" i="6"/>
  <c r="P1879" i="6"/>
  <c r="Q1879" i="6"/>
  <c r="R1879" i="6"/>
  <c r="O1880" i="6"/>
  <c r="P1880" i="6"/>
  <c r="Q1880" i="6"/>
  <c r="R1880" i="6"/>
  <c r="O1881" i="6"/>
  <c r="P1881" i="6"/>
  <c r="Q1881" i="6"/>
  <c r="R1881" i="6"/>
  <c r="O1882" i="6"/>
  <c r="P1882" i="6"/>
  <c r="Q1882" i="6"/>
  <c r="R1882" i="6"/>
  <c r="O1883" i="6"/>
  <c r="P1883" i="6"/>
  <c r="Q1883" i="6"/>
  <c r="R1883" i="6"/>
  <c r="O1884" i="6"/>
  <c r="P1884" i="6"/>
  <c r="Q1884" i="6"/>
  <c r="R1884" i="6"/>
  <c r="O1885" i="6"/>
  <c r="P1885" i="6"/>
  <c r="Q1885" i="6"/>
  <c r="R1885" i="6"/>
  <c r="O1886" i="6"/>
  <c r="P1886" i="6"/>
  <c r="Q1886" i="6"/>
  <c r="R1886" i="6"/>
  <c r="O1887" i="6"/>
  <c r="P1887" i="6"/>
  <c r="Q1887" i="6"/>
  <c r="R1887" i="6"/>
  <c r="O1888" i="6"/>
  <c r="P1888" i="6"/>
  <c r="Q1888" i="6"/>
  <c r="R1888" i="6"/>
  <c r="O1889" i="6"/>
  <c r="P1889" i="6"/>
  <c r="Q1889" i="6"/>
  <c r="R1889" i="6"/>
  <c r="O1890" i="6"/>
  <c r="P1890" i="6"/>
  <c r="Q1890" i="6"/>
  <c r="R1890" i="6"/>
  <c r="O1891" i="6"/>
  <c r="P1891" i="6"/>
  <c r="Q1891" i="6"/>
  <c r="R1891" i="6"/>
  <c r="O1892" i="6"/>
  <c r="P1892" i="6"/>
  <c r="Q1892" i="6"/>
  <c r="R1892" i="6"/>
  <c r="O1893" i="6"/>
  <c r="P1893" i="6"/>
  <c r="Q1893" i="6"/>
  <c r="R1893" i="6"/>
  <c r="O1894" i="6"/>
  <c r="P1894" i="6"/>
  <c r="Q1894" i="6"/>
  <c r="R1894" i="6"/>
  <c r="O1895" i="6"/>
  <c r="P1895" i="6"/>
  <c r="Q1895" i="6"/>
  <c r="R1895" i="6"/>
  <c r="O1896" i="6"/>
  <c r="P1896" i="6"/>
  <c r="Q1896" i="6"/>
  <c r="R1896" i="6"/>
  <c r="O1897" i="6"/>
  <c r="P1897" i="6"/>
  <c r="Q1897" i="6"/>
  <c r="R1897" i="6"/>
  <c r="O1898" i="6"/>
  <c r="P1898" i="6"/>
  <c r="Q1898" i="6"/>
  <c r="R1898" i="6"/>
  <c r="O1899" i="6"/>
  <c r="P1899" i="6"/>
  <c r="Q1899" i="6"/>
  <c r="R1899" i="6"/>
  <c r="O1900" i="6"/>
  <c r="P1900" i="6"/>
  <c r="Q1900" i="6"/>
  <c r="R1900" i="6"/>
  <c r="O1901" i="6"/>
  <c r="P1901" i="6"/>
  <c r="Q1901" i="6"/>
  <c r="R1901" i="6"/>
  <c r="O1902" i="6"/>
  <c r="P1902" i="6"/>
  <c r="Q1902" i="6"/>
  <c r="R1902" i="6"/>
  <c r="O1903" i="6"/>
  <c r="P1903" i="6"/>
  <c r="Q1903" i="6"/>
  <c r="R1903" i="6"/>
  <c r="O1904" i="6"/>
  <c r="P1904" i="6"/>
  <c r="Q1904" i="6"/>
  <c r="R1904" i="6"/>
  <c r="O1905" i="6"/>
  <c r="P1905" i="6"/>
  <c r="Q1905" i="6"/>
  <c r="R1905" i="6"/>
  <c r="O1906" i="6"/>
  <c r="P1906" i="6"/>
  <c r="Q1906" i="6"/>
  <c r="R1906" i="6"/>
  <c r="O1907" i="6"/>
  <c r="P1907" i="6"/>
  <c r="Q1907" i="6"/>
  <c r="R1907" i="6"/>
  <c r="O1908" i="6"/>
  <c r="P1908" i="6"/>
  <c r="Q1908" i="6"/>
  <c r="R1908" i="6"/>
  <c r="O1909" i="6"/>
  <c r="P1909" i="6"/>
  <c r="Q1909" i="6"/>
  <c r="R1909" i="6"/>
  <c r="O1910" i="6"/>
  <c r="P1910" i="6"/>
  <c r="Q1910" i="6"/>
  <c r="R1910" i="6"/>
  <c r="O1911" i="6"/>
  <c r="P1911" i="6"/>
  <c r="Q1911" i="6"/>
  <c r="R1911" i="6"/>
  <c r="O1912" i="6"/>
  <c r="P1912" i="6"/>
  <c r="Q1912" i="6"/>
  <c r="R1912" i="6"/>
  <c r="O1913" i="6"/>
  <c r="P1913" i="6"/>
  <c r="Q1913" i="6"/>
  <c r="R1913" i="6"/>
  <c r="O1914" i="6"/>
  <c r="P1914" i="6"/>
  <c r="Q1914" i="6"/>
  <c r="R1914" i="6"/>
  <c r="O1915" i="6"/>
  <c r="P1915" i="6"/>
  <c r="Q1915" i="6"/>
  <c r="R1915" i="6"/>
  <c r="O1916" i="6"/>
  <c r="P1916" i="6"/>
  <c r="Q1916" i="6"/>
  <c r="R1916" i="6"/>
  <c r="O1917" i="6"/>
  <c r="P1917" i="6"/>
  <c r="Q1917" i="6"/>
  <c r="R1917" i="6"/>
  <c r="O1918" i="6"/>
  <c r="P1918" i="6"/>
  <c r="Q1918" i="6"/>
  <c r="R1918" i="6"/>
  <c r="O1919" i="6"/>
  <c r="P1919" i="6"/>
  <c r="Q1919" i="6"/>
  <c r="R1919" i="6"/>
  <c r="O1920" i="6"/>
  <c r="P1920" i="6"/>
  <c r="Q1920" i="6"/>
  <c r="R1920" i="6"/>
  <c r="O1921" i="6"/>
  <c r="P1921" i="6"/>
  <c r="Q1921" i="6"/>
  <c r="R1921" i="6"/>
  <c r="O1922" i="6"/>
  <c r="P1922" i="6"/>
  <c r="Q1922" i="6"/>
  <c r="R1922" i="6"/>
  <c r="O1923" i="6"/>
  <c r="P1923" i="6"/>
  <c r="Q1923" i="6"/>
  <c r="R1923" i="6"/>
  <c r="O1924" i="6"/>
  <c r="P1924" i="6"/>
  <c r="Q1924" i="6"/>
  <c r="R1924" i="6"/>
  <c r="O1925" i="6"/>
  <c r="P1925" i="6"/>
  <c r="Q1925" i="6"/>
  <c r="R1925" i="6"/>
  <c r="O1926" i="6"/>
  <c r="P1926" i="6"/>
  <c r="Q1926" i="6"/>
  <c r="R1926" i="6"/>
  <c r="O1927" i="6"/>
  <c r="P1927" i="6"/>
  <c r="Q1927" i="6"/>
  <c r="R1927" i="6"/>
  <c r="O1928" i="6"/>
  <c r="P1928" i="6"/>
  <c r="Q1928" i="6"/>
  <c r="R1928" i="6"/>
  <c r="O1929" i="6"/>
  <c r="P1929" i="6"/>
  <c r="Q1929" i="6"/>
  <c r="R1929" i="6"/>
  <c r="O1930" i="6"/>
  <c r="P1930" i="6"/>
  <c r="Q1930" i="6"/>
  <c r="R1930" i="6"/>
  <c r="O1931" i="6"/>
  <c r="P1931" i="6"/>
  <c r="Q1931" i="6"/>
  <c r="R1931" i="6"/>
  <c r="O1932" i="6"/>
  <c r="P1932" i="6"/>
  <c r="Q1932" i="6"/>
  <c r="R1932" i="6"/>
  <c r="O1933" i="6"/>
  <c r="P1933" i="6"/>
  <c r="Q1933" i="6"/>
  <c r="R1933" i="6"/>
  <c r="O1934" i="6"/>
  <c r="P1934" i="6"/>
  <c r="Q1934" i="6"/>
  <c r="R1934" i="6"/>
  <c r="O1935" i="6"/>
  <c r="P1935" i="6"/>
  <c r="Q1935" i="6"/>
  <c r="R1935" i="6"/>
  <c r="O1936" i="6"/>
  <c r="P1936" i="6"/>
  <c r="Q1936" i="6"/>
  <c r="R1936" i="6"/>
  <c r="O1937" i="6"/>
  <c r="P1937" i="6"/>
  <c r="Q1937" i="6"/>
  <c r="R1937" i="6"/>
  <c r="O1938" i="6"/>
  <c r="P1938" i="6"/>
  <c r="Q1938" i="6"/>
  <c r="R1938" i="6"/>
  <c r="O1939" i="6"/>
  <c r="P1939" i="6"/>
  <c r="Q1939" i="6"/>
  <c r="R1939" i="6"/>
  <c r="O1940" i="6"/>
  <c r="P1940" i="6"/>
  <c r="Q1940" i="6"/>
  <c r="R1940" i="6"/>
  <c r="O1941" i="6"/>
  <c r="P1941" i="6"/>
  <c r="Q1941" i="6"/>
  <c r="R1941" i="6"/>
  <c r="O1942" i="6"/>
  <c r="P1942" i="6"/>
  <c r="Q1942" i="6"/>
  <c r="R1942" i="6"/>
  <c r="O1943" i="6"/>
  <c r="P1943" i="6"/>
  <c r="Q1943" i="6"/>
  <c r="R1943" i="6"/>
  <c r="O1944" i="6"/>
  <c r="P1944" i="6"/>
  <c r="Q1944" i="6"/>
  <c r="R1944" i="6"/>
  <c r="O1945" i="6"/>
  <c r="P1945" i="6"/>
  <c r="Q1945" i="6"/>
  <c r="R1945" i="6"/>
  <c r="O1946" i="6"/>
  <c r="P1946" i="6"/>
  <c r="Q1946" i="6"/>
  <c r="R1946" i="6"/>
  <c r="O1947" i="6"/>
  <c r="P1947" i="6"/>
  <c r="Q1947" i="6"/>
  <c r="R1947" i="6"/>
  <c r="O1948" i="6"/>
  <c r="P1948" i="6"/>
  <c r="Q1948" i="6"/>
  <c r="R1948" i="6"/>
  <c r="O1949" i="6"/>
  <c r="P1949" i="6"/>
  <c r="Q1949" i="6"/>
  <c r="R1949" i="6"/>
  <c r="O1950" i="6"/>
  <c r="P1950" i="6"/>
  <c r="Q1950" i="6"/>
  <c r="R1950" i="6"/>
  <c r="O1951" i="6"/>
  <c r="P1951" i="6"/>
  <c r="Q1951" i="6"/>
  <c r="R1951" i="6"/>
  <c r="O1952" i="6"/>
  <c r="P1952" i="6"/>
  <c r="Q1952" i="6"/>
  <c r="R1952" i="6"/>
  <c r="O1953" i="6"/>
  <c r="P1953" i="6"/>
  <c r="Q1953" i="6"/>
  <c r="R1953" i="6"/>
  <c r="O1954" i="6"/>
  <c r="P1954" i="6"/>
  <c r="Q1954" i="6"/>
  <c r="R1954" i="6"/>
  <c r="O1955" i="6"/>
  <c r="P1955" i="6"/>
  <c r="Q1955" i="6"/>
  <c r="R1955" i="6"/>
  <c r="O1956" i="6"/>
  <c r="P1956" i="6"/>
  <c r="Q1956" i="6"/>
  <c r="R1956" i="6"/>
  <c r="O1957" i="6"/>
  <c r="P1957" i="6"/>
  <c r="Q1957" i="6"/>
  <c r="R1957" i="6"/>
  <c r="O1958" i="6"/>
  <c r="P1958" i="6"/>
  <c r="Q1958" i="6"/>
  <c r="R1958" i="6"/>
  <c r="O1959" i="6"/>
  <c r="P1959" i="6"/>
  <c r="Q1959" i="6"/>
  <c r="R1959" i="6"/>
  <c r="O1960" i="6"/>
  <c r="P1960" i="6"/>
  <c r="Q1960" i="6"/>
  <c r="R1960" i="6"/>
  <c r="O1961" i="6"/>
  <c r="P1961" i="6"/>
  <c r="Q1961" i="6"/>
  <c r="R1961" i="6"/>
  <c r="O1962" i="6"/>
  <c r="P1962" i="6"/>
  <c r="Q1962" i="6"/>
  <c r="R1962" i="6"/>
  <c r="O1963" i="6"/>
  <c r="P1963" i="6"/>
  <c r="Q1963" i="6"/>
  <c r="R1963" i="6"/>
  <c r="O1964" i="6"/>
  <c r="P1964" i="6"/>
  <c r="Q1964" i="6"/>
  <c r="R1964" i="6"/>
  <c r="O1965" i="6"/>
  <c r="P1965" i="6"/>
  <c r="Q1965" i="6"/>
  <c r="R1965" i="6"/>
  <c r="O1966" i="6"/>
  <c r="P1966" i="6"/>
  <c r="Q1966" i="6"/>
  <c r="R1966" i="6"/>
  <c r="O1967" i="6"/>
  <c r="P1967" i="6"/>
  <c r="Q1967" i="6"/>
  <c r="R1967" i="6"/>
  <c r="O1968" i="6"/>
  <c r="P1968" i="6"/>
  <c r="Q1968" i="6"/>
  <c r="R1968" i="6"/>
  <c r="O1969" i="6"/>
  <c r="P1969" i="6"/>
  <c r="Q1969" i="6"/>
  <c r="R1969" i="6"/>
  <c r="O1970" i="6"/>
  <c r="P1970" i="6"/>
  <c r="Q1970" i="6"/>
  <c r="R1970" i="6"/>
  <c r="O1971" i="6"/>
  <c r="P1971" i="6"/>
  <c r="Q1971" i="6"/>
  <c r="R1971" i="6"/>
  <c r="O1972" i="6"/>
  <c r="P1972" i="6"/>
  <c r="Q1972" i="6"/>
  <c r="R1972" i="6"/>
  <c r="O1973" i="6"/>
  <c r="P1973" i="6"/>
  <c r="Q1973" i="6"/>
  <c r="R1973" i="6"/>
  <c r="O1974" i="6"/>
  <c r="P1974" i="6"/>
  <c r="Q1974" i="6"/>
  <c r="R1974" i="6"/>
  <c r="O1975" i="6"/>
  <c r="P1975" i="6"/>
  <c r="Q1975" i="6"/>
  <c r="R1975" i="6"/>
  <c r="O1976" i="6"/>
  <c r="P1976" i="6"/>
  <c r="Q1976" i="6"/>
  <c r="R1976" i="6"/>
  <c r="O1977" i="6"/>
  <c r="P1977" i="6"/>
  <c r="Q1977" i="6"/>
  <c r="R1977" i="6"/>
  <c r="O1978" i="6"/>
  <c r="P1978" i="6"/>
  <c r="Q1978" i="6"/>
  <c r="R1978" i="6"/>
  <c r="O1979" i="6"/>
  <c r="P1979" i="6"/>
  <c r="Q1979" i="6"/>
  <c r="R1979" i="6"/>
  <c r="O1980" i="6"/>
  <c r="P1980" i="6"/>
  <c r="Q1980" i="6"/>
  <c r="R1980" i="6"/>
  <c r="O1981" i="6"/>
  <c r="P1981" i="6"/>
  <c r="Q1981" i="6"/>
  <c r="R1981" i="6"/>
  <c r="O1982" i="6"/>
  <c r="P1982" i="6"/>
  <c r="Q1982" i="6"/>
  <c r="R1982" i="6"/>
  <c r="O1983" i="6"/>
  <c r="P1983" i="6"/>
  <c r="Q1983" i="6"/>
  <c r="R1983" i="6"/>
  <c r="O1984" i="6"/>
  <c r="P1984" i="6"/>
  <c r="Q1984" i="6"/>
  <c r="R1984" i="6"/>
  <c r="O1985" i="6"/>
  <c r="P1985" i="6"/>
  <c r="Q1985" i="6"/>
  <c r="R1985" i="6"/>
  <c r="O1986" i="6"/>
  <c r="P1986" i="6"/>
  <c r="Q1986" i="6"/>
  <c r="R1986" i="6"/>
  <c r="O1987" i="6"/>
  <c r="P1987" i="6"/>
  <c r="Q1987" i="6"/>
  <c r="R1987" i="6"/>
  <c r="O1988" i="6"/>
  <c r="P1988" i="6"/>
  <c r="Q1988" i="6"/>
  <c r="R1988" i="6"/>
  <c r="O1989" i="6"/>
  <c r="P1989" i="6"/>
  <c r="Q1989" i="6"/>
  <c r="R1989" i="6"/>
  <c r="O1990" i="6"/>
  <c r="P1990" i="6"/>
  <c r="Q1990" i="6"/>
  <c r="R1990" i="6"/>
  <c r="O1991" i="6"/>
  <c r="P1991" i="6"/>
  <c r="Q1991" i="6"/>
  <c r="R1991" i="6"/>
  <c r="O1992" i="6"/>
  <c r="P1992" i="6"/>
  <c r="Q1992" i="6"/>
  <c r="R1992" i="6"/>
  <c r="O1993" i="6"/>
  <c r="P1993" i="6"/>
  <c r="Q1993" i="6"/>
  <c r="R1993" i="6"/>
  <c r="O1994" i="6"/>
  <c r="P1994" i="6"/>
  <c r="Q1994" i="6"/>
  <c r="R1994" i="6"/>
  <c r="O1995" i="6"/>
  <c r="P1995" i="6"/>
  <c r="Q1995" i="6"/>
  <c r="R1995" i="6"/>
  <c r="O1996" i="6"/>
  <c r="P1996" i="6"/>
  <c r="Q1996" i="6"/>
  <c r="R1996" i="6"/>
  <c r="O1997" i="6"/>
  <c r="P1997" i="6"/>
  <c r="Q1997" i="6"/>
  <c r="R1997" i="6"/>
  <c r="O1998" i="6"/>
  <c r="P1998" i="6"/>
  <c r="Q1998" i="6"/>
  <c r="R1998" i="6"/>
  <c r="O1999" i="6"/>
  <c r="P1999" i="6"/>
  <c r="Q1999" i="6"/>
  <c r="R1999" i="6"/>
  <c r="O2000" i="6"/>
  <c r="P2000" i="6"/>
  <c r="Q2000" i="6"/>
  <c r="R2000" i="6"/>
  <c r="O2001" i="6"/>
  <c r="P2001" i="6"/>
  <c r="Q2001" i="6"/>
  <c r="R2001" i="6"/>
  <c r="O2002" i="6"/>
  <c r="P2002" i="6"/>
  <c r="Q2002" i="6"/>
  <c r="R2002" i="6"/>
  <c r="O2003" i="6"/>
  <c r="P2003" i="6"/>
  <c r="Q2003" i="6"/>
  <c r="R2003" i="6"/>
  <c r="O2004" i="6"/>
  <c r="P2004" i="6"/>
  <c r="Q2004" i="6"/>
  <c r="R2004" i="6"/>
  <c r="O2005" i="6"/>
  <c r="P2005" i="6"/>
  <c r="Q2005" i="6"/>
  <c r="R2005" i="6"/>
  <c r="O2006" i="6"/>
  <c r="P2006" i="6"/>
  <c r="Q2006" i="6"/>
  <c r="R2006" i="6"/>
  <c r="O2007" i="6"/>
  <c r="P2007" i="6"/>
  <c r="Q2007" i="6"/>
  <c r="R2007" i="6"/>
  <c r="O2008" i="6"/>
  <c r="P2008" i="6"/>
  <c r="Q2008" i="6"/>
  <c r="R2008" i="6"/>
  <c r="O2009" i="6"/>
  <c r="P2009" i="6"/>
  <c r="Q2009" i="6"/>
  <c r="R2009" i="6"/>
  <c r="O2010" i="6"/>
  <c r="P2010" i="6"/>
  <c r="Q2010" i="6"/>
  <c r="R2010" i="6"/>
  <c r="O2011" i="6"/>
  <c r="P2011" i="6"/>
  <c r="Q2011" i="6"/>
  <c r="R2011" i="6"/>
  <c r="O2012" i="6"/>
  <c r="P2012" i="6"/>
  <c r="Q2012" i="6"/>
  <c r="R2012" i="6"/>
  <c r="O2013" i="6"/>
  <c r="P2013" i="6"/>
  <c r="Q2013" i="6"/>
  <c r="R2013" i="6"/>
  <c r="O2014" i="6"/>
  <c r="P2014" i="6"/>
  <c r="Q2014" i="6"/>
  <c r="R2014" i="6"/>
  <c r="O2015" i="6"/>
  <c r="P2015" i="6"/>
  <c r="Q2015" i="6"/>
  <c r="R2015" i="6"/>
  <c r="O2016" i="6"/>
  <c r="P2016" i="6"/>
  <c r="Q2016" i="6"/>
  <c r="R2016" i="6"/>
  <c r="O2017" i="6"/>
  <c r="P2017" i="6"/>
  <c r="Q2017" i="6"/>
  <c r="R2017" i="6"/>
  <c r="O2018" i="6"/>
  <c r="P2018" i="6"/>
  <c r="Q2018" i="6"/>
  <c r="R2018" i="6"/>
  <c r="O2019" i="6"/>
  <c r="P2019" i="6"/>
  <c r="Q2019" i="6"/>
  <c r="R2019" i="6"/>
  <c r="O2020" i="6"/>
  <c r="P2020" i="6"/>
  <c r="Q2020" i="6"/>
  <c r="R2020" i="6"/>
  <c r="O2021" i="6"/>
  <c r="P2021" i="6"/>
  <c r="Q2021" i="6"/>
  <c r="R2021" i="6"/>
  <c r="O2022" i="6"/>
  <c r="P2022" i="6"/>
  <c r="Q2022" i="6"/>
  <c r="R2022" i="6"/>
  <c r="O2023" i="6"/>
  <c r="P2023" i="6"/>
  <c r="Q2023" i="6"/>
  <c r="R2023" i="6"/>
  <c r="O2024" i="6"/>
  <c r="P2024" i="6"/>
  <c r="Q2024" i="6"/>
  <c r="R2024" i="6"/>
  <c r="O2025" i="6"/>
  <c r="P2025" i="6"/>
  <c r="Q2025" i="6"/>
  <c r="R2025" i="6"/>
  <c r="O2026" i="6"/>
  <c r="P2026" i="6"/>
  <c r="Q2026" i="6"/>
  <c r="R2026" i="6"/>
  <c r="O2027" i="6"/>
  <c r="P2027" i="6"/>
  <c r="Q2027" i="6"/>
  <c r="R2027" i="6"/>
  <c r="O2028" i="6"/>
  <c r="P2028" i="6"/>
  <c r="Q2028" i="6"/>
  <c r="R2028" i="6"/>
  <c r="O2029" i="6"/>
  <c r="P2029" i="6"/>
  <c r="Q2029" i="6"/>
  <c r="R2029" i="6"/>
  <c r="O2030" i="6"/>
  <c r="P2030" i="6"/>
  <c r="Q2030" i="6"/>
  <c r="R2030" i="6"/>
  <c r="O2031" i="6"/>
  <c r="P2031" i="6"/>
  <c r="Q2031" i="6"/>
  <c r="R2031" i="6"/>
  <c r="O2032" i="6"/>
  <c r="P2032" i="6"/>
  <c r="Q2032" i="6"/>
  <c r="R2032" i="6"/>
  <c r="O2033" i="6"/>
  <c r="P2033" i="6"/>
  <c r="Q2033" i="6"/>
  <c r="R2033" i="6"/>
  <c r="O2034" i="6"/>
  <c r="P2034" i="6"/>
  <c r="Q2034" i="6"/>
  <c r="R2034" i="6"/>
  <c r="O2035" i="6"/>
  <c r="P2035" i="6"/>
  <c r="Q2035" i="6"/>
  <c r="R2035" i="6"/>
  <c r="O2036" i="6"/>
  <c r="P2036" i="6"/>
  <c r="Q2036" i="6"/>
  <c r="R2036" i="6"/>
  <c r="O2037" i="6"/>
  <c r="P2037" i="6"/>
  <c r="Q2037" i="6"/>
  <c r="R2037" i="6"/>
  <c r="O2038" i="6"/>
  <c r="P2038" i="6"/>
  <c r="Q2038" i="6"/>
  <c r="R2038" i="6"/>
  <c r="O2039" i="6"/>
  <c r="P2039" i="6"/>
  <c r="Q2039" i="6"/>
  <c r="R2039" i="6"/>
  <c r="O2040" i="6"/>
  <c r="P2040" i="6"/>
  <c r="Q2040" i="6"/>
  <c r="R2040" i="6"/>
  <c r="O2041" i="6"/>
  <c r="P2041" i="6"/>
  <c r="Q2041" i="6"/>
  <c r="R2041" i="6"/>
  <c r="O2042" i="6"/>
  <c r="P2042" i="6"/>
  <c r="Q2042" i="6"/>
  <c r="R2042" i="6"/>
  <c r="O2043" i="6"/>
  <c r="P2043" i="6"/>
  <c r="Q2043" i="6"/>
  <c r="R2043" i="6"/>
  <c r="O2044" i="6"/>
  <c r="P2044" i="6"/>
  <c r="Q2044" i="6"/>
  <c r="R2044" i="6"/>
  <c r="O2045" i="6"/>
  <c r="P2045" i="6"/>
  <c r="Q2045" i="6"/>
  <c r="R2045" i="6"/>
  <c r="O2046" i="6"/>
  <c r="P2046" i="6"/>
  <c r="Q2046" i="6"/>
  <c r="R2046" i="6"/>
  <c r="O2047" i="6"/>
  <c r="P2047" i="6"/>
  <c r="Q2047" i="6"/>
  <c r="R2047" i="6"/>
  <c r="O2048" i="6"/>
  <c r="P2048" i="6"/>
  <c r="Q2048" i="6"/>
  <c r="R2048" i="6"/>
  <c r="O2049" i="6"/>
  <c r="P2049" i="6"/>
  <c r="Q2049" i="6"/>
  <c r="R2049" i="6"/>
  <c r="O2050" i="6"/>
  <c r="P2050" i="6"/>
  <c r="Q2050" i="6"/>
  <c r="R2050" i="6"/>
  <c r="O2051" i="6"/>
  <c r="P2051" i="6"/>
  <c r="Q2051" i="6"/>
  <c r="R2051" i="6"/>
  <c r="O2052" i="6"/>
  <c r="P2052" i="6"/>
  <c r="Q2052" i="6"/>
  <c r="R2052" i="6"/>
  <c r="O2053" i="6"/>
  <c r="P2053" i="6"/>
  <c r="Q2053" i="6"/>
  <c r="R2053" i="6"/>
  <c r="O2054" i="6"/>
  <c r="P2054" i="6"/>
  <c r="Q2054" i="6"/>
  <c r="R2054" i="6"/>
  <c r="O2055" i="6"/>
  <c r="P2055" i="6"/>
  <c r="Q2055" i="6"/>
  <c r="R2055" i="6"/>
  <c r="O2056" i="6"/>
  <c r="P2056" i="6"/>
  <c r="Q2056" i="6"/>
  <c r="R2056" i="6"/>
  <c r="O2057" i="6"/>
  <c r="P2057" i="6"/>
  <c r="Q2057" i="6"/>
  <c r="R2057" i="6"/>
  <c r="O2058" i="6"/>
  <c r="P2058" i="6"/>
  <c r="Q2058" i="6"/>
  <c r="R2058" i="6"/>
  <c r="O2059" i="6"/>
  <c r="P2059" i="6"/>
  <c r="Q2059" i="6"/>
  <c r="R2059" i="6"/>
  <c r="O2060" i="6"/>
  <c r="P2060" i="6"/>
  <c r="Q2060" i="6"/>
  <c r="R2060" i="6"/>
  <c r="O2061" i="6"/>
  <c r="P2061" i="6"/>
  <c r="Q2061" i="6"/>
  <c r="R2061" i="6"/>
  <c r="O2062" i="6"/>
  <c r="P2062" i="6"/>
  <c r="Q2062" i="6"/>
  <c r="R2062" i="6"/>
  <c r="O2063" i="6"/>
  <c r="P2063" i="6"/>
  <c r="Q2063" i="6"/>
  <c r="R2063" i="6"/>
  <c r="O2064" i="6"/>
  <c r="P2064" i="6"/>
  <c r="Q2064" i="6"/>
  <c r="R2064" i="6"/>
  <c r="O2065" i="6"/>
  <c r="P2065" i="6"/>
  <c r="Q2065" i="6"/>
  <c r="R2065" i="6"/>
  <c r="O2066" i="6"/>
  <c r="P2066" i="6"/>
  <c r="Q2066" i="6"/>
  <c r="R2066" i="6"/>
  <c r="O2067" i="6"/>
  <c r="P2067" i="6"/>
  <c r="Q2067" i="6"/>
  <c r="R2067" i="6"/>
  <c r="O2068" i="6"/>
  <c r="P2068" i="6"/>
  <c r="Q2068" i="6"/>
  <c r="R2068" i="6"/>
  <c r="O2069" i="6"/>
  <c r="P2069" i="6"/>
  <c r="Q2069" i="6"/>
  <c r="R2069" i="6"/>
  <c r="O2070" i="6"/>
  <c r="P2070" i="6"/>
  <c r="Q2070" i="6"/>
  <c r="R2070" i="6"/>
  <c r="O2071" i="6"/>
  <c r="P2071" i="6"/>
  <c r="Q2071" i="6"/>
  <c r="R2071" i="6"/>
  <c r="O2072" i="6"/>
  <c r="P2072" i="6"/>
  <c r="Q2072" i="6"/>
  <c r="R2072" i="6"/>
  <c r="O2073" i="6"/>
  <c r="P2073" i="6"/>
  <c r="Q2073" i="6"/>
  <c r="R2073" i="6"/>
  <c r="O2074" i="6"/>
  <c r="P2074" i="6"/>
  <c r="Q2074" i="6"/>
  <c r="R2074" i="6"/>
  <c r="O2075" i="6"/>
  <c r="P2075" i="6"/>
  <c r="Q2075" i="6"/>
  <c r="R2075" i="6"/>
  <c r="O2076" i="6"/>
  <c r="P2076" i="6"/>
  <c r="Q2076" i="6"/>
  <c r="R2076" i="6"/>
  <c r="O2077" i="6"/>
  <c r="P2077" i="6"/>
  <c r="Q2077" i="6"/>
  <c r="R2077" i="6"/>
  <c r="O2078" i="6"/>
  <c r="P2078" i="6"/>
  <c r="Q2078" i="6"/>
  <c r="R2078" i="6"/>
  <c r="O2079" i="6"/>
  <c r="P2079" i="6"/>
  <c r="Q2079" i="6"/>
  <c r="R2079" i="6"/>
  <c r="O2080" i="6"/>
  <c r="P2080" i="6"/>
  <c r="Q2080" i="6"/>
  <c r="R2080" i="6"/>
  <c r="O2081" i="6"/>
  <c r="P2081" i="6"/>
  <c r="Q2081" i="6"/>
  <c r="R2081" i="6"/>
  <c r="O2082" i="6"/>
  <c r="P2082" i="6"/>
  <c r="Q2082" i="6"/>
  <c r="R2082" i="6"/>
  <c r="O2083" i="6"/>
  <c r="P2083" i="6"/>
  <c r="Q2083" i="6"/>
  <c r="R2083" i="6"/>
  <c r="O2084" i="6"/>
  <c r="P2084" i="6"/>
  <c r="Q2084" i="6"/>
  <c r="R2084" i="6"/>
  <c r="O2085" i="6"/>
  <c r="P2085" i="6"/>
  <c r="Q2085" i="6"/>
  <c r="R2085" i="6"/>
  <c r="O2086" i="6"/>
  <c r="P2086" i="6"/>
  <c r="Q2086" i="6"/>
  <c r="R2086" i="6"/>
  <c r="O2087" i="6"/>
  <c r="P2087" i="6"/>
  <c r="Q2087" i="6"/>
  <c r="R2087" i="6"/>
  <c r="O2088" i="6"/>
  <c r="P2088" i="6"/>
  <c r="Q2088" i="6"/>
  <c r="R2088" i="6"/>
  <c r="O2089" i="6"/>
  <c r="P2089" i="6"/>
  <c r="Q2089" i="6"/>
  <c r="R2089" i="6"/>
  <c r="O2090" i="6"/>
  <c r="P2090" i="6"/>
  <c r="Q2090" i="6"/>
  <c r="R2090" i="6"/>
  <c r="O2091" i="6"/>
  <c r="P2091" i="6"/>
  <c r="Q2091" i="6"/>
  <c r="R2091" i="6"/>
  <c r="O2092" i="6"/>
  <c r="P2092" i="6"/>
  <c r="Q2092" i="6"/>
  <c r="R2092" i="6"/>
  <c r="O2093" i="6"/>
  <c r="P2093" i="6"/>
  <c r="Q2093" i="6"/>
  <c r="R2093" i="6"/>
  <c r="O2094" i="6"/>
  <c r="P2094" i="6"/>
  <c r="Q2094" i="6"/>
  <c r="R2094" i="6"/>
  <c r="O2095" i="6"/>
  <c r="P2095" i="6"/>
  <c r="Q2095" i="6"/>
  <c r="R2095" i="6"/>
  <c r="O2096" i="6"/>
  <c r="P2096" i="6"/>
  <c r="Q2096" i="6"/>
  <c r="R2096" i="6"/>
  <c r="O2097" i="6"/>
  <c r="P2097" i="6"/>
  <c r="Q2097" i="6"/>
  <c r="R2097" i="6"/>
  <c r="O2098" i="6"/>
  <c r="P2098" i="6"/>
  <c r="Q2098" i="6"/>
  <c r="R2098" i="6"/>
  <c r="O2099" i="6"/>
  <c r="P2099" i="6"/>
  <c r="Q2099" i="6"/>
  <c r="R2099" i="6"/>
  <c r="O2100" i="6"/>
  <c r="P2100" i="6"/>
  <c r="Q2100" i="6"/>
  <c r="R2100" i="6"/>
  <c r="O2101" i="6"/>
  <c r="P2101" i="6"/>
  <c r="Q2101" i="6"/>
  <c r="R2101" i="6"/>
  <c r="O2102" i="6"/>
  <c r="P2102" i="6"/>
  <c r="Q2102" i="6"/>
  <c r="R2102" i="6"/>
  <c r="O2103" i="6"/>
  <c r="P2103" i="6"/>
  <c r="Q2103" i="6"/>
  <c r="R2103" i="6"/>
  <c r="O2104" i="6"/>
  <c r="P2104" i="6"/>
  <c r="Q2104" i="6"/>
  <c r="R2104" i="6"/>
  <c r="O2105" i="6"/>
  <c r="P2105" i="6"/>
  <c r="Q2105" i="6"/>
  <c r="R2105" i="6"/>
  <c r="O2106" i="6"/>
  <c r="P2106" i="6"/>
  <c r="Q2106" i="6"/>
  <c r="R2106" i="6"/>
  <c r="O2107" i="6"/>
  <c r="P2107" i="6"/>
  <c r="Q2107" i="6"/>
  <c r="R2107" i="6"/>
  <c r="O2108" i="6"/>
  <c r="P2108" i="6"/>
  <c r="Q2108" i="6"/>
  <c r="R2108" i="6"/>
  <c r="O2109" i="6"/>
  <c r="P2109" i="6"/>
  <c r="Q2109" i="6"/>
  <c r="R2109" i="6"/>
  <c r="O2110" i="6"/>
  <c r="P2110" i="6"/>
  <c r="Q2110" i="6"/>
  <c r="R2110" i="6"/>
  <c r="O2111" i="6"/>
  <c r="P2111" i="6"/>
  <c r="Q2111" i="6"/>
  <c r="R2111" i="6"/>
  <c r="O2112" i="6"/>
  <c r="P2112" i="6"/>
  <c r="Q2112" i="6"/>
  <c r="R2112" i="6"/>
  <c r="O2113" i="6"/>
  <c r="P2113" i="6"/>
  <c r="Q2113" i="6"/>
  <c r="R2113" i="6"/>
  <c r="O2114" i="6"/>
  <c r="P2114" i="6"/>
  <c r="Q2114" i="6"/>
  <c r="R2114" i="6"/>
  <c r="O2115" i="6"/>
  <c r="P2115" i="6"/>
  <c r="Q2115" i="6"/>
  <c r="R2115" i="6"/>
  <c r="O2116" i="6"/>
  <c r="P2116" i="6"/>
  <c r="Q2116" i="6"/>
  <c r="R2116" i="6"/>
  <c r="O2117" i="6"/>
  <c r="P2117" i="6"/>
  <c r="Q2117" i="6"/>
  <c r="R2117" i="6"/>
  <c r="O2118" i="6"/>
  <c r="P2118" i="6"/>
  <c r="Q2118" i="6"/>
  <c r="R2118" i="6"/>
  <c r="O2119" i="6"/>
  <c r="P2119" i="6"/>
  <c r="Q2119" i="6"/>
  <c r="R2119" i="6"/>
  <c r="O2120" i="6"/>
  <c r="P2120" i="6"/>
  <c r="Q2120" i="6"/>
  <c r="R2120" i="6"/>
  <c r="O2121" i="6"/>
  <c r="P2121" i="6"/>
  <c r="Q2121" i="6"/>
  <c r="R2121" i="6"/>
  <c r="O2122" i="6"/>
  <c r="P2122" i="6"/>
  <c r="Q2122" i="6"/>
  <c r="R2122" i="6"/>
  <c r="O2123" i="6"/>
  <c r="P2123" i="6"/>
  <c r="Q2123" i="6"/>
  <c r="R2123" i="6"/>
  <c r="O2124" i="6"/>
  <c r="P2124" i="6"/>
  <c r="Q2124" i="6"/>
  <c r="R2124" i="6"/>
  <c r="O2125" i="6"/>
  <c r="P2125" i="6"/>
  <c r="Q2125" i="6"/>
  <c r="R2125" i="6"/>
  <c r="O2126" i="6"/>
  <c r="P2126" i="6"/>
  <c r="Q2126" i="6"/>
  <c r="R2126" i="6"/>
  <c r="O2127" i="6"/>
  <c r="P2127" i="6"/>
  <c r="Q2127" i="6"/>
  <c r="R2127" i="6"/>
  <c r="O2128" i="6"/>
  <c r="P2128" i="6"/>
  <c r="Q2128" i="6"/>
  <c r="R2128" i="6"/>
  <c r="O2129" i="6"/>
  <c r="P2129" i="6"/>
  <c r="Q2129" i="6"/>
  <c r="R2129" i="6"/>
  <c r="O2130" i="6"/>
  <c r="P2130" i="6"/>
  <c r="Q2130" i="6"/>
  <c r="R2130" i="6"/>
  <c r="O2131" i="6"/>
  <c r="P2131" i="6"/>
  <c r="Q2131" i="6"/>
  <c r="R2131" i="6"/>
  <c r="O2132" i="6"/>
  <c r="P2132" i="6"/>
  <c r="Q2132" i="6"/>
  <c r="R2132" i="6"/>
  <c r="O2133" i="6"/>
  <c r="P2133" i="6"/>
  <c r="Q2133" i="6"/>
  <c r="R2133" i="6"/>
  <c r="O2134" i="6"/>
  <c r="P2134" i="6"/>
  <c r="Q2134" i="6"/>
  <c r="R2134" i="6"/>
  <c r="O2135" i="6"/>
  <c r="P2135" i="6"/>
  <c r="Q2135" i="6"/>
  <c r="R2135" i="6"/>
  <c r="O2136" i="6"/>
  <c r="P2136" i="6"/>
  <c r="Q2136" i="6"/>
  <c r="R2136" i="6"/>
  <c r="O2137" i="6"/>
  <c r="P2137" i="6"/>
  <c r="Q2137" i="6"/>
  <c r="R2137" i="6"/>
  <c r="O2138" i="6"/>
  <c r="P2138" i="6"/>
  <c r="Q2138" i="6"/>
  <c r="R2138" i="6"/>
  <c r="O2139" i="6"/>
  <c r="P2139" i="6"/>
  <c r="Q2139" i="6"/>
  <c r="R2139" i="6"/>
  <c r="O2140" i="6"/>
  <c r="P2140" i="6"/>
  <c r="Q2140" i="6"/>
  <c r="R2140" i="6"/>
  <c r="O2141" i="6"/>
  <c r="P2141" i="6"/>
  <c r="Q2141" i="6"/>
  <c r="R2141" i="6"/>
  <c r="O2142" i="6"/>
  <c r="P2142" i="6"/>
  <c r="Q2142" i="6"/>
  <c r="R2142" i="6"/>
  <c r="O2143" i="6"/>
  <c r="P2143" i="6"/>
  <c r="Q2143" i="6"/>
  <c r="R2143" i="6"/>
  <c r="O2144" i="6"/>
  <c r="P2144" i="6"/>
  <c r="Q2144" i="6"/>
  <c r="R2144" i="6"/>
  <c r="O2145" i="6"/>
  <c r="P2145" i="6"/>
  <c r="Q2145" i="6"/>
  <c r="R2145" i="6"/>
  <c r="O2146" i="6"/>
  <c r="P2146" i="6"/>
  <c r="Q2146" i="6"/>
  <c r="R2146" i="6"/>
  <c r="O2147" i="6"/>
  <c r="P2147" i="6"/>
  <c r="Q2147" i="6"/>
  <c r="R2147" i="6"/>
  <c r="O2148" i="6"/>
  <c r="P2148" i="6"/>
  <c r="Q2148" i="6"/>
  <c r="R2148" i="6"/>
  <c r="O2149" i="6"/>
  <c r="P2149" i="6"/>
  <c r="Q2149" i="6"/>
  <c r="R2149" i="6"/>
  <c r="O2150" i="6"/>
  <c r="P2150" i="6"/>
  <c r="Q2150" i="6"/>
  <c r="R2150" i="6"/>
  <c r="O2151" i="6"/>
  <c r="P2151" i="6"/>
  <c r="Q2151" i="6"/>
  <c r="R2151" i="6"/>
  <c r="O2152" i="6"/>
  <c r="P2152" i="6"/>
  <c r="Q2152" i="6"/>
  <c r="R2152" i="6"/>
  <c r="O2153" i="6"/>
  <c r="P2153" i="6"/>
  <c r="Q2153" i="6"/>
  <c r="R2153" i="6"/>
  <c r="O2154" i="6"/>
  <c r="P2154" i="6"/>
  <c r="Q2154" i="6"/>
  <c r="R2154" i="6"/>
  <c r="O2155" i="6"/>
  <c r="P2155" i="6"/>
  <c r="Q2155" i="6"/>
  <c r="R2155" i="6"/>
  <c r="O2156" i="6"/>
  <c r="P2156" i="6"/>
  <c r="Q2156" i="6"/>
  <c r="R2156" i="6"/>
  <c r="O2157" i="6"/>
  <c r="P2157" i="6"/>
  <c r="Q2157" i="6"/>
  <c r="R2157" i="6"/>
  <c r="O2158" i="6"/>
  <c r="P2158" i="6"/>
  <c r="Q2158" i="6"/>
  <c r="R2158" i="6"/>
  <c r="O2159" i="6"/>
  <c r="P2159" i="6"/>
  <c r="Q2159" i="6"/>
  <c r="R2159" i="6"/>
  <c r="O2160" i="6"/>
  <c r="P2160" i="6"/>
  <c r="Q2160" i="6"/>
  <c r="R2160" i="6"/>
  <c r="O2161" i="6"/>
  <c r="P2161" i="6"/>
  <c r="Q2161" i="6"/>
  <c r="R2161" i="6"/>
  <c r="O2162" i="6"/>
  <c r="P2162" i="6"/>
  <c r="Q2162" i="6"/>
  <c r="R2162" i="6"/>
  <c r="O2163" i="6"/>
  <c r="P2163" i="6"/>
  <c r="Q2163" i="6"/>
  <c r="R2163" i="6"/>
  <c r="O2164" i="6"/>
  <c r="P2164" i="6"/>
  <c r="Q2164" i="6"/>
  <c r="R2164" i="6"/>
  <c r="O2165" i="6"/>
  <c r="P2165" i="6"/>
  <c r="Q2165" i="6"/>
  <c r="R2165" i="6"/>
  <c r="O2166" i="6"/>
  <c r="P2166" i="6"/>
  <c r="Q2166" i="6"/>
  <c r="R2166" i="6"/>
  <c r="O2167" i="6"/>
  <c r="P2167" i="6"/>
  <c r="Q2167" i="6"/>
  <c r="R2167" i="6"/>
  <c r="O2168" i="6"/>
  <c r="P2168" i="6"/>
  <c r="Q2168" i="6"/>
  <c r="R2168" i="6"/>
  <c r="O2169" i="6"/>
  <c r="P2169" i="6"/>
  <c r="Q2169" i="6"/>
  <c r="R2169" i="6"/>
  <c r="O2170" i="6"/>
  <c r="P2170" i="6"/>
  <c r="Q2170" i="6"/>
  <c r="R2170" i="6"/>
  <c r="O2171" i="6"/>
  <c r="P2171" i="6"/>
  <c r="Q2171" i="6"/>
  <c r="R2171" i="6"/>
  <c r="O2172" i="6"/>
  <c r="P2172" i="6"/>
  <c r="Q2172" i="6"/>
  <c r="R2172" i="6"/>
  <c r="O2173" i="6"/>
  <c r="P2173" i="6"/>
  <c r="Q2173" i="6"/>
  <c r="R2173" i="6"/>
  <c r="O2174" i="6"/>
  <c r="P2174" i="6"/>
  <c r="Q2174" i="6"/>
  <c r="R2174" i="6"/>
  <c r="O2175" i="6"/>
  <c r="P2175" i="6"/>
  <c r="Q2175" i="6"/>
  <c r="R2175" i="6"/>
  <c r="O2176" i="6"/>
  <c r="P2176" i="6"/>
  <c r="Q2176" i="6"/>
  <c r="R2176" i="6"/>
  <c r="O2177" i="6"/>
  <c r="P2177" i="6"/>
  <c r="Q2177" i="6"/>
  <c r="R2177" i="6"/>
  <c r="O2178" i="6"/>
  <c r="P2178" i="6"/>
  <c r="Q2178" i="6"/>
  <c r="R2178" i="6"/>
  <c r="O2179" i="6"/>
  <c r="P2179" i="6"/>
  <c r="Q2179" i="6"/>
  <c r="R2179" i="6"/>
  <c r="O2180" i="6"/>
  <c r="P2180" i="6"/>
  <c r="Q2180" i="6"/>
  <c r="R2180" i="6"/>
  <c r="O2181" i="6"/>
  <c r="P2181" i="6"/>
  <c r="Q2181" i="6"/>
  <c r="R2181" i="6"/>
  <c r="O2182" i="6"/>
  <c r="P2182" i="6"/>
  <c r="Q2182" i="6"/>
  <c r="R2182" i="6"/>
  <c r="O2183" i="6"/>
  <c r="P2183" i="6"/>
  <c r="Q2183" i="6"/>
  <c r="R2183" i="6"/>
  <c r="O2184" i="6"/>
  <c r="P2184" i="6"/>
  <c r="Q2184" i="6"/>
  <c r="R2184" i="6"/>
  <c r="O2185" i="6"/>
  <c r="P2185" i="6"/>
  <c r="Q2185" i="6"/>
  <c r="R2185" i="6"/>
  <c r="O2186" i="6"/>
  <c r="P2186" i="6"/>
  <c r="Q2186" i="6"/>
  <c r="R2186" i="6"/>
  <c r="O2187" i="6"/>
  <c r="P2187" i="6"/>
  <c r="Q2187" i="6"/>
  <c r="R2187" i="6"/>
  <c r="O2188" i="6"/>
  <c r="P2188" i="6"/>
  <c r="Q2188" i="6"/>
  <c r="R2188" i="6"/>
  <c r="O2189" i="6"/>
  <c r="P2189" i="6"/>
  <c r="Q2189" i="6"/>
  <c r="R2189" i="6"/>
  <c r="O2190" i="6"/>
  <c r="P2190" i="6"/>
  <c r="Q2190" i="6"/>
  <c r="R2190" i="6"/>
  <c r="O2191" i="6"/>
  <c r="P2191" i="6"/>
  <c r="Q2191" i="6"/>
  <c r="R2191" i="6"/>
  <c r="O2192" i="6"/>
  <c r="P2192" i="6"/>
  <c r="Q2192" i="6"/>
  <c r="R2192" i="6"/>
  <c r="O2193" i="6"/>
  <c r="P2193" i="6"/>
  <c r="Q2193" i="6"/>
  <c r="R2193" i="6"/>
  <c r="O2194" i="6"/>
  <c r="P2194" i="6"/>
  <c r="Q2194" i="6"/>
  <c r="R2194" i="6"/>
  <c r="O2195" i="6"/>
  <c r="P2195" i="6"/>
  <c r="Q2195" i="6"/>
  <c r="R2195" i="6"/>
  <c r="O2196" i="6"/>
  <c r="P2196" i="6"/>
  <c r="Q2196" i="6"/>
  <c r="R2196" i="6"/>
  <c r="O2197" i="6"/>
  <c r="P2197" i="6"/>
  <c r="Q2197" i="6"/>
  <c r="R2197" i="6"/>
  <c r="O2198" i="6"/>
  <c r="P2198" i="6"/>
  <c r="Q2198" i="6"/>
  <c r="R2198" i="6"/>
  <c r="O2199" i="6"/>
  <c r="P2199" i="6"/>
  <c r="Q2199" i="6"/>
  <c r="R2199" i="6"/>
  <c r="O2200" i="6"/>
  <c r="P2200" i="6"/>
  <c r="Q2200" i="6"/>
  <c r="R2200" i="6"/>
  <c r="O2201" i="6"/>
  <c r="P2201" i="6"/>
  <c r="Q2201" i="6"/>
  <c r="R2201" i="6"/>
  <c r="O2202" i="6"/>
  <c r="P2202" i="6"/>
  <c r="Q2202" i="6"/>
  <c r="R2202" i="6"/>
  <c r="O2203" i="6"/>
  <c r="P2203" i="6"/>
  <c r="Q2203" i="6"/>
  <c r="R2203" i="6"/>
  <c r="O2204" i="6"/>
  <c r="P2204" i="6"/>
  <c r="Q2204" i="6"/>
  <c r="R2204" i="6"/>
  <c r="O2205" i="6"/>
  <c r="P2205" i="6"/>
  <c r="Q2205" i="6"/>
  <c r="R2205" i="6"/>
  <c r="O2206" i="6"/>
  <c r="P2206" i="6"/>
  <c r="Q2206" i="6"/>
  <c r="R2206" i="6"/>
  <c r="O2207" i="6"/>
  <c r="P2207" i="6"/>
  <c r="Q2207" i="6"/>
  <c r="R2207" i="6"/>
  <c r="O2208" i="6"/>
  <c r="P2208" i="6"/>
  <c r="Q2208" i="6"/>
  <c r="R2208" i="6"/>
  <c r="O2209" i="6"/>
  <c r="P2209" i="6"/>
  <c r="Q2209" i="6"/>
  <c r="R2209" i="6"/>
  <c r="O2210" i="6"/>
  <c r="P2210" i="6"/>
  <c r="Q2210" i="6"/>
  <c r="R2210" i="6"/>
  <c r="O2211" i="6"/>
  <c r="P2211" i="6"/>
  <c r="Q2211" i="6"/>
  <c r="R2211" i="6"/>
  <c r="O2212" i="6"/>
  <c r="P2212" i="6"/>
  <c r="Q2212" i="6"/>
  <c r="R2212" i="6"/>
  <c r="O2213" i="6"/>
  <c r="P2213" i="6"/>
  <c r="Q2213" i="6"/>
  <c r="R2213" i="6"/>
  <c r="O2214" i="6"/>
  <c r="P2214" i="6"/>
  <c r="Q2214" i="6"/>
  <c r="R2214" i="6"/>
  <c r="O2215" i="6"/>
  <c r="P2215" i="6"/>
  <c r="Q2215" i="6"/>
  <c r="R2215" i="6"/>
  <c r="O2216" i="6"/>
  <c r="P2216" i="6"/>
  <c r="Q2216" i="6"/>
  <c r="R2216" i="6"/>
  <c r="O2217" i="6"/>
  <c r="P2217" i="6"/>
  <c r="Q2217" i="6"/>
  <c r="R2217" i="6"/>
  <c r="O2218" i="6"/>
  <c r="P2218" i="6"/>
  <c r="Q2218" i="6"/>
  <c r="R2218" i="6"/>
  <c r="O2219" i="6"/>
  <c r="P2219" i="6"/>
  <c r="Q2219" i="6"/>
  <c r="R2219" i="6"/>
  <c r="O2220" i="6"/>
  <c r="P2220" i="6"/>
  <c r="Q2220" i="6"/>
  <c r="R2220" i="6"/>
  <c r="O2221" i="6"/>
  <c r="P2221" i="6"/>
  <c r="Q2221" i="6"/>
  <c r="R2221" i="6"/>
  <c r="O2222" i="6"/>
  <c r="P2222" i="6"/>
  <c r="Q2222" i="6"/>
  <c r="R2222" i="6"/>
  <c r="O2223" i="6"/>
  <c r="P2223" i="6"/>
  <c r="Q2223" i="6"/>
  <c r="R2223" i="6"/>
  <c r="O2224" i="6"/>
  <c r="P2224" i="6"/>
  <c r="Q2224" i="6"/>
  <c r="R2224" i="6"/>
  <c r="O2225" i="6"/>
  <c r="P2225" i="6"/>
  <c r="Q2225" i="6"/>
  <c r="R2225" i="6"/>
  <c r="O2226" i="6"/>
  <c r="P2226" i="6"/>
  <c r="Q2226" i="6"/>
  <c r="R2226" i="6"/>
  <c r="O2227" i="6"/>
  <c r="P2227" i="6"/>
  <c r="Q2227" i="6"/>
  <c r="R2227" i="6"/>
  <c r="O2228" i="6"/>
  <c r="P2228" i="6"/>
  <c r="Q2228" i="6"/>
  <c r="R2228" i="6"/>
  <c r="O2229" i="6"/>
  <c r="P2229" i="6"/>
  <c r="Q2229" i="6"/>
  <c r="R2229" i="6"/>
  <c r="O2230" i="6"/>
  <c r="P2230" i="6"/>
  <c r="Q2230" i="6"/>
  <c r="R2230" i="6"/>
  <c r="O2231" i="6"/>
  <c r="P2231" i="6"/>
  <c r="Q2231" i="6"/>
  <c r="R2231" i="6"/>
  <c r="O2232" i="6"/>
  <c r="P2232" i="6"/>
  <c r="Q2232" i="6"/>
  <c r="R2232" i="6"/>
  <c r="O2233" i="6"/>
  <c r="P2233" i="6"/>
  <c r="Q2233" i="6"/>
  <c r="R2233" i="6"/>
  <c r="O2234" i="6"/>
  <c r="P2234" i="6"/>
  <c r="Q2234" i="6"/>
  <c r="R2234" i="6"/>
  <c r="O2235" i="6"/>
  <c r="P2235" i="6"/>
  <c r="Q2235" i="6"/>
  <c r="R2235" i="6"/>
  <c r="O2236" i="6"/>
  <c r="P2236" i="6"/>
  <c r="Q2236" i="6"/>
  <c r="R2236" i="6"/>
  <c r="O2237" i="6"/>
  <c r="P2237" i="6"/>
  <c r="Q2237" i="6"/>
  <c r="R2237" i="6"/>
  <c r="O2238" i="6"/>
  <c r="P2238" i="6"/>
  <c r="Q2238" i="6"/>
  <c r="R2238" i="6"/>
  <c r="O2239" i="6"/>
  <c r="P2239" i="6"/>
  <c r="Q2239" i="6"/>
  <c r="R2239" i="6"/>
  <c r="O2240" i="6"/>
  <c r="P2240" i="6"/>
  <c r="Q2240" i="6"/>
  <c r="R2240" i="6"/>
  <c r="O2241" i="6"/>
  <c r="P2241" i="6"/>
  <c r="Q2241" i="6"/>
  <c r="R2241" i="6"/>
  <c r="O2242" i="6"/>
  <c r="P2242" i="6"/>
  <c r="Q2242" i="6"/>
  <c r="R2242" i="6"/>
  <c r="O2243" i="6"/>
  <c r="P2243" i="6"/>
  <c r="Q2243" i="6"/>
  <c r="R2243" i="6"/>
  <c r="O2244" i="6"/>
  <c r="P2244" i="6"/>
  <c r="Q2244" i="6"/>
  <c r="R2244" i="6"/>
  <c r="O2245" i="6"/>
  <c r="P2245" i="6"/>
  <c r="Q2245" i="6"/>
  <c r="R2245" i="6"/>
  <c r="O2246" i="6"/>
  <c r="P2246" i="6"/>
  <c r="Q2246" i="6"/>
  <c r="R2246" i="6"/>
  <c r="O2247" i="6"/>
  <c r="P2247" i="6"/>
  <c r="Q2247" i="6"/>
  <c r="R2247" i="6"/>
  <c r="O2248" i="6"/>
  <c r="P2248" i="6"/>
  <c r="Q2248" i="6"/>
  <c r="R2248" i="6"/>
  <c r="O2249" i="6"/>
  <c r="P2249" i="6"/>
  <c r="Q2249" i="6"/>
  <c r="R2249" i="6"/>
  <c r="O2250" i="6"/>
  <c r="P2250" i="6"/>
  <c r="Q2250" i="6"/>
  <c r="R2250" i="6"/>
  <c r="O2251" i="6"/>
  <c r="P2251" i="6"/>
  <c r="Q2251" i="6"/>
  <c r="R2251" i="6"/>
  <c r="O2252" i="6"/>
  <c r="P2252" i="6"/>
  <c r="Q2252" i="6"/>
  <c r="R2252" i="6"/>
  <c r="O2253" i="6"/>
  <c r="P2253" i="6"/>
  <c r="Q2253" i="6"/>
  <c r="R2253" i="6"/>
  <c r="O2254" i="6"/>
  <c r="P2254" i="6"/>
  <c r="Q2254" i="6"/>
  <c r="R2254" i="6"/>
  <c r="O2255" i="6"/>
  <c r="P2255" i="6"/>
  <c r="Q2255" i="6"/>
  <c r="R2255" i="6"/>
  <c r="O2256" i="6"/>
  <c r="P2256" i="6"/>
  <c r="Q2256" i="6"/>
  <c r="R2256" i="6"/>
  <c r="O2257" i="6"/>
  <c r="P2257" i="6"/>
  <c r="Q2257" i="6"/>
  <c r="R2257" i="6"/>
  <c r="O2258" i="6"/>
  <c r="P2258" i="6"/>
  <c r="Q2258" i="6"/>
  <c r="R2258" i="6"/>
  <c r="O2259" i="6"/>
  <c r="P2259" i="6"/>
  <c r="Q2259" i="6"/>
  <c r="R2259" i="6"/>
  <c r="O2260" i="6"/>
  <c r="P2260" i="6"/>
  <c r="Q2260" i="6"/>
  <c r="R2260" i="6"/>
  <c r="O2261" i="6"/>
  <c r="P2261" i="6"/>
  <c r="Q2261" i="6"/>
  <c r="R2261" i="6"/>
  <c r="O2262" i="6"/>
  <c r="P2262" i="6"/>
  <c r="Q2262" i="6"/>
  <c r="R2262" i="6"/>
  <c r="O2263" i="6"/>
  <c r="P2263" i="6"/>
  <c r="Q2263" i="6"/>
  <c r="R2263" i="6"/>
  <c r="O2264" i="6"/>
  <c r="P2264" i="6"/>
  <c r="Q2264" i="6"/>
  <c r="R2264" i="6"/>
  <c r="O2265" i="6"/>
  <c r="P2265" i="6"/>
  <c r="Q2265" i="6"/>
  <c r="R2265" i="6"/>
  <c r="O2266" i="6"/>
  <c r="P2266" i="6"/>
  <c r="Q2266" i="6"/>
  <c r="R2266" i="6"/>
  <c r="O2267" i="6"/>
  <c r="P2267" i="6"/>
  <c r="Q2267" i="6"/>
  <c r="R2267" i="6"/>
  <c r="O2268" i="6"/>
  <c r="P2268" i="6"/>
  <c r="Q2268" i="6"/>
  <c r="R2268" i="6"/>
  <c r="O2269" i="6"/>
  <c r="P2269" i="6"/>
  <c r="Q2269" i="6"/>
  <c r="R2269" i="6"/>
  <c r="O2270" i="6"/>
  <c r="P2270" i="6"/>
  <c r="Q2270" i="6"/>
  <c r="R2270" i="6"/>
  <c r="O2271" i="6"/>
  <c r="P2271" i="6"/>
  <c r="Q2271" i="6"/>
  <c r="R2271" i="6"/>
  <c r="O2272" i="6"/>
  <c r="P2272" i="6"/>
  <c r="Q2272" i="6"/>
  <c r="R2272" i="6"/>
  <c r="O2273" i="6"/>
  <c r="P2273" i="6"/>
  <c r="Q2273" i="6"/>
  <c r="R2273" i="6"/>
  <c r="O2274" i="6"/>
  <c r="P2274" i="6"/>
  <c r="Q2274" i="6"/>
  <c r="R2274" i="6"/>
  <c r="O2275" i="6"/>
  <c r="P2275" i="6"/>
  <c r="Q2275" i="6"/>
  <c r="R2275" i="6"/>
  <c r="O2276" i="6"/>
  <c r="P2276" i="6"/>
  <c r="Q2276" i="6"/>
  <c r="R2276" i="6"/>
  <c r="O2277" i="6"/>
  <c r="P2277" i="6"/>
  <c r="Q2277" i="6"/>
  <c r="R2277" i="6"/>
  <c r="O2278" i="6"/>
  <c r="P2278" i="6"/>
  <c r="Q2278" i="6"/>
  <c r="R2278" i="6"/>
  <c r="O2279" i="6"/>
  <c r="P2279" i="6"/>
  <c r="Q2279" i="6"/>
  <c r="R2279" i="6"/>
  <c r="O2280" i="6"/>
  <c r="P2280" i="6"/>
  <c r="Q2280" i="6"/>
  <c r="R2280" i="6"/>
  <c r="O2281" i="6"/>
  <c r="P2281" i="6"/>
  <c r="Q2281" i="6"/>
  <c r="R2281" i="6"/>
  <c r="O2282" i="6"/>
  <c r="P2282" i="6"/>
  <c r="Q2282" i="6"/>
  <c r="R2282" i="6"/>
  <c r="O2283" i="6"/>
  <c r="P2283" i="6"/>
  <c r="Q2283" i="6"/>
  <c r="R2283" i="6"/>
  <c r="O2284" i="6"/>
  <c r="P2284" i="6"/>
  <c r="Q2284" i="6"/>
  <c r="R2284" i="6"/>
  <c r="O2285" i="6"/>
  <c r="P2285" i="6"/>
  <c r="Q2285" i="6"/>
  <c r="R2285" i="6"/>
  <c r="O2286" i="6"/>
  <c r="P2286" i="6"/>
  <c r="Q2286" i="6"/>
  <c r="R2286" i="6"/>
  <c r="O2287" i="6"/>
  <c r="P2287" i="6"/>
  <c r="Q2287" i="6"/>
  <c r="R2287" i="6"/>
  <c r="O2288" i="6"/>
  <c r="P2288" i="6"/>
  <c r="Q2288" i="6"/>
  <c r="R2288" i="6"/>
  <c r="O2289" i="6"/>
  <c r="P2289" i="6"/>
  <c r="Q2289" i="6"/>
  <c r="R2289" i="6"/>
  <c r="O2290" i="6"/>
  <c r="P2290" i="6"/>
  <c r="Q2290" i="6"/>
  <c r="R2290" i="6"/>
  <c r="O2291" i="6"/>
  <c r="P2291" i="6"/>
  <c r="Q2291" i="6"/>
  <c r="R2291" i="6"/>
  <c r="O2292" i="6"/>
  <c r="P2292" i="6"/>
  <c r="Q2292" i="6"/>
  <c r="R2292" i="6"/>
  <c r="O2293" i="6"/>
  <c r="P2293" i="6"/>
  <c r="Q2293" i="6"/>
  <c r="R2293" i="6"/>
  <c r="O2294" i="6"/>
  <c r="P2294" i="6"/>
  <c r="Q2294" i="6"/>
  <c r="R2294" i="6"/>
  <c r="O2295" i="6"/>
  <c r="P2295" i="6"/>
  <c r="Q2295" i="6"/>
  <c r="R2295" i="6"/>
  <c r="O2296" i="6"/>
  <c r="P2296" i="6"/>
  <c r="Q2296" i="6"/>
  <c r="R2296" i="6"/>
  <c r="O2297" i="6"/>
  <c r="P2297" i="6"/>
  <c r="Q2297" i="6"/>
  <c r="R2297" i="6"/>
  <c r="O2298" i="6"/>
  <c r="P2298" i="6"/>
  <c r="Q2298" i="6"/>
  <c r="R2298" i="6"/>
  <c r="O2299" i="6"/>
  <c r="P2299" i="6"/>
  <c r="Q2299" i="6"/>
  <c r="R2299" i="6"/>
  <c r="O2300" i="6"/>
  <c r="P2300" i="6"/>
  <c r="Q2300" i="6"/>
  <c r="R2300" i="6"/>
  <c r="O2301" i="6"/>
  <c r="P2301" i="6"/>
  <c r="Q2301" i="6"/>
  <c r="R2301" i="6"/>
  <c r="O2302" i="6"/>
  <c r="P2302" i="6"/>
  <c r="Q2302" i="6"/>
  <c r="R2302" i="6"/>
  <c r="O2303" i="6"/>
  <c r="P2303" i="6"/>
  <c r="Q2303" i="6"/>
  <c r="R2303" i="6"/>
  <c r="O2304" i="6"/>
  <c r="P2304" i="6"/>
  <c r="Q2304" i="6"/>
  <c r="R2304" i="6"/>
  <c r="O2305" i="6"/>
  <c r="P2305" i="6"/>
  <c r="Q2305" i="6"/>
  <c r="R2305" i="6"/>
  <c r="O2306" i="6"/>
  <c r="P2306" i="6"/>
  <c r="Q2306" i="6"/>
  <c r="R2306" i="6"/>
  <c r="O2307" i="6"/>
  <c r="P2307" i="6"/>
  <c r="Q2307" i="6"/>
  <c r="R2307" i="6"/>
  <c r="O2308" i="6"/>
  <c r="P2308" i="6"/>
  <c r="Q2308" i="6"/>
  <c r="R2308" i="6"/>
  <c r="O2309" i="6"/>
  <c r="P2309" i="6"/>
  <c r="Q2309" i="6"/>
  <c r="R2309" i="6"/>
  <c r="O2310" i="6"/>
  <c r="P2310" i="6"/>
  <c r="Q2310" i="6"/>
  <c r="R2310" i="6"/>
  <c r="O2311" i="6"/>
  <c r="P2311" i="6"/>
  <c r="Q2311" i="6"/>
  <c r="R2311" i="6"/>
  <c r="O2312" i="6"/>
  <c r="P2312" i="6"/>
  <c r="Q2312" i="6"/>
  <c r="R2312" i="6"/>
  <c r="O2313" i="6"/>
  <c r="P2313" i="6"/>
  <c r="Q2313" i="6"/>
  <c r="R2313" i="6"/>
  <c r="O2314" i="6"/>
  <c r="P2314" i="6"/>
  <c r="Q2314" i="6"/>
  <c r="R2314" i="6"/>
  <c r="O2315" i="6"/>
  <c r="P2315" i="6"/>
  <c r="Q2315" i="6"/>
  <c r="R2315" i="6"/>
  <c r="O2316" i="6"/>
  <c r="P2316" i="6"/>
  <c r="Q2316" i="6"/>
  <c r="R2316" i="6"/>
  <c r="O2317" i="6"/>
  <c r="P2317" i="6"/>
  <c r="Q2317" i="6"/>
  <c r="R2317" i="6"/>
  <c r="O2318" i="6"/>
  <c r="P2318" i="6"/>
  <c r="Q2318" i="6"/>
  <c r="R2318" i="6"/>
  <c r="O2319" i="6"/>
  <c r="P2319" i="6"/>
  <c r="Q2319" i="6"/>
  <c r="R2319" i="6"/>
  <c r="O2320" i="6"/>
  <c r="P2320" i="6"/>
  <c r="Q2320" i="6"/>
  <c r="R2320" i="6"/>
  <c r="O2321" i="6"/>
  <c r="P2321" i="6"/>
  <c r="Q2321" i="6"/>
  <c r="R2321" i="6"/>
  <c r="O2322" i="6"/>
  <c r="P2322" i="6"/>
  <c r="Q2322" i="6"/>
  <c r="R2322" i="6"/>
  <c r="O2323" i="6"/>
  <c r="P2323" i="6"/>
  <c r="Q2323" i="6"/>
  <c r="R2323" i="6"/>
  <c r="O2324" i="6"/>
  <c r="P2324" i="6"/>
  <c r="Q2324" i="6"/>
  <c r="R2324" i="6"/>
  <c r="O2325" i="6"/>
  <c r="P2325" i="6"/>
  <c r="Q2325" i="6"/>
  <c r="R2325" i="6"/>
  <c r="O2326" i="6"/>
  <c r="P2326" i="6"/>
  <c r="Q2326" i="6"/>
  <c r="R2326" i="6"/>
  <c r="O2327" i="6"/>
  <c r="P2327" i="6"/>
  <c r="Q2327" i="6"/>
  <c r="R2327" i="6"/>
  <c r="O2328" i="6"/>
  <c r="P2328" i="6"/>
  <c r="Q2328" i="6"/>
  <c r="R2328" i="6"/>
  <c r="O2329" i="6"/>
  <c r="P2329" i="6"/>
  <c r="Q2329" i="6"/>
  <c r="R2329" i="6"/>
  <c r="O2330" i="6"/>
  <c r="P2330" i="6"/>
  <c r="Q2330" i="6"/>
  <c r="R2330" i="6"/>
  <c r="O2331" i="6"/>
  <c r="P2331" i="6"/>
  <c r="Q2331" i="6"/>
  <c r="R2331" i="6"/>
  <c r="O2332" i="6"/>
  <c r="P2332" i="6"/>
  <c r="Q2332" i="6"/>
  <c r="R2332" i="6"/>
  <c r="O2333" i="6"/>
  <c r="P2333" i="6"/>
  <c r="Q2333" i="6"/>
  <c r="R2333" i="6"/>
  <c r="O2334" i="6"/>
  <c r="P2334" i="6"/>
  <c r="Q2334" i="6"/>
  <c r="R2334" i="6"/>
  <c r="O2335" i="6"/>
  <c r="P2335" i="6"/>
  <c r="Q2335" i="6"/>
  <c r="R2335" i="6"/>
  <c r="O2336" i="6"/>
  <c r="P2336" i="6"/>
  <c r="Q2336" i="6"/>
  <c r="R2336" i="6"/>
  <c r="O2337" i="6"/>
  <c r="P2337" i="6"/>
  <c r="Q2337" i="6"/>
  <c r="R2337" i="6"/>
  <c r="O2338" i="6"/>
  <c r="P2338" i="6"/>
  <c r="Q2338" i="6"/>
  <c r="R2338" i="6"/>
  <c r="O2339" i="6"/>
  <c r="P2339" i="6"/>
  <c r="Q2339" i="6"/>
  <c r="R2339" i="6"/>
  <c r="O2340" i="6"/>
  <c r="P2340" i="6"/>
  <c r="Q2340" i="6"/>
  <c r="R2340" i="6"/>
  <c r="O2341" i="6"/>
  <c r="P2341" i="6"/>
  <c r="Q2341" i="6"/>
  <c r="R2341" i="6"/>
  <c r="O2342" i="6"/>
  <c r="P2342" i="6"/>
  <c r="Q2342" i="6"/>
  <c r="R2342" i="6"/>
  <c r="O2343" i="6"/>
  <c r="P2343" i="6"/>
  <c r="Q2343" i="6"/>
  <c r="R2343" i="6"/>
  <c r="O2344" i="6"/>
  <c r="P2344" i="6"/>
  <c r="Q2344" i="6"/>
  <c r="R2344" i="6"/>
  <c r="O2345" i="6"/>
  <c r="P2345" i="6"/>
  <c r="Q2345" i="6"/>
  <c r="R2345" i="6"/>
  <c r="O2346" i="6"/>
  <c r="P2346" i="6"/>
  <c r="Q2346" i="6"/>
  <c r="R2346" i="6"/>
  <c r="O2347" i="6"/>
  <c r="P2347" i="6"/>
  <c r="Q2347" i="6"/>
  <c r="R2347" i="6"/>
  <c r="O2348" i="6"/>
  <c r="P2348" i="6"/>
  <c r="Q2348" i="6"/>
  <c r="R2348" i="6"/>
  <c r="O2349" i="6"/>
  <c r="P2349" i="6"/>
  <c r="Q2349" i="6"/>
  <c r="R2349" i="6"/>
  <c r="O2350" i="6"/>
  <c r="P2350" i="6"/>
  <c r="Q2350" i="6"/>
  <c r="R2350" i="6"/>
  <c r="O2351" i="6"/>
  <c r="P2351" i="6"/>
  <c r="Q2351" i="6"/>
  <c r="R2351" i="6"/>
  <c r="O2352" i="6"/>
  <c r="P2352" i="6"/>
  <c r="Q2352" i="6"/>
  <c r="R2352" i="6"/>
  <c r="O2353" i="6"/>
  <c r="P2353" i="6"/>
  <c r="Q2353" i="6"/>
  <c r="R2353" i="6"/>
  <c r="O2354" i="6"/>
  <c r="P2354" i="6"/>
  <c r="Q2354" i="6"/>
  <c r="R2354" i="6"/>
  <c r="O2355" i="6"/>
  <c r="P2355" i="6"/>
  <c r="Q2355" i="6"/>
  <c r="R2355" i="6"/>
  <c r="O2356" i="6"/>
  <c r="P2356" i="6"/>
  <c r="Q2356" i="6"/>
  <c r="R2356" i="6"/>
  <c r="O2357" i="6"/>
  <c r="P2357" i="6"/>
  <c r="Q2357" i="6"/>
  <c r="R2357" i="6"/>
  <c r="O2358" i="6"/>
  <c r="P2358" i="6"/>
  <c r="Q2358" i="6"/>
  <c r="R2358" i="6"/>
  <c r="O2359" i="6"/>
  <c r="P2359" i="6"/>
  <c r="Q2359" i="6"/>
  <c r="R2359" i="6"/>
  <c r="O2360" i="6"/>
  <c r="P2360" i="6"/>
  <c r="Q2360" i="6"/>
  <c r="R2360" i="6"/>
  <c r="O2361" i="6"/>
  <c r="P2361" i="6"/>
  <c r="Q2361" i="6"/>
  <c r="R2361" i="6"/>
  <c r="O2362" i="6"/>
  <c r="P2362" i="6"/>
  <c r="Q2362" i="6"/>
  <c r="R2362" i="6"/>
  <c r="O2363" i="6"/>
  <c r="P2363" i="6"/>
  <c r="Q2363" i="6"/>
  <c r="R2363" i="6"/>
  <c r="O2364" i="6"/>
  <c r="P2364" i="6"/>
  <c r="Q2364" i="6"/>
  <c r="R2364" i="6"/>
  <c r="O2365" i="6"/>
  <c r="P2365" i="6"/>
  <c r="Q2365" i="6"/>
  <c r="R2365" i="6"/>
  <c r="O2366" i="6"/>
  <c r="P2366" i="6"/>
  <c r="Q2366" i="6"/>
  <c r="R2366" i="6"/>
  <c r="O2367" i="6"/>
  <c r="P2367" i="6"/>
  <c r="Q2367" i="6"/>
  <c r="R2367" i="6"/>
  <c r="O2368" i="6"/>
  <c r="P2368" i="6"/>
  <c r="Q2368" i="6"/>
  <c r="R2368" i="6"/>
  <c r="O2369" i="6"/>
  <c r="P2369" i="6"/>
  <c r="Q2369" i="6"/>
  <c r="R2369" i="6"/>
  <c r="O2370" i="6"/>
  <c r="P2370" i="6"/>
  <c r="Q2370" i="6"/>
  <c r="R2370" i="6"/>
  <c r="O2371" i="6"/>
  <c r="P2371" i="6"/>
  <c r="Q2371" i="6"/>
  <c r="R2371" i="6"/>
  <c r="O2372" i="6"/>
  <c r="P2372" i="6"/>
  <c r="Q2372" i="6"/>
  <c r="R2372" i="6"/>
  <c r="O2373" i="6"/>
  <c r="P2373" i="6"/>
  <c r="Q2373" i="6"/>
  <c r="R2373" i="6"/>
  <c r="O2374" i="6"/>
  <c r="P2374" i="6"/>
  <c r="Q2374" i="6"/>
  <c r="R2374" i="6"/>
  <c r="O2375" i="6"/>
  <c r="P2375" i="6"/>
  <c r="Q2375" i="6"/>
  <c r="R2375" i="6"/>
  <c r="O2376" i="6"/>
  <c r="P2376" i="6"/>
  <c r="Q2376" i="6"/>
  <c r="R2376" i="6"/>
  <c r="O2377" i="6"/>
  <c r="P2377" i="6"/>
  <c r="Q2377" i="6"/>
  <c r="R2377" i="6"/>
  <c r="O2378" i="6"/>
  <c r="P2378" i="6"/>
  <c r="Q2378" i="6"/>
  <c r="R2378" i="6"/>
  <c r="O2379" i="6"/>
  <c r="P2379" i="6"/>
  <c r="Q2379" i="6"/>
  <c r="R2379" i="6"/>
  <c r="O2380" i="6"/>
  <c r="P2380" i="6"/>
  <c r="Q2380" i="6"/>
  <c r="R2380" i="6"/>
  <c r="O2381" i="6"/>
  <c r="P2381" i="6"/>
  <c r="Q2381" i="6"/>
  <c r="R2381" i="6"/>
  <c r="O2382" i="6"/>
  <c r="P2382" i="6"/>
  <c r="Q2382" i="6"/>
  <c r="R2382" i="6"/>
  <c r="O2383" i="6"/>
  <c r="P2383" i="6"/>
  <c r="Q2383" i="6"/>
  <c r="R2383" i="6"/>
  <c r="O2384" i="6"/>
  <c r="P2384" i="6"/>
  <c r="Q2384" i="6"/>
  <c r="R2384" i="6"/>
  <c r="O2385" i="6"/>
  <c r="P2385" i="6"/>
  <c r="Q2385" i="6"/>
  <c r="R2385" i="6"/>
  <c r="O2386" i="6"/>
  <c r="P2386" i="6"/>
  <c r="Q2386" i="6"/>
  <c r="R2386" i="6"/>
  <c r="O2387" i="6"/>
  <c r="P2387" i="6"/>
  <c r="Q2387" i="6"/>
  <c r="R2387" i="6"/>
  <c r="O2388" i="6"/>
  <c r="P2388" i="6"/>
  <c r="Q2388" i="6"/>
  <c r="R2388" i="6"/>
  <c r="O2389" i="6"/>
  <c r="P2389" i="6"/>
  <c r="Q2389" i="6"/>
  <c r="R2389" i="6"/>
  <c r="O2390" i="6"/>
  <c r="P2390" i="6"/>
  <c r="Q2390" i="6"/>
  <c r="R2390" i="6"/>
  <c r="O2391" i="6"/>
  <c r="P2391" i="6"/>
  <c r="Q2391" i="6"/>
  <c r="R2391" i="6"/>
  <c r="O2392" i="6"/>
  <c r="P2392" i="6"/>
  <c r="Q2392" i="6"/>
  <c r="R2392" i="6"/>
  <c r="O2393" i="6"/>
  <c r="P2393" i="6"/>
  <c r="Q2393" i="6"/>
  <c r="R2393" i="6"/>
  <c r="O2394" i="6"/>
  <c r="P2394" i="6"/>
  <c r="Q2394" i="6"/>
  <c r="R2394" i="6"/>
  <c r="O2395" i="6"/>
  <c r="P2395" i="6"/>
  <c r="Q2395" i="6"/>
  <c r="R2395" i="6"/>
  <c r="O2396" i="6"/>
  <c r="P2396" i="6"/>
  <c r="Q2396" i="6"/>
  <c r="R2396" i="6"/>
  <c r="O2397" i="6"/>
  <c r="P2397" i="6"/>
  <c r="Q2397" i="6"/>
  <c r="R2397" i="6"/>
  <c r="O2398" i="6"/>
  <c r="P2398" i="6"/>
  <c r="Q2398" i="6"/>
  <c r="R2398" i="6"/>
  <c r="O2399" i="6"/>
  <c r="P2399" i="6"/>
  <c r="Q2399" i="6"/>
  <c r="R2399" i="6"/>
  <c r="O2400" i="6"/>
  <c r="P2400" i="6"/>
  <c r="Q2400" i="6"/>
  <c r="R2400" i="6"/>
  <c r="O2401" i="6"/>
  <c r="P2401" i="6"/>
  <c r="Q2401" i="6"/>
  <c r="R2401" i="6"/>
  <c r="O2402" i="6"/>
  <c r="P2402" i="6"/>
  <c r="Q2402" i="6"/>
  <c r="R2402" i="6"/>
  <c r="O2403" i="6"/>
  <c r="P2403" i="6"/>
  <c r="Q2403" i="6"/>
  <c r="R2403" i="6"/>
  <c r="O2404" i="6"/>
  <c r="P2404" i="6"/>
  <c r="Q2404" i="6"/>
  <c r="R2404" i="6"/>
  <c r="O2405" i="6"/>
  <c r="P2405" i="6"/>
  <c r="Q2405" i="6"/>
  <c r="R2405" i="6"/>
  <c r="O2406" i="6"/>
  <c r="P2406" i="6"/>
  <c r="Q2406" i="6"/>
  <c r="R2406" i="6"/>
  <c r="O2407" i="6"/>
  <c r="P2407" i="6"/>
  <c r="Q2407" i="6"/>
  <c r="R2407" i="6"/>
  <c r="O2408" i="6"/>
  <c r="P2408" i="6"/>
  <c r="Q2408" i="6"/>
  <c r="R2408" i="6"/>
  <c r="O2409" i="6"/>
  <c r="P2409" i="6"/>
  <c r="Q2409" i="6"/>
  <c r="R2409" i="6"/>
  <c r="O2410" i="6"/>
  <c r="P2410" i="6"/>
  <c r="Q2410" i="6"/>
  <c r="R2410" i="6"/>
  <c r="O2411" i="6"/>
  <c r="P2411" i="6"/>
  <c r="Q2411" i="6"/>
  <c r="R2411" i="6"/>
  <c r="O2412" i="6"/>
  <c r="P2412" i="6"/>
  <c r="Q2412" i="6"/>
  <c r="R2412" i="6"/>
  <c r="O2413" i="6"/>
  <c r="P2413" i="6"/>
  <c r="Q2413" i="6"/>
  <c r="R2413" i="6"/>
  <c r="O2414" i="6"/>
  <c r="P2414" i="6"/>
  <c r="Q2414" i="6"/>
  <c r="R2414" i="6"/>
  <c r="O2415" i="6"/>
  <c r="P2415" i="6"/>
  <c r="Q2415" i="6"/>
  <c r="R2415" i="6"/>
  <c r="O2416" i="6"/>
  <c r="P2416" i="6"/>
  <c r="Q2416" i="6"/>
  <c r="R2416" i="6"/>
  <c r="O2417" i="6"/>
  <c r="P2417" i="6"/>
  <c r="Q2417" i="6"/>
  <c r="R2417" i="6"/>
  <c r="O2418" i="6"/>
  <c r="P2418" i="6"/>
  <c r="Q2418" i="6"/>
  <c r="R2418" i="6"/>
  <c r="O2419" i="6"/>
  <c r="P2419" i="6"/>
  <c r="Q2419" i="6"/>
  <c r="R2419" i="6"/>
  <c r="O2420" i="6"/>
  <c r="P2420" i="6"/>
  <c r="Q2420" i="6"/>
  <c r="R2420" i="6"/>
  <c r="O2421" i="6"/>
  <c r="P2421" i="6"/>
  <c r="Q2421" i="6"/>
  <c r="R2421" i="6"/>
  <c r="O2422" i="6"/>
  <c r="P2422" i="6"/>
  <c r="Q2422" i="6"/>
  <c r="R2422" i="6"/>
  <c r="O2423" i="6"/>
  <c r="P2423" i="6"/>
  <c r="Q2423" i="6"/>
  <c r="R2423" i="6"/>
  <c r="O2424" i="6"/>
  <c r="P2424" i="6"/>
  <c r="Q2424" i="6"/>
  <c r="R2424" i="6"/>
  <c r="O2425" i="6"/>
  <c r="P2425" i="6"/>
  <c r="Q2425" i="6"/>
  <c r="R2425" i="6"/>
  <c r="O2426" i="6"/>
  <c r="P2426" i="6"/>
  <c r="Q2426" i="6"/>
  <c r="R2426" i="6"/>
  <c r="O2427" i="6"/>
  <c r="P2427" i="6"/>
  <c r="Q2427" i="6"/>
  <c r="R2427" i="6"/>
  <c r="O2428" i="6"/>
  <c r="P2428" i="6"/>
  <c r="Q2428" i="6"/>
  <c r="R2428" i="6"/>
  <c r="O2429" i="6"/>
  <c r="P2429" i="6"/>
  <c r="Q2429" i="6"/>
  <c r="R2429" i="6"/>
  <c r="O2430" i="6"/>
  <c r="P2430" i="6"/>
  <c r="Q2430" i="6"/>
  <c r="R2430" i="6"/>
  <c r="O2431" i="6"/>
  <c r="P2431" i="6"/>
  <c r="Q2431" i="6"/>
  <c r="R2431" i="6"/>
  <c r="O2432" i="6"/>
  <c r="P2432" i="6"/>
  <c r="Q2432" i="6"/>
  <c r="R2432" i="6"/>
  <c r="O2433" i="6"/>
  <c r="P2433" i="6"/>
  <c r="Q2433" i="6"/>
  <c r="R2433" i="6"/>
  <c r="O2434" i="6"/>
  <c r="P2434" i="6"/>
  <c r="Q2434" i="6"/>
  <c r="R2434" i="6"/>
  <c r="O2435" i="6"/>
  <c r="P2435" i="6"/>
  <c r="Q2435" i="6"/>
  <c r="R2435" i="6"/>
  <c r="O2436" i="6"/>
  <c r="P2436" i="6"/>
  <c r="Q2436" i="6"/>
  <c r="R2436" i="6"/>
  <c r="O2437" i="6"/>
  <c r="P2437" i="6"/>
  <c r="Q2437" i="6"/>
  <c r="R2437" i="6"/>
  <c r="O2438" i="6"/>
  <c r="P2438" i="6"/>
  <c r="Q2438" i="6"/>
  <c r="R2438" i="6"/>
  <c r="O2439" i="6"/>
  <c r="P2439" i="6"/>
  <c r="Q2439" i="6"/>
  <c r="R2439" i="6"/>
  <c r="O2440" i="6"/>
  <c r="P2440" i="6"/>
  <c r="Q2440" i="6"/>
  <c r="R2440" i="6"/>
  <c r="O2441" i="6"/>
  <c r="P2441" i="6"/>
  <c r="Q2441" i="6"/>
  <c r="R2441" i="6"/>
  <c r="O2442" i="6"/>
  <c r="P2442" i="6"/>
  <c r="Q2442" i="6"/>
  <c r="R2442" i="6"/>
  <c r="O2443" i="6"/>
  <c r="P2443" i="6"/>
  <c r="Q2443" i="6"/>
  <c r="R2443" i="6"/>
  <c r="O2444" i="6"/>
  <c r="P2444" i="6"/>
  <c r="Q2444" i="6"/>
  <c r="R2444" i="6"/>
  <c r="O2445" i="6"/>
  <c r="P2445" i="6"/>
  <c r="Q2445" i="6"/>
  <c r="R2445" i="6"/>
  <c r="O2446" i="6"/>
  <c r="P2446" i="6"/>
  <c r="Q2446" i="6"/>
  <c r="R2446" i="6"/>
  <c r="O2447" i="6"/>
  <c r="P2447" i="6"/>
  <c r="Q2447" i="6"/>
  <c r="R2447" i="6"/>
  <c r="O2448" i="6"/>
  <c r="P2448" i="6"/>
  <c r="Q2448" i="6"/>
  <c r="R2448" i="6"/>
  <c r="O2449" i="6"/>
  <c r="P2449" i="6"/>
  <c r="Q2449" i="6"/>
  <c r="R2449" i="6"/>
  <c r="O2450" i="6"/>
  <c r="P2450" i="6"/>
  <c r="Q2450" i="6"/>
  <c r="R2450" i="6"/>
  <c r="O2451" i="6"/>
  <c r="P2451" i="6"/>
  <c r="Q2451" i="6"/>
  <c r="R2451" i="6"/>
  <c r="O2452" i="6"/>
  <c r="P2452" i="6"/>
  <c r="Q2452" i="6"/>
  <c r="R2452" i="6"/>
  <c r="O2453" i="6"/>
  <c r="P2453" i="6"/>
  <c r="Q2453" i="6"/>
  <c r="R2453" i="6"/>
  <c r="O2454" i="6"/>
  <c r="P2454" i="6"/>
  <c r="Q2454" i="6"/>
  <c r="R2454" i="6"/>
  <c r="O2455" i="6"/>
  <c r="P2455" i="6"/>
  <c r="Q2455" i="6"/>
  <c r="R2455" i="6"/>
  <c r="O2456" i="6"/>
  <c r="P2456" i="6"/>
  <c r="Q2456" i="6"/>
  <c r="R2456" i="6"/>
  <c r="O2457" i="6"/>
  <c r="P2457" i="6"/>
  <c r="Q2457" i="6"/>
  <c r="R2457" i="6"/>
  <c r="O2458" i="6"/>
  <c r="P2458" i="6"/>
  <c r="Q2458" i="6"/>
  <c r="R2458" i="6"/>
  <c r="O2459" i="6"/>
  <c r="P2459" i="6"/>
  <c r="Q2459" i="6"/>
  <c r="R2459" i="6"/>
  <c r="O2460" i="6"/>
  <c r="P2460" i="6"/>
  <c r="Q2460" i="6"/>
  <c r="R2460" i="6"/>
  <c r="O2461" i="6"/>
  <c r="P2461" i="6"/>
  <c r="Q2461" i="6"/>
  <c r="R2461" i="6"/>
  <c r="O2462" i="6"/>
  <c r="P2462" i="6"/>
  <c r="Q2462" i="6"/>
  <c r="R2462" i="6"/>
  <c r="O2463" i="6"/>
  <c r="P2463" i="6"/>
  <c r="Q2463" i="6"/>
  <c r="R2463" i="6"/>
  <c r="O2464" i="6"/>
  <c r="P2464" i="6"/>
  <c r="Q2464" i="6"/>
  <c r="R2464" i="6"/>
  <c r="O2465" i="6"/>
  <c r="P2465" i="6"/>
  <c r="Q2465" i="6"/>
  <c r="R2465" i="6"/>
  <c r="O2466" i="6"/>
  <c r="P2466" i="6"/>
  <c r="Q2466" i="6"/>
  <c r="R2466" i="6"/>
  <c r="O2467" i="6"/>
  <c r="P2467" i="6"/>
  <c r="Q2467" i="6"/>
  <c r="R2467" i="6"/>
  <c r="O2468" i="6"/>
  <c r="P2468" i="6"/>
  <c r="Q2468" i="6"/>
  <c r="R2468" i="6"/>
  <c r="O2469" i="6"/>
  <c r="P2469" i="6"/>
  <c r="Q2469" i="6"/>
  <c r="R2469" i="6"/>
  <c r="O2470" i="6"/>
  <c r="P2470" i="6"/>
  <c r="Q2470" i="6"/>
  <c r="R2470" i="6"/>
  <c r="O2471" i="6"/>
  <c r="P2471" i="6"/>
  <c r="Q2471" i="6"/>
  <c r="R2471" i="6"/>
  <c r="O2472" i="6"/>
  <c r="P2472" i="6"/>
  <c r="Q2472" i="6"/>
  <c r="R2472" i="6"/>
  <c r="O2473" i="6"/>
  <c r="P2473" i="6"/>
  <c r="Q2473" i="6"/>
  <c r="R2473" i="6"/>
  <c r="O2474" i="6"/>
  <c r="P2474" i="6"/>
  <c r="Q2474" i="6"/>
  <c r="R2474" i="6"/>
  <c r="O2475" i="6"/>
  <c r="P2475" i="6"/>
  <c r="Q2475" i="6"/>
  <c r="R2475" i="6"/>
  <c r="O2476" i="6"/>
  <c r="P2476" i="6"/>
  <c r="Q2476" i="6"/>
  <c r="R2476" i="6"/>
  <c r="O2477" i="6"/>
  <c r="P2477" i="6"/>
  <c r="Q2477" i="6"/>
  <c r="R2477" i="6"/>
  <c r="O2478" i="6"/>
  <c r="P2478" i="6"/>
  <c r="Q2478" i="6"/>
  <c r="R2478" i="6"/>
  <c r="O2479" i="6"/>
  <c r="P2479" i="6"/>
  <c r="Q2479" i="6"/>
  <c r="R2479" i="6"/>
  <c r="O2480" i="6"/>
  <c r="P2480" i="6"/>
  <c r="Q2480" i="6"/>
  <c r="R2480" i="6"/>
  <c r="O2481" i="6"/>
  <c r="P2481" i="6"/>
  <c r="Q2481" i="6"/>
  <c r="R2481" i="6"/>
  <c r="O2482" i="6"/>
  <c r="P2482" i="6"/>
  <c r="Q2482" i="6"/>
  <c r="R2482" i="6"/>
  <c r="O2483" i="6"/>
  <c r="P2483" i="6"/>
  <c r="Q2483" i="6"/>
  <c r="R2483" i="6"/>
  <c r="O2484" i="6"/>
  <c r="P2484" i="6"/>
  <c r="Q2484" i="6"/>
  <c r="R2484" i="6"/>
  <c r="O2485" i="6"/>
  <c r="P2485" i="6"/>
  <c r="Q2485" i="6"/>
  <c r="R2485" i="6"/>
  <c r="O2486" i="6"/>
  <c r="P2486" i="6"/>
  <c r="Q2486" i="6"/>
  <c r="R2486" i="6"/>
  <c r="O2487" i="6"/>
  <c r="P2487" i="6"/>
  <c r="Q2487" i="6"/>
  <c r="R2487" i="6"/>
  <c r="O2488" i="6"/>
  <c r="P2488" i="6"/>
  <c r="Q2488" i="6"/>
  <c r="R2488" i="6"/>
  <c r="O2489" i="6"/>
  <c r="P2489" i="6"/>
  <c r="Q2489" i="6"/>
  <c r="R2489" i="6"/>
  <c r="O2490" i="6"/>
  <c r="P2490" i="6"/>
  <c r="Q2490" i="6"/>
  <c r="R2490" i="6"/>
  <c r="O2491" i="6"/>
  <c r="P2491" i="6"/>
  <c r="Q2491" i="6"/>
  <c r="R2491" i="6"/>
  <c r="O2492" i="6"/>
  <c r="P2492" i="6"/>
  <c r="Q2492" i="6"/>
  <c r="R2492" i="6"/>
  <c r="O2493" i="6"/>
  <c r="P2493" i="6"/>
  <c r="Q2493" i="6"/>
  <c r="R2493" i="6"/>
  <c r="O2494" i="6"/>
  <c r="P2494" i="6"/>
  <c r="Q2494" i="6"/>
  <c r="R2494" i="6"/>
  <c r="O2495" i="6"/>
  <c r="P2495" i="6"/>
  <c r="Q2495" i="6"/>
  <c r="R2495" i="6"/>
  <c r="O2496" i="6"/>
  <c r="P2496" i="6"/>
  <c r="Q2496" i="6"/>
  <c r="R2496" i="6"/>
  <c r="O2497" i="6"/>
  <c r="P2497" i="6"/>
  <c r="Q2497" i="6"/>
  <c r="R2497" i="6"/>
  <c r="O2498" i="6"/>
  <c r="P2498" i="6"/>
  <c r="Q2498" i="6"/>
  <c r="R2498" i="6"/>
  <c r="O2499" i="6"/>
  <c r="P2499" i="6"/>
  <c r="Q2499" i="6"/>
  <c r="R2499" i="6"/>
  <c r="O2500" i="6"/>
  <c r="P2500" i="6"/>
  <c r="Q2500" i="6"/>
  <c r="R2500" i="6"/>
  <c r="O2501" i="6"/>
  <c r="P2501" i="6"/>
  <c r="Q2501" i="6"/>
  <c r="R2501" i="6"/>
  <c r="O2502" i="6"/>
  <c r="P2502" i="6"/>
  <c r="Q2502" i="6"/>
  <c r="R2502" i="6"/>
  <c r="O2503" i="6"/>
  <c r="P2503" i="6"/>
  <c r="Q2503" i="6"/>
  <c r="R2503" i="6"/>
  <c r="O2504" i="6"/>
  <c r="P2504" i="6"/>
  <c r="Q2504" i="6"/>
  <c r="R2504" i="6"/>
  <c r="O2505" i="6"/>
  <c r="P2505" i="6"/>
  <c r="Q2505" i="6"/>
  <c r="R2505" i="6"/>
  <c r="O2506" i="6"/>
  <c r="P2506" i="6"/>
  <c r="Q2506" i="6"/>
  <c r="R2506" i="6"/>
  <c r="O2507" i="6"/>
  <c r="P2507" i="6"/>
  <c r="Q2507" i="6"/>
  <c r="R2507" i="6"/>
  <c r="O2508" i="6"/>
  <c r="P2508" i="6"/>
  <c r="Q2508" i="6"/>
  <c r="R2508" i="6"/>
  <c r="O2509" i="6"/>
  <c r="P2509" i="6"/>
  <c r="Q2509" i="6"/>
  <c r="R2509" i="6"/>
  <c r="O2510" i="6"/>
  <c r="P2510" i="6"/>
  <c r="Q2510" i="6"/>
  <c r="R2510" i="6"/>
  <c r="O2511" i="6"/>
  <c r="P2511" i="6"/>
  <c r="Q2511" i="6"/>
  <c r="R2511" i="6"/>
  <c r="O2512" i="6"/>
  <c r="P2512" i="6"/>
  <c r="Q2512" i="6"/>
  <c r="R2512" i="6"/>
  <c r="O2513" i="6"/>
  <c r="P2513" i="6"/>
  <c r="Q2513" i="6"/>
  <c r="R2513" i="6"/>
  <c r="O2514" i="6"/>
  <c r="P2514" i="6"/>
  <c r="Q2514" i="6"/>
  <c r="R2514" i="6"/>
  <c r="O2515" i="6"/>
  <c r="P2515" i="6"/>
  <c r="Q2515" i="6"/>
  <c r="R2515" i="6"/>
  <c r="O2516" i="6"/>
  <c r="P2516" i="6"/>
  <c r="Q2516" i="6"/>
  <c r="R2516" i="6"/>
  <c r="O2517" i="6"/>
  <c r="P2517" i="6"/>
  <c r="Q2517" i="6"/>
  <c r="R2517" i="6"/>
  <c r="O2518" i="6"/>
  <c r="P2518" i="6"/>
  <c r="Q2518" i="6"/>
  <c r="R2518" i="6"/>
  <c r="O2519" i="6"/>
  <c r="P2519" i="6"/>
  <c r="Q2519" i="6"/>
  <c r="R2519" i="6"/>
  <c r="O2520" i="6"/>
  <c r="P2520" i="6"/>
  <c r="Q2520" i="6"/>
  <c r="R2520" i="6"/>
  <c r="O2521" i="6"/>
  <c r="P2521" i="6"/>
  <c r="Q2521" i="6"/>
  <c r="R2521" i="6"/>
  <c r="O2522" i="6"/>
  <c r="P2522" i="6"/>
  <c r="Q2522" i="6"/>
  <c r="R2522" i="6"/>
  <c r="O2523" i="6"/>
  <c r="P2523" i="6"/>
  <c r="Q2523" i="6"/>
  <c r="R2523" i="6"/>
  <c r="O2524" i="6"/>
  <c r="P2524" i="6"/>
  <c r="Q2524" i="6"/>
  <c r="R2524" i="6"/>
  <c r="O2525" i="6"/>
  <c r="P2525" i="6"/>
  <c r="Q2525" i="6"/>
  <c r="R2525" i="6"/>
  <c r="O2526" i="6"/>
  <c r="P2526" i="6"/>
  <c r="Q2526" i="6"/>
  <c r="R2526" i="6"/>
  <c r="O2527" i="6"/>
  <c r="P2527" i="6"/>
  <c r="Q2527" i="6"/>
  <c r="R2527" i="6"/>
  <c r="O2528" i="6"/>
  <c r="P2528" i="6"/>
  <c r="Q2528" i="6"/>
  <c r="R2528" i="6"/>
  <c r="O2529" i="6"/>
  <c r="P2529" i="6"/>
  <c r="Q2529" i="6"/>
  <c r="R2529" i="6"/>
  <c r="O2530" i="6"/>
  <c r="P2530" i="6"/>
  <c r="Q2530" i="6"/>
  <c r="R2530" i="6"/>
  <c r="O2531" i="6"/>
  <c r="P2531" i="6"/>
  <c r="Q2531" i="6"/>
  <c r="R2531" i="6"/>
  <c r="O2532" i="6"/>
  <c r="P2532" i="6"/>
  <c r="Q2532" i="6"/>
  <c r="R2532" i="6"/>
  <c r="O2533" i="6"/>
  <c r="P2533" i="6"/>
  <c r="Q2533" i="6"/>
  <c r="R2533" i="6"/>
  <c r="O2534" i="6"/>
  <c r="P2534" i="6"/>
  <c r="Q2534" i="6"/>
  <c r="R2534" i="6"/>
  <c r="O2535" i="6"/>
  <c r="P2535" i="6"/>
  <c r="Q2535" i="6"/>
  <c r="R2535" i="6"/>
  <c r="O2536" i="6"/>
  <c r="P2536" i="6"/>
  <c r="Q2536" i="6"/>
  <c r="R2536" i="6"/>
  <c r="O2537" i="6"/>
  <c r="P2537" i="6"/>
  <c r="Q2537" i="6"/>
  <c r="R2537" i="6"/>
  <c r="O2538" i="6"/>
  <c r="P2538" i="6"/>
  <c r="Q2538" i="6"/>
  <c r="R2538" i="6"/>
  <c r="O2539" i="6"/>
  <c r="P2539" i="6"/>
  <c r="Q2539" i="6"/>
  <c r="R2539" i="6"/>
  <c r="O2540" i="6"/>
  <c r="P2540" i="6"/>
  <c r="Q2540" i="6"/>
  <c r="R2540" i="6"/>
  <c r="O2541" i="6"/>
  <c r="P2541" i="6"/>
  <c r="Q2541" i="6"/>
  <c r="R2541" i="6"/>
  <c r="O2542" i="6"/>
  <c r="P2542" i="6"/>
  <c r="Q2542" i="6"/>
  <c r="R2542" i="6"/>
  <c r="O2543" i="6"/>
  <c r="P2543" i="6"/>
  <c r="Q2543" i="6"/>
  <c r="R2543" i="6"/>
  <c r="O2544" i="6"/>
  <c r="P2544" i="6"/>
  <c r="Q2544" i="6"/>
  <c r="R2544" i="6"/>
  <c r="O2545" i="6"/>
  <c r="P2545" i="6"/>
  <c r="Q2545" i="6"/>
  <c r="R2545" i="6"/>
  <c r="O2546" i="6"/>
  <c r="P2546" i="6"/>
  <c r="Q2546" i="6"/>
  <c r="R2546" i="6"/>
  <c r="O2547" i="6"/>
  <c r="P2547" i="6"/>
  <c r="Q2547" i="6"/>
  <c r="R2547" i="6"/>
  <c r="O2548" i="6"/>
  <c r="P2548" i="6"/>
  <c r="Q2548" i="6"/>
  <c r="R2548" i="6"/>
  <c r="O2549" i="6"/>
  <c r="P2549" i="6"/>
  <c r="Q2549" i="6"/>
  <c r="R2549" i="6"/>
  <c r="O2550" i="6"/>
  <c r="P2550" i="6"/>
  <c r="Q2550" i="6"/>
  <c r="R2550" i="6"/>
  <c r="O2551" i="6"/>
  <c r="P2551" i="6"/>
  <c r="Q2551" i="6"/>
  <c r="R2551" i="6"/>
  <c r="O2552" i="6"/>
  <c r="P2552" i="6"/>
  <c r="Q2552" i="6"/>
  <c r="R2552" i="6"/>
  <c r="O2553" i="6"/>
  <c r="P2553" i="6"/>
  <c r="Q2553" i="6"/>
  <c r="R2553" i="6"/>
  <c r="O2554" i="6"/>
  <c r="P2554" i="6"/>
  <c r="Q2554" i="6"/>
  <c r="R2554" i="6"/>
  <c r="O2555" i="6"/>
  <c r="P2555" i="6"/>
  <c r="Q2555" i="6"/>
  <c r="R2555" i="6"/>
  <c r="O2556" i="6"/>
  <c r="P2556" i="6"/>
  <c r="Q2556" i="6"/>
  <c r="R2556" i="6"/>
  <c r="O2557" i="6"/>
  <c r="P2557" i="6"/>
  <c r="Q2557" i="6"/>
  <c r="R2557" i="6"/>
  <c r="O2558" i="6"/>
  <c r="P2558" i="6"/>
  <c r="Q2558" i="6"/>
  <c r="R2558" i="6"/>
  <c r="O2559" i="6"/>
  <c r="P2559" i="6"/>
  <c r="Q2559" i="6"/>
  <c r="R2559" i="6"/>
  <c r="O2560" i="6"/>
  <c r="P2560" i="6"/>
  <c r="Q2560" i="6"/>
  <c r="R2560" i="6"/>
  <c r="O2561" i="6"/>
  <c r="P2561" i="6"/>
  <c r="Q2561" i="6"/>
  <c r="R2561" i="6"/>
  <c r="O2562" i="6"/>
  <c r="P2562" i="6"/>
  <c r="Q2562" i="6"/>
  <c r="R2562" i="6"/>
  <c r="O2563" i="6"/>
  <c r="P2563" i="6"/>
  <c r="Q2563" i="6"/>
  <c r="R2563" i="6"/>
  <c r="O2564" i="6"/>
  <c r="P2564" i="6"/>
  <c r="Q2564" i="6"/>
  <c r="R2564" i="6"/>
  <c r="O2565" i="6"/>
  <c r="P2565" i="6"/>
  <c r="Q2565" i="6"/>
  <c r="R2565" i="6"/>
  <c r="O2566" i="6"/>
  <c r="P2566" i="6"/>
  <c r="Q2566" i="6"/>
  <c r="R2566" i="6"/>
  <c r="O2567" i="6"/>
  <c r="P2567" i="6"/>
  <c r="Q2567" i="6"/>
  <c r="R2567" i="6"/>
  <c r="O2568" i="6"/>
  <c r="P2568" i="6"/>
  <c r="Q2568" i="6"/>
  <c r="R2568" i="6"/>
  <c r="O2569" i="6"/>
  <c r="P2569" i="6"/>
  <c r="Q2569" i="6"/>
  <c r="R2569" i="6"/>
  <c r="O2570" i="6"/>
  <c r="P2570" i="6"/>
  <c r="Q2570" i="6"/>
  <c r="R2570" i="6"/>
  <c r="O2571" i="6"/>
  <c r="P2571" i="6"/>
  <c r="Q2571" i="6"/>
  <c r="R2571" i="6"/>
  <c r="O2572" i="6"/>
  <c r="P2572" i="6"/>
  <c r="Q2572" i="6"/>
  <c r="R2572" i="6"/>
  <c r="O2573" i="6"/>
  <c r="P2573" i="6"/>
  <c r="Q2573" i="6"/>
  <c r="R2573" i="6"/>
  <c r="O2574" i="6"/>
  <c r="P2574" i="6"/>
  <c r="Q2574" i="6"/>
  <c r="R2574" i="6"/>
  <c r="O2575" i="6"/>
  <c r="P2575" i="6"/>
  <c r="Q2575" i="6"/>
  <c r="R2575" i="6"/>
  <c r="O2576" i="6"/>
  <c r="P2576" i="6"/>
  <c r="Q2576" i="6"/>
  <c r="R2576" i="6"/>
  <c r="O2577" i="6"/>
  <c r="P2577" i="6"/>
  <c r="Q2577" i="6"/>
  <c r="R2577" i="6"/>
  <c r="O2578" i="6"/>
  <c r="P2578" i="6"/>
  <c r="Q2578" i="6"/>
  <c r="R2578" i="6"/>
  <c r="O2579" i="6"/>
  <c r="P2579" i="6"/>
  <c r="Q2579" i="6"/>
  <c r="R2579" i="6"/>
  <c r="O2580" i="6"/>
  <c r="P2580" i="6"/>
  <c r="Q2580" i="6"/>
  <c r="R2580" i="6"/>
  <c r="O2581" i="6"/>
  <c r="P2581" i="6"/>
  <c r="Q2581" i="6"/>
  <c r="R2581" i="6"/>
  <c r="O2582" i="6"/>
  <c r="P2582" i="6"/>
  <c r="Q2582" i="6"/>
  <c r="R2582" i="6"/>
  <c r="O2583" i="6"/>
  <c r="P2583" i="6"/>
  <c r="Q2583" i="6"/>
  <c r="R2583" i="6"/>
  <c r="O2584" i="6"/>
  <c r="P2584" i="6"/>
  <c r="Q2584" i="6"/>
  <c r="R2584" i="6"/>
  <c r="O2585" i="6"/>
  <c r="P2585" i="6"/>
  <c r="Q2585" i="6"/>
  <c r="R2585" i="6"/>
  <c r="O2586" i="6"/>
  <c r="P2586" i="6"/>
  <c r="Q2586" i="6"/>
  <c r="R2586" i="6"/>
  <c r="O2587" i="6"/>
  <c r="P2587" i="6"/>
  <c r="Q2587" i="6"/>
  <c r="R2587" i="6"/>
  <c r="O2588" i="6"/>
  <c r="P2588" i="6"/>
  <c r="Q2588" i="6"/>
  <c r="R2588" i="6"/>
  <c r="O2589" i="6"/>
  <c r="P2589" i="6"/>
  <c r="Q2589" i="6"/>
  <c r="R2589" i="6"/>
  <c r="O2590" i="6"/>
  <c r="P2590" i="6"/>
  <c r="Q2590" i="6"/>
  <c r="R2590" i="6"/>
  <c r="O2591" i="6"/>
  <c r="P2591" i="6"/>
  <c r="Q2591" i="6"/>
  <c r="R2591" i="6"/>
  <c r="O2592" i="6"/>
  <c r="P2592" i="6"/>
  <c r="Q2592" i="6"/>
  <c r="R2592" i="6"/>
  <c r="O2593" i="6"/>
  <c r="P2593" i="6"/>
  <c r="Q2593" i="6"/>
  <c r="R2593" i="6"/>
  <c r="O2594" i="6"/>
  <c r="P2594" i="6"/>
  <c r="Q2594" i="6"/>
  <c r="R2594" i="6"/>
  <c r="O2595" i="6"/>
  <c r="P2595" i="6"/>
  <c r="Q2595" i="6"/>
  <c r="R2595" i="6"/>
  <c r="O2596" i="6"/>
  <c r="P2596" i="6"/>
  <c r="Q2596" i="6"/>
  <c r="R2596" i="6"/>
  <c r="O2597" i="6"/>
  <c r="P2597" i="6"/>
  <c r="Q2597" i="6"/>
  <c r="R2597" i="6"/>
  <c r="O2598" i="6"/>
  <c r="P2598" i="6"/>
  <c r="Q2598" i="6"/>
  <c r="R2598" i="6"/>
  <c r="O2599" i="6"/>
  <c r="P2599" i="6"/>
  <c r="Q2599" i="6"/>
  <c r="R2599" i="6"/>
  <c r="O2600" i="6"/>
  <c r="P2600" i="6"/>
  <c r="Q2600" i="6"/>
  <c r="R2600" i="6"/>
  <c r="O2601" i="6"/>
  <c r="P2601" i="6"/>
  <c r="Q2601" i="6"/>
  <c r="R2601" i="6"/>
  <c r="O2602" i="6"/>
  <c r="P2602" i="6"/>
  <c r="Q2602" i="6"/>
  <c r="R2602" i="6"/>
  <c r="O2603" i="6"/>
  <c r="P2603" i="6"/>
  <c r="Q2603" i="6"/>
  <c r="R2603" i="6"/>
  <c r="O2604" i="6"/>
  <c r="P2604" i="6"/>
  <c r="Q2604" i="6"/>
  <c r="R2604" i="6"/>
  <c r="O2605" i="6"/>
  <c r="P2605" i="6"/>
  <c r="Q2605" i="6"/>
  <c r="R2605" i="6"/>
  <c r="O2606" i="6"/>
  <c r="P2606" i="6"/>
  <c r="Q2606" i="6"/>
  <c r="R2606" i="6"/>
  <c r="O2607" i="6"/>
  <c r="P2607" i="6"/>
  <c r="Q2607" i="6"/>
  <c r="R2607" i="6"/>
  <c r="O2608" i="6"/>
  <c r="P2608" i="6"/>
  <c r="Q2608" i="6"/>
  <c r="R2608" i="6"/>
  <c r="O2609" i="6"/>
  <c r="P2609" i="6"/>
  <c r="Q2609" i="6"/>
  <c r="R2609" i="6"/>
  <c r="O2610" i="6"/>
  <c r="P2610" i="6"/>
  <c r="Q2610" i="6"/>
  <c r="R2610" i="6"/>
  <c r="O2611" i="6"/>
  <c r="P2611" i="6"/>
  <c r="Q2611" i="6"/>
  <c r="R2611" i="6"/>
  <c r="O2612" i="6"/>
  <c r="P2612" i="6"/>
  <c r="Q2612" i="6"/>
  <c r="R2612" i="6"/>
  <c r="O2613" i="6"/>
  <c r="P2613" i="6"/>
  <c r="Q2613" i="6"/>
  <c r="R2613" i="6"/>
  <c r="O2614" i="6"/>
  <c r="P2614" i="6"/>
  <c r="Q2614" i="6"/>
  <c r="R2614" i="6"/>
  <c r="O2615" i="6"/>
  <c r="P2615" i="6"/>
  <c r="Q2615" i="6"/>
  <c r="R2615" i="6"/>
  <c r="O2616" i="6"/>
  <c r="P2616" i="6"/>
  <c r="Q2616" i="6"/>
  <c r="R2616" i="6"/>
  <c r="O2617" i="6"/>
  <c r="P2617" i="6"/>
  <c r="Q2617" i="6"/>
  <c r="R2617" i="6"/>
  <c r="O2618" i="6"/>
  <c r="P2618" i="6"/>
  <c r="Q2618" i="6"/>
  <c r="R2618" i="6"/>
  <c r="O2619" i="6"/>
  <c r="P2619" i="6"/>
  <c r="Q2619" i="6"/>
  <c r="R2619" i="6"/>
  <c r="O2620" i="6"/>
  <c r="P2620" i="6"/>
  <c r="Q2620" i="6"/>
  <c r="R2620" i="6"/>
  <c r="O2621" i="6"/>
  <c r="P2621" i="6"/>
  <c r="Q2621" i="6"/>
  <c r="R2621" i="6"/>
  <c r="O2622" i="6"/>
  <c r="P2622" i="6"/>
  <c r="Q2622" i="6"/>
  <c r="R2622" i="6"/>
  <c r="O2623" i="6"/>
  <c r="P2623" i="6"/>
  <c r="Q2623" i="6"/>
  <c r="R2623" i="6"/>
  <c r="O2624" i="6"/>
  <c r="P2624" i="6"/>
  <c r="Q2624" i="6"/>
  <c r="R2624" i="6"/>
  <c r="O2625" i="6"/>
  <c r="P2625" i="6"/>
  <c r="Q2625" i="6"/>
  <c r="R2625" i="6"/>
  <c r="O2626" i="6"/>
  <c r="P2626" i="6"/>
  <c r="Q2626" i="6"/>
  <c r="R2626" i="6"/>
  <c r="O2627" i="6"/>
  <c r="P2627" i="6"/>
  <c r="Q2627" i="6"/>
  <c r="R2627" i="6"/>
  <c r="O2628" i="6"/>
  <c r="P2628" i="6"/>
  <c r="Q2628" i="6"/>
  <c r="R2628" i="6"/>
  <c r="O2629" i="6"/>
  <c r="P2629" i="6"/>
  <c r="Q2629" i="6"/>
  <c r="R2629" i="6"/>
  <c r="O2630" i="6"/>
  <c r="P2630" i="6"/>
  <c r="Q2630" i="6"/>
  <c r="R2630" i="6"/>
  <c r="O2631" i="6"/>
  <c r="P2631" i="6"/>
  <c r="Q2631" i="6"/>
  <c r="R2631" i="6"/>
  <c r="O2632" i="6"/>
  <c r="P2632" i="6"/>
  <c r="Q2632" i="6"/>
  <c r="R2632" i="6"/>
  <c r="O2633" i="6"/>
  <c r="P2633" i="6"/>
  <c r="Q2633" i="6"/>
  <c r="R2633" i="6"/>
  <c r="O2634" i="6"/>
  <c r="P2634" i="6"/>
  <c r="Q2634" i="6"/>
  <c r="R2634" i="6"/>
  <c r="O2635" i="6"/>
  <c r="P2635" i="6"/>
  <c r="Q2635" i="6"/>
  <c r="R2635" i="6"/>
  <c r="O2636" i="6"/>
  <c r="P2636" i="6"/>
  <c r="Q2636" i="6"/>
  <c r="R2636" i="6"/>
  <c r="O2637" i="6"/>
  <c r="P2637" i="6"/>
  <c r="Q2637" i="6"/>
  <c r="R2637" i="6"/>
  <c r="O2638" i="6"/>
  <c r="P2638" i="6"/>
  <c r="Q2638" i="6"/>
  <c r="R2638" i="6"/>
  <c r="O2639" i="6"/>
  <c r="P2639" i="6"/>
  <c r="Q2639" i="6"/>
  <c r="R2639" i="6"/>
  <c r="O2640" i="6"/>
  <c r="P2640" i="6"/>
  <c r="Q2640" i="6"/>
  <c r="R2640" i="6"/>
  <c r="O2641" i="6"/>
  <c r="P2641" i="6"/>
  <c r="Q2641" i="6"/>
  <c r="R2641" i="6"/>
  <c r="O2642" i="6"/>
  <c r="P2642" i="6"/>
  <c r="Q2642" i="6"/>
  <c r="R2642" i="6"/>
  <c r="O2643" i="6"/>
  <c r="P2643" i="6"/>
  <c r="Q2643" i="6"/>
  <c r="R2643" i="6"/>
  <c r="O2644" i="6"/>
  <c r="P2644" i="6"/>
  <c r="Q2644" i="6"/>
  <c r="R2644" i="6"/>
  <c r="O2645" i="6"/>
  <c r="P2645" i="6"/>
  <c r="Q2645" i="6"/>
  <c r="R2645" i="6"/>
  <c r="O2646" i="6"/>
  <c r="P2646" i="6"/>
  <c r="Q2646" i="6"/>
  <c r="R2646" i="6"/>
  <c r="O2647" i="6"/>
  <c r="P2647" i="6"/>
  <c r="Q2647" i="6"/>
  <c r="R2647" i="6"/>
  <c r="O2648" i="6"/>
  <c r="P2648" i="6"/>
  <c r="Q2648" i="6"/>
  <c r="R2648" i="6"/>
  <c r="O2649" i="6"/>
  <c r="P2649" i="6"/>
  <c r="Q2649" i="6"/>
  <c r="R2649" i="6"/>
  <c r="O2650" i="6"/>
  <c r="P2650" i="6"/>
  <c r="Q2650" i="6"/>
  <c r="R2650" i="6"/>
  <c r="O2651" i="6"/>
  <c r="P2651" i="6"/>
  <c r="Q2651" i="6"/>
  <c r="R2651" i="6"/>
  <c r="O2652" i="6"/>
  <c r="P2652" i="6"/>
  <c r="Q2652" i="6"/>
  <c r="R2652" i="6"/>
  <c r="O2653" i="6"/>
  <c r="P2653" i="6"/>
  <c r="Q2653" i="6"/>
  <c r="R2653" i="6"/>
  <c r="O2654" i="6"/>
  <c r="P2654" i="6"/>
  <c r="Q2654" i="6"/>
  <c r="R2654" i="6"/>
  <c r="O2655" i="6"/>
  <c r="P2655" i="6"/>
  <c r="Q2655" i="6"/>
  <c r="R2655" i="6"/>
  <c r="O2656" i="6"/>
  <c r="P2656" i="6"/>
  <c r="Q2656" i="6"/>
  <c r="R2656" i="6"/>
  <c r="O2657" i="6"/>
  <c r="P2657" i="6"/>
  <c r="Q2657" i="6"/>
  <c r="R2657" i="6"/>
  <c r="O2658" i="6"/>
  <c r="P2658" i="6"/>
  <c r="Q2658" i="6"/>
  <c r="R2658" i="6"/>
  <c r="O2659" i="6"/>
  <c r="P2659" i="6"/>
  <c r="Q2659" i="6"/>
  <c r="R2659" i="6"/>
  <c r="O2660" i="6"/>
  <c r="P2660" i="6"/>
  <c r="Q2660" i="6"/>
  <c r="R2660" i="6"/>
  <c r="O2661" i="6"/>
  <c r="P2661" i="6"/>
  <c r="Q2661" i="6"/>
  <c r="R2661" i="6"/>
  <c r="O2662" i="6"/>
  <c r="P2662" i="6"/>
  <c r="Q2662" i="6"/>
  <c r="R2662" i="6"/>
  <c r="O2663" i="6"/>
  <c r="P2663" i="6"/>
  <c r="Q2663" i="6"/>
  <c r="R2663" i="6"/>
  <c r="O2664" i="6"/>
  <c r="P2664" i="6"/>
  <c r="Q2664" i="6"/>
  <c r="R2664" i="6"/>
  <c r="O2665" i="6"/>
  <c r="P2665" i="6"/>
  <c r="Q2665" i="6"/>
  <c r="R2665" i="6"/>
  <c r="O2666" i="6"/>
  <c r="P2666" i="6"/>
  <c r="Q2666" i="6"/>
  <c r="R2666" i="6"/>
  <c r="O2667" i="6"/>
  <c r="P2667" i="6"/>
  <c r="Q2667" i="6"/>
  <c r="R2667" i="6"/>
  <c r="O2668" i="6"/>
  <c r="P2668" i="6"/>
  <c r="Q2668" i="6"/>
  <c r="R2668" i="6"/>
  <c r="O2669" i="6"/>
  <c r="P2669" i="6"/>
  <c r="Q2669" i="6"/>
  <c r="R2669" i="6"/>
  <c r="O2670" i="6"/>
  <c r="P2670" i="6"/>
  <c r="Q2670" i="6"/>
  <c r="R2670" i="6"/>
  <c r="O2671" i="6"/>
  <c r="P2671" i="6"/>
  <c r="Q2671" i="6"/>
  <c r="R2671" i="6"/>
  <c r="O2672" i="6"/>
  <c r="P2672" i="6"/>
  <c r="Q2672" i="6"/>
  <c r="R2672" i="6"/>
  <c r="O2673" i="6"/>
  <c r="P2673" i="6"/>
  <c r="Q2673" i="6"/>
  <c r="R2673" i="6"/>
  <c r="O2674" i="6"/>
  <c r="P2674" i="6"/>
  <c r="Q2674" i="6"/>
  <c r="R2674" i="6"/>
  <c r="O2675" i="6"/>
  <c r="P2675" i="6"/>
  <c r="Q2675" i="6"/>
  <c r="R2675" i="6"/>
  <c r="O2676" i="6"/>
  <c r="P2676" i="6"/>
  <c r="Q2676" i="6"/>
  <c r="R2676" i="6"/>
  <c r="O2677" i="6"/>
  <c r="P2677" i="6"/>
  <c r="Q2677" i="6"/>
  <c r="R2677" i="6"/>
  <c r="O2678" i="6"/>
  <c r="P2678" i="6"/>
  <c r="Q2678" i="6"/>
  <c r="R2678" i="6"/>
  <c r="O2679" i="6"/>
  <c r="P2679" i="6"/>
  <c r="Q2679" i="6"/>
  <c r="R2679" i="6"/>
  <c r="O2680" i="6"/>
  <c r="P2680" i="6"/>
  <c r="Q2680" i="6"/>
  <c r="R2680" i="6"/>
  <c r="O2681" i="6"/>
  <c r="P2681" i="6"/>
  <c r="Q2681" i="6"/>
  <c r="R2681" i="6"/>
  <c r="O2682" i="6"/>
  <c r="P2682" i="6"/>
  <c r="Q2682" i="6"/>
  <c r="R2682" i="6"/>
  <c r="O2683" i="6"/>
  <c r="P2683" i="6"/>
  <c r="Q2683" i="6"/>
  <c r="R2683" i="6"/>
  <c r="O2684" i="6"/>
  <c r="P2684" i="6"/>
  <c r="Q2684" i="6"/>
  <c r="R2684" i="6"/>
  <c r="O2685" i="6"/>
  <c r="P2685" i="6"/>
  <c r="Q2685" i="6"/>
  <c r="R2685" i="6"/>
  <c r="O2686" i="6"/>
  <c r="P2686" i="6"/>
  <c r="Q2686" i="6"/>
  <c r="R2686" i="6"/>
  <c r="O2687" i="6"/>
  <c r="P2687" i="6"/>
  <c r="Q2687" i="6"/>
  <c r="R2687" i="6"/>
  <c r="O2688" i="6"/>
  <c r="P2688" i="6"/>
  <c r="Q2688" i="6"/>
  <c r="R2688" i="6"/>
  <c r="O2689" i="6"/>
  <c r="P2689" i="6"/>
  <c r="Q2689" i="6"/>
  <c r="R2689" i="6"/>
  <c r="O2690" i="6"/>
  <c r="P2690" i="6"/>
  <c r="Q2690" i="6"/>
  <c r="R2690" i="6"/>
  <c r="O2691" i="6"/>
  <c r="P2691" i="6"/>
  <c r="Q2691" i="6"/>
  <c r="R2691" i="6"/>
  <c r="O2692" i="6"/>
  <c r="P2692" i="6"/>
  <c r="Q2692" i="6"/>
  <c r="R2692" i="6"/>
  <c r="O2693" i="6"/>
  <c r="P2693" i="6"/>
  <c r="Q2693" i="6"/>
  <c r="R2693" i="6"/>
  <c r="O2694" i="6"/>
  <c r="P2694" i="6"/>
  <c r="Q2694" i="6"/>
  <c r="R2694" i="6"/>
  <c r="O2695" i="6"/>
  <c r="P2695" i="6"/>
  <c r="Q2695" i="6"/>
  <c r="R2695" i="6"/>
  <c r="O2696" i="6"/>
  <c r="P2696" i="6"/>
  <c r="Q2696" i="6"/>
  <c r="R2696" i="6"/>
  <c r="O2697" i="6"/>
  <c r="P2697" i="6"/>
  <c r="Q2697" i="6"/>
  <c r="R2697" i="6"/>
  <c r="O2698" i="6"/>
  <c r="P2698" i="6"/>
  <c r="Q2698" i="6"/>
  <c r="R2698" i="6"/>
  <c r="O2699" i="6"/>
  <c r="P2699" i="6"/>
  <c r="Q2699" i="6"/>
  <c r="R2699" i="6"/>
  <c r="O2700" i="6"/>
  <c r="P2700" i="6"/>
  <c r="Q2700" i="6"/>
  <c r="R2700" i="6"/>
  <c r="O2701" i="6"/>
  <c r="P2701" i="6"/>
  <c r="Q2701" i="6"/>
  <c r="R2701" i="6"/>
  <c r="O2702" i="6"/>
  <c r="P2702" i="6"/>
  <c r="Q2702" i="6"/>
  <c r="R2702" i="6"/>
  <c r="O2703" i="6"/>
  <c r="P2703" i="6"/>
  <c r="Q2703" i="6"/>
  <c r="R2703" i="6"/>
  <c r="O2704" i="6"/>
  <c r="P2704" i="6"/>
  <c r="Q2704" i="6"/>
  <c r="R2704" i="6"/>
  <c r="O2705" i="6"/>
  <c r="P2705" i="6"/>
  <c r="Q2705" i="6"/>
  <c r="R2705" i="6"/>
  <c r="O2706" i="6"/>
  <c r="P2706" i="6"/>
  <c r="Q2706" i="6"/>
  <c r="R2706" i="6"/>
  <c r="O2707" i="6"/>
  <c r="P2707" i="6"/>
  <c r="Q2707" i="6"/>
  <c r="R2707" i="6"/>
  <c r="O2708" i="6"/>
  <c r="P2708" i="6"/>
  <c r="Q2708" i="6"/>
  <c r="R2708" i="6"/>
  <c r="O2709" i="6"/>
  <c r="P2709" i="6"/>
  <c r="Q2709" i="6"/>
  <c r="R2709" i="6"/>
  <c r="O2710" i="6"/>
  <c r="P2710" i="6"/>
  <c r="Q2710" i="6"/>
  <c r="R2710" i="6"/>
  <c r="O2711" i="6"/>
  <c r="P2711" i="6"/>
  <c r="Q2711" i="6"/>
  <c r="R2711" i="6"/>
  <c r="O2712" i="6"/>
  <c r="P2712" i="6"/>
  <c r="Q2712" i="6"/>
  <c r="R2712" i="6"/>
  <c r="O2713" i="6"/>
  <c r="P2713" i="6"/>
  <c r="Q2713" i="6"/>
  <c r="R2713" i="6"/>
  <c r="O2714" i="6"/>
  <c r="P2714" i="6"/>
  <c r="Q2714" i="6"/>
  <c r="R2714" i="6"/>
  <c r="O2715" i="6"/>
  <c r="P2715" i="6"/>
  <c r="Q2715" i="6"/>
  <c r="R2715" i="6"/>
  <c r="O2716" i="6"/>
  <c r="P2716" i="6"/>
  <c r="Q2716" i="6"/>
  <c r="R2716" i="6"/>
  <c r="O2717" i="6"/>
  <c r="P2717" i="6"/>
  <c r="Q2717" i="6"/>
  <c r="R2717" i="6"/>
  <c r="O2718" i="6"/>
  <c r="P2718" i="6"/>
  <c r="Q2718" i="6"/>
  <c r="R2718" i="6"/>
  <c r="O2719" i="6"/>
  <c r="P2719" i="6"/>
  <c r="Q2719" i="6"/>
  <c r="R2719" i="6"/>
  <c r="O2720" i="6"/>
  <c r="P2720" i="6"/>
  <c r="Q2720" i="6"/>
  <c r="R2720" i="6"/>
  <c r="O2721" i="6"/>
  <c r="P2721" i="6"/>
  <c r="Q2721" i="6"/>
  <c r="R2721" i="6"/>
  <c r="O2722" i="6"/>
  <c r="P2722" i="6"/>
  <c r="Q2722" i="6"/>
  <c r="R2722" i="6"/>
  <c r="O2723" i="6"/>
  <c r="P2723" i="6"/>
  <c r="Q2723" i="6"/>
  <c r="R2723" i="6"/>
  <c r="O2724" i="6"/>
  <c r="P2724" i="6"/>
  <c r="Q2724" i="6"/>
  <c r="R2724" i="6"/>
  <c r="O2725" i="6"/>
  <c r="P2725" i="6"/>
  <c r="Q2725" i="6"/>
  <c r="R2725" i="6"/>
  <c r="O2726" i="6"/>
  <c r="P2726" i="6"/>
  <c r="Q2726" i="6"/>
  <c r="R2726" i="6"/>
  <c r="O2727" i="6"/>
  <c r="P2727" i="6"/>
  <c r="Q2727" i="6"/>
  <c r="R2727" i="6"/>
  <c r="O2728" i="6"/>
  <c r="P2728" i="6"/>
  <c r="Q2728" i="6"/>
  <c r="R2728" i="6"/>
  <c r="O2729" i="6"/>
  <c r="P2729" i="6"/>
  <c r="Q2729" i="6"/>
  <c r="R2729" i="6"/>
  <c r="O2730" i="6"/>
  <c r="P2730" i="6"/>
  <c r="Q2730" i="6"/>
  <c r="R2730" i="6"/>
  <c r="O2731" i="6"/>
  <c r="P2731" i="6"/>
  <c r="Q2731" i="6"/>
  <c r="R2731" i="6"/>
  <c r="O2732" i="6"/>
  <c r="P2732" i="6"/>
  <c r="Q2732" i="6"/>
  <c r="R2732" i="6"/>
  <c r="O2733" i="6"/>
  <c r="P2733" i="6"/>
  <c r="Q2733" i="6"/>
  <c r="R2733" i="6"/>
  <c r="O2734" i="6"/>
  <c r="P2734" i="6"/>
  <c r="Q2734" i="6"/>
  <c r="R2734" i="6"/>
  <c r="O2735" i="6"/>
  <c r="P2735" i="6"/>
  <c r="Q2735" i="6"/>
  <c r="R2735" i="6"/>
  <c r="O2736" i="6"/>
  <c r="P2736" i="6"/>
  <c r="Q2736" i="6"/>
  <c r="R2736" i="6"/>
  <c r="O2737" i="6"/>
  <c r="P2737" i="6"/>
  <c r="Q2737" i="6"/>
  <c r="R2737" i="6"/>
  <c r="O2738" i="6"/>
  <c r="P2738" i="6"/>
  <c r="Q2738" i="6"/>
  <c r="R2738" i="6"/>
  <c r="O2739" i="6"/>
  <c r="P2739" i="6"/>
  <c r="Q2739" i="6"/>
  <c r="R2739" i="6"/>
  <c r="O2740" i="6"/>
  <c r="P2740" i="6"/>
  <c r="Q2740" i="6"/>
  <c r="R2740" i="6"/>
  <c r="O2741" i="6"/>
  <c r="P2741" i="6"/>
  <c r="Q2741" i="6"/>
  <c r="R2741" i="6"/>
  <c r="O2742" i="6"/>
  <c r="P2742" i="6"/>
  <c r="Q2742" i="6"/>
  <c r="R2742" i="6"/>
  <c r="O2743" i="6"/>
  <c r="P2743" i="6"/>
  <c r="Q2743" i="6"/>
  <c r="R2743" i="6"/>
  <c r="O2744" i="6"/>
  <c r="P2744" i="6"/>
  <c r="Q2744" i="6"/>
  <c r="R2744" i="6"/>
  <c r="O2745" i="6"/>
  <c r="P2745" i="6"/>
  <c r="Q2745" i="6"/>
  <c r="R2745" i="6"/>
  <c r="O2746" i="6"/>
  <c r="P2746" i="6"/>
  <c r="Q2746" i="6"/>
  <c r="R2746" i="6"/>
  <c r="O2747" i="6"/>
  <c r="P2747" i="6"/>
  <c r="Q2747" i="6"/>
  <c r="R2747" i="6"/>
  <c r="O2748" i="6"/>
  <c r="P2748" i="6"/>
  <c r="Q2748" i="6"/>
  <c r="R2748" i="6"/>
  <c r="O2749" i="6"/>
  <c r="P2749" i="6"/>
  <c r="Q2749" i="6"/>
  <c r="R2749" i="6"/>
  <c r="O2750" i="6"/>
  <c r="P2750" i="6"/>
  <c r="Q2750" i="6"/>
  <c r="R2750" i="6"/>
  <c r="O2751" i="6"/>
  <c r="P2751" i="6"/>
  <c r="Q2751" i="6"/>
  <c r="R2751" i="6"/>
  <c r="O2752" i="6"/>
  <c r="P2752" i="6"/>
  <c r="Q2752" i="6"/>
  <c r="R2752" i="6"/>
  <c r="O2753" i="6"/>
  <c r="P2753" i="6"/>
  <c r="Q2753" i="6"/>
  <c r="R2753" i="6"/>
  <c r="O2754" i="6"/>
  <c r="P2754" i="6"/>
  <c r="Q2754" i="6"/>
  <c r="R2754" i="6"/>
  <c r="O2755" i="6"/>
  <c r="P2755" i="6"/>
  <c r="Q2755" i="6"/>
  <c r="R2755" i="6"/>
  <c r="O2756" i="6"/>
  <c r="P2756" i="6"/>
  <c r="Q2756" i="6"/>
  <c r="R2756" i="6"/>
  <c r="O2757" i="6"/>
  <c r="P2757" i="6"/>
  <c r="Q2757" i="6"/>
  <c r="R2757" i="6"/>
  <c r="O2758" i="6"/>
  <c r="P2758" i="6"/>
  <c r="Q2758" i="6"/>
  <c r="R2758" i="6"/>
  <c r="O2759" i="6"/>
  <c r="P2759" i="6"/>
  <c r="Q2759" i="6"/>
  <c r="R2759" i="6"/>
  <c r="O2760" i="6"/>
  <c r="P2760" i="6"/>
  <c r="Q2760" i="6"/>
  <c r="R2760" i="6"/>
  <c r="O2761" i="6"/>
  <c r="P2761" i="6"/>
  <c r="Q2761" i="6"/>
  <c r="R2761" i="6"/>
  <c r="O2762" i="6"/>
  <c r="P2762" i="6"/>
  <c r="Q2762" i="6"/>
  <c r="R2762" i="6"/>
  <c r="O2763" i="6"/>
  <c r="P2763" i="6"/>
  <c r="Q2763" i="6"/>
  <c r="R2763" i="6"/>
  <c r="O2764" i="6"/>
  <c r="P2764" i="6"/>
  <c r="Q2764" i="6"/>
  <c r="R2764" i="6"/>
  <c r="O2765" i="6"/>
  <c r="P2765" i="6"/>
  <c r="Q2765" i="6"/>
  <c r="R2765" i="6"/>
  <c r="O2766" i="6"/>
  <c r="P2766" i="6"/>
  <c r="Q2766" i="6"/>
  <c r="R2766" i="6"/>
  <c r="O2767" i="6"/>
  <c r="P2767" i="6"/>
  <c r="Q2767" i="6"/>
  <c r="R2767" i="6"/>
  <c r="O2768" i="6"/>
  <c r="P2768" i="6"/>
  <c r="Q2768" i="6"/>
  <c r="R2768" i="6"/>
  <c r="O2769" i="6"/>
  <c r="P2769" i="6"/>
  <c r="Q2769" i="6"/>
  <c r="R2769" i="6"/>
  <c r="O2770" i="6"/>
  <c r="P2770" i="6"/>
  <c r="Q2770" i="6"/>
  <c r="R2770" i="6"/>
  <c r="O2771" i="6"/>
  <c r="P2771" i="6"/>
  <c r="Q2771" i="6"/>
  <c r="R2771" i="6"/>
  <c r="O2772" i="6"/>
  <c r="P2772" i="6"/>
  <c r="Q2772" i="6"/>
  <c r="R2772" i="6"/>
  <c r="O2773" i="6"/>
  <c r="P2773" i="6"/>
  <c r="Q2773" i="6"/>
  <c r="R2773" i="6"/>
  <c r="O2774" i="6"/>
  <c r="P2774" i="6"/>
  <c r="Q2774" i="6"/>
  <c r="R2774" i="6"/>
  <c r="O2775" i="6"/>
  <c r="P2775" i="6"/>
  <c r="Q2775" i="6"/>
  <c r="R2775" i="6"/>
  <c r="O2776" i="6"/>
  <c r="P2776" i="6"/>
  <c r="Q2776" i="6"/>
  <c r="R2776" i="6"/>
  <c r="O2777" i="6"/>
  <c r="P2777" i="6"/>
  <c r="Q2777" i="6"/>
  <c r="R2777" i="6"/>
  <c r="O2778" i="6"/>
  <c r="P2778" i="6"/>
  <c r="Q2778" i="6"/>
  <c r="R2778" i="6"/>
  <c r="O2779" i="6"/>
  <c r="P2779" i="6"/>
  <c r="Q2779" i="6"/>
  <c r="R2779" i="6"/>
  <c r="O2780" i="6"/>
  <c r="P2780" i="6"/>
  <c r="Q2780" i="6"/>
  <c r="R2780" i="6"/>
  <c r="O2781" i="6"/>
  <c r="P2781" i="6"/>
  <c r="Q2781" i="6"/>
  <c r="R2781" i="6"/>
  <c r="O2782" i="6"/>
  <c r="P2782" i="6"/>
  <c r="Q2782" i="6"/>
  <c r="R2782" i="6"/>
  <c r="O2783" i="6"/>
  <c r="P2783" i="6"/>
  <c r="Q2783" i="6"/>
  <c r="R2783" i="6"/>
  <c r="O2784" i="6"/>
  <c r="P2784" i="6"/>
  <c r="Q2784" i="6"/>
  <c r="R2784" i="6"/>
  <c r="O2785" i="6"/>
  <c r="P2785" i="6"/>
  <c r="Q2785" i="6"/>
  <c r="R2785" i="6"/>
  <c r="O2786" i="6"/>
  <c r="P2786" i="6"/>
  <c r="Q2786" i="6"/>
  <c r="R2786" i="6"/>
  <c r="O2787" i="6"/>
  <c r="P2787" i="6"/>
  <c r="Q2787" i="6"/>
  <c r="R2787" i="6"/>
  <c r="O2788" i="6"/>
  <c r="P2788" i="6"/>
  <c r="Q2788" i="6"/>
  <c r="R2788" i="6"/>
  <c r="O2789" i="6"/>
  <c r="P2789" i="6"/>
  <c r="Q2789" i="6"/>
  <c r="R2789" i="6"/>
  <c r="O2790" i="6"/>
  <c r="P2790" i="6"/>
  <c r="Q2790" i="6"/>
  <c r="R2790" i="6"/>
  <c r="O2791" i="6"/>
  <c r="P2791" i="6"/>
  <c r="Q2791" i="6"/>
  <c r="R2791" i="6"/>
  <c r="O2792" i="6"/>
  <c r="P2792" i="6"/>
  <c r="Q2792" i="6"/>
  <c r="R2792" i="6"/>
  <c r="O2793" i="6"/>
  <c r="P2793" i="6"/>
  <c r="Q2793" i="6"/>
  <c r="R2793" i="6"/>
  <c r="O2794" i="6"/>
  <c r="P2794" i="6"/>
  <c r="Q2794" i="6"/>
  <c r="R2794" i="6"/>
  <c r="O2795" i="6"/>
  <c r="P2795" i="6"/>
  <c r="Q2795" i="6"/>
  <c r="R2795" i="6"/>
  <c r="O2796" i="6"/>
  <c r="P2796" i="6"/>
  <c r="Q2796" i="6"/>
  <c r="R2796" i="6"/>
  <c r="O2797" i="6"/>
  <c r="P2797" i="6"/>
  <c r="Q2797" i="6"/>
  <c r="R2797" i="6"/>
  <c r="O2798" i="6"/>
  <c r="P2798" i="6"/>
  <c r="Q2798" i="6"/>
  <c r="R2798" i="6"/>
  <c r="O2799" i="6"/>
  <c r="P2799" i="6"/>
  <c r="Q2799" i="6"/>
  <c r="R2799" i="6"/>
  <c r="O2800" i="6"/>
  <c r="P2800" i="6"/>
  <c r="Q2800" i="6"/>
  <c r="R2800" i="6"/>
  <c r="O2801" i="6"/>
  <c r="P2801" i="6"/>
  <c r="Q2801" i="6"/>
  <c r="R2801" i="6"/>
  <c r="O2802" i="6"/>
  <c r="P2802" i="6"/>
  <c r="Q2802" i="6"/>
  <c r="R2802" i="6"/>
  <c r="O2803" i="6"/>
  <c r="P2803" i="6"/>
  <c r="Q2803" i="6"/>
  <c r="R2803" i="6"/>
  <c r="O2804" i="6"/>
  <c r="P2804" i="6"/>
  <c r="Q2804" i="6"/>
  <c r="R2804" i="6"/>
  <c r="O2805" i="6"/>
  <c r="P2805" i="6"/>
  <c r="Q2805" i="6"/>
  <c r="R2805" i="6"/>
  <c r="O2806" i="6"/>
  <c r="P2806" i="6"/>
  <c r="Q2806" i="6"/>
  <c r="R2806" i="6"/>
  <c r="O2807" i="6"/>
  <c r="P2807" i="6"/>
  <c r="Q2807" i="6"/>
  <c r="R2807" i="6"/>
  <c r="O2808" i="6"/>
  <c r="P2808" i="6"/>
  <c r="Q2808" i="6"/>
  <c r="R2808" i="6"/>
  <c r="O2809" i="6"/>
  <c r="P2809" i="6"/>
  <c r="Q2809" i="6"/>
  <c r="R2809" i="6"/>
  <c r="O2810" i="6"/>
  <c r="P2810" i="6"/>
  <c r="Q2810" i="6"/>
  <c r="R2810" i="6"/>
  <c r="O2811" i="6"/>
  <c r="P2811" i="6"/>
  <c r="Q2811" i="6"/>
  <c r="R2811" i="6"/>
  <c r="O2812" i="6"/>
  <c r="P2812" i="6"/>
  <c r="Q2812" i="6"/>
  <c r="R2812" i="6"/>
  <c r="O2813" i="6"/>
  <c r="P2813" i="6"/>
  <c r="Q2813" i="6"/>
  <c r="R2813" i="6"/>
  <c r="O2814" i="6"/>
  <c r="P2814" i="6"/>
  <c r="Q2814" i="6"/>
  <c r="R2814" i="6"/>
  <c r="O2815" i="6"/>
  <c r="P2815" i="6"/>
  <c r="Q2815" i="6"/>
  <c r="R2815" i="6"/>
  <c r="O2816" i="6"/>
  <c r="P2816" i="6"/>
  <c r="Q2816" i="6"/>
  <c r="R2816" i="6"/>
  <c r="O2817" i="6"/>
  <c r="P2817" i="6"/>
  <c r="Q2817" i="6"/>
  <c r="R2817" i="6"/>
  <c r="O2818" i="6"/>
  <c r="P2818" i="6"/>
  <c r="Q2818" i="6"/>
  <c r="R2818" i="6"/>
  <c r="O2819" i="6"/>
  <c r="P2819" i="6"/>
  <c r="Q2819" i="6"/>
  <c r="R2819" i="6"/>
  <c r="O2820" i="6"/>
  <c r="P2820" i="6"/>
  <c r="Q2820" i="6"/>
  <c r="R2820" i="6"/>
  <c r="O2821" i="6"/>
  <c r="P2821" i="6"/>
  <c r="Q2821" i="6"/>
  <c r="R2821" i="6"/>
  <c r="O2822" i="6"/>
  <c r="P2822" i="6"/>
  <c r="Q2822" i="6"/>
  <c r="R2822" i="6"/>
  <c r="O2823" i="6"/>
  <c r="P2823" i="6"/>
  <c r="Q2823" i="6"/>
  <c r="R2823" i="6"/>
  <c r="O2824" i="6"/>
  <c r="P2824" i="6"/>
  <c r="Q2824" i="6"/>
  <c r="R2824" i="6"/>
  <c r="O2825" i="6"/>
  <c r="P2825" i="6"/>
  <c r="Q2825" i="6"/>
  <c r="R2825" i="6"/>
  <c r="O2826" i="6"/>
  <c r="P2826" i="6"/>
  <c r="Q2826" i="6"/>
  <c r="R2826" i="6"/>
  <c r="O2827" i="6"/>
  <c r="P2827" i="6"/>
  <c r="Q2827" i="6"/>
  <c r="R2827" i="6"/>
  <c r="O2828" i="6"/>
  <c r="P2828" i="6"/>
  <c r="Q2828" i="6"/>
  <c r="R2828" i="6"/>
  <c r="O2829" i="6"/>
  <c r="P2829" i="6"/>
  <c r="Q2829" i="6"/>
  <c r="R2829" i="6"/>
  <c r="O2830" i="6"/>
  <c r="P2830" i="6"/>
  <c r="Q2830" i="6"/>
  <c r="R2830" i="6"/>
  <c r="O2831" i="6"/>
  <c r="P2831" i="6"/>
  <c r="Q2831" i="6"/>
  <c r="R2831" i="6"/>
  <c r="O2832" i="6"/>
  <c r="P2832" i="6"/>
  <c r="Q2832" i="6"/>
  <c r="R2832" i="6"/>
  <c r="O2833" i="6"/>
  <c r="P2833" i="6"/>
  <c r="Q2833" i="6"/>
  <c r="R2833" i="6"/>
  <c r="O2834" i="6"/>
  <c r="P2834" i="6"/>
  <c r="Q2834" i="6"/>
  <c r="R2834" i="6"/>
  <c r="O2835" i="6"/>
  <c r="P2835" i="6"/>
  <c r="Q2835" i="6"/>
  <c r="R2835" i="6"/>
  <c r="O2836" i="6"/>
  <c r="P2836" i="6"/>
  <c r="Q2836" i="6"/>
  <c r="R2836" i="6"/>
  <c r="O2837" i="6"/>
  <c r="P2837" i="6"/>
  <c r="Q2837" i="6"/>
  <c r="R2837" i="6"/>
  <c r="O2838" i="6"/>
  <c r="P2838" i="6"/>
  <c r="Q2838" i="6"/>
  <c r="R2838" i="6"/>
  <c r="O2839" i="6"/>
  <c r="P2839" i="6"/>
  <c r="Q2839" i="6"/>
  <c r="R2839" i="6"/>
  <c r="O2840" i="6"/>
  <c r="P2840" i="6"/>
  <c r="Q2840" i="6"/>
  <c r="R2840" i="6"/>
  <c r="O2841" i="6"/>
  <c r="P2841" i="6"/>
  <c r="Q2841" i="6"/>
  <c r="R2841" i="6"/>
  <c r="O2842" i="6"/>
  <c r="P2842" i="6"/>
  <c r="Q2842" i="6"/>
  <c r="R2842" i="6"/>
  <c r="O2843" i="6"/>
  <c r="P2843" i="6"/>
  <c r="Q2843" i="6"/>
  <c r="R2843" i="6"/>
  <c r="O2844" i="6"/>
  <c r="P2844" i="6"/>
  <c r="Q2844" i="6"/>
  <c r="R2844" i="6"/>
  <c r="O2845" i="6"/>
  <c r="P2845" i="6"/>
  <c r="Q2845" i="6"/>
  <c r="R2845" i="6"/>
  <c r="O2846" i="6"/>
  <c r="P2846" i="6"/>
  <c r="Q2846" i="6"/>
  <c r="R2846" i="6"/>
  <c r="O2847" i="6"/>
  <c r="P2847" i="6"/>
  <c r="Q2847" i="6"/>
  <c r="R2847" i="6"/>
  <c r="O2848" i="6"/>
  <c r="P2848" i="6"/>
  <c r="Q2848" i="6"/>
  <c r="R2848" i="6"/>
  <c r="O2849" i="6"/>
  <c r="P2849" i="6"/>
  <c r="Q2849" i="6"/>
  <c r="R2849" i="6"/>
  <c r="O2850" i="6"/>
  <c r="P2850" i="6"/>
  <c r="Q2850" i="6"/>
  <c r="R2850" i="6"/>
  <c r="O2851" i="6"/>
  <c r="P2851" i="6"/>
  <c r="Q2851" i="6"/>
  <c r="R2851" i="6"/>
  <c r="O2852" i="6"/>
  <c r="P2852" i="6"/>
  <c r="Q2852" i="6"/>
  <c r="R2852" i="6"/>
  <c r="O2853" i="6"/>
  <c r="P2853" i="6"/>
  <c r="Q2853" i="6"/>
  <c r="R2853" i="6"/>
  <c r="O2854" i="6"/>
  <c r="P2854" i="6"/>
  <c r="Q2854" i="6"/>
  <c r="R2854" i="6"/>
  <c r="O2855" i="6"/>
  <c r="P2855" i="6"/>
  <c r="Q2855" i="6"/>
  <c r="R2855" i="6"/>
  <c r="O2856" i="6"/>
  <c r="P2856" i="6"/>
  <c r="Q2856" i="6"/>
  <c r="R2856" i="6"/>
  <c r="O2857" i="6"/>
  <c r="P2857" i="6"/>
  <c r="Q2857" i="6"/>
  <c r="R2857" i="6"/>
  <c r="O2858" i="6"/>
  <c r="P2858" i="6"/>
  <c r="Q2858" i="6"/>
  <c r="R2858" i="6"/>
  <c r="O2859" i="6"/>
  <c r="P2859" i="6"/>
  <c r="Q2859" i="6"/>
  <c r="R2859" i="6"/>
  <c r="O2860" i="6"/>
  <c r="P2860" i="6"/>
  <c r="Q2860" i="6"/>
  <c r="R2860" i="6"/>
  <c r="O2861" i="6"/>
  <c r="P2861" i="6"/>
  <c r="Q2861" i="6"/>
  <c r="R2861" i="6"/>
  <c r="O2862" i="6"/>
  <c r="P2862" i="6"/>
  <c r="Q2862" i="6"/>
  <c r="R2862" i="6"/>
  <c r="O2863" i="6"/>
  <c r="P2863" i="6"/>
  <c r="Q2863" i="6"/>
  <c r="R2863" i="6"/>
  <c r="O2864" i="6"/>
  <c r="P2864" i="6"/>
  <c r="Q2864" i="6"/>
  <c r="R2864" i="6"/>
  <c r="O2865" i="6"/>
  <c r="P2865" i="6"/>
  <c r="Q2865" i="6"/>
  <c r="R2865" i="6"/>
  <c r="O2866" i="6"/>
  <c r="P2866" i="6"/>
  <c r="Q2866" i="6"/>
  <c r="R2866" i="6"/>
  <c r="O2867" i="6"/>
  <c r="P2867" i="6"/>
  <c r="Q2867" i="6"/>
  <c r="R2867" i="6"/>
  <c r="O2868" i="6"/>
  <c r="P2868" i="6"/>
  <c r="Q2868" i="6"/>
  <c r="R2868" i="6"/>
  <c r="O2869" i="6"/>
  <c r="P2869" i="6"/>
  <c r="Q2869" i="6"/>
  <c r="R2869" i="6"/>
  <c r="O2870" i="6"/>
  <c r="P2870" i="6"/>
  <c r="Q2870" i="6"/>
  <c r="R2870" i="6"/>
  <c r="O2871" i="6"/>
  <c r="P2871" i="6"/>
  <c r="Q2871" i="6"/>
  <c r="R2871" i="6"/>
  <c r="O2872" i="6"/>
  <c r="P2872" i="6"/>
  <c r="Q2872" i="6"/>
  <c r="R2872" i="6"/>
  <c r="O2873" i="6"/>
  <c r="P2873" i="6"/>
  <c r="Q2873" i="6"/>
  <c r="R2873" i="6"/>
  <c r="O2874" i="6"/>
  <c r="P2874" i="6"/>
  <c r="Q2874" i="6"/>
  <c r="R2874" i="6"/>
  <c r="O2875" i="6"/>
  <c r="P2875" i="6"/>
  <c r="Q2875" i="6"/>
  <c r="R2875" i="6"/>
  <c r="O2876" i="6"/>
  <c r="P2876" i="6"/>
  <c r="Q2876" i="6"/>
  <c r="R2876" i="6"/>
  <c r="O2877" i="6"/>
  <c r="P2877" i="6"/>
  <c r="Q2877" i="6"/>
  <c r="R2877" i="6"/>
  <c r="O2878" i="6"/>
  <c r="P2878" i="6"/>
  <c r="Q2878" i="6"/>
  <c r="R2878" i="6"/>
  <c r="O2879" i="6"/>
  <c r="P2879" i="6"/>
  <c r="Q2879" i="6"/>
  <c r="R2879" i="6"/>
  <c r="O2880" i="6"/>
  <c r="P2880" i="6"/>
  <c r="Q2880" i="6"/>
  <c r="R2880" i="6"/>
  <c r="O2881" i="6"/>
  <c r="P2881" i="6"/>
  <c r="Q2881" i="6"/>
  <c r="R2881" i="6"/>
  <c r="O2882" i="6"/>
  <c r="P2882" i="6"/>
  <c r="Q2882" i="6"/>
  <c r="R2882" i="6"/>
  <c r="O2883" i="6"/>
  <c r="P2883" i="6"/>
  <c r="Q2883" i="6"/>
  <c r="R2883" i="6"/>
  <c r="O2884" i="6"/>
  <c r="P2884" i="6"/>
  <c r="Q2884" i="6"/>
  <c r="R2884" i="6"/>
  <c r="O2885" i="6"/>
  <c r="P2885" i="6"/>
  <c r="Q2885" i="6"/>
  <c r="R2885" i="6"/>
  <c r="O2886" i="6"/>
  <c r="P2886" i="6"/>
  <c r="Q2886" i="6"/>
  <c r="R2886" i="6"/>
  <c r="O2887" i="6"/>
  <c r="P2887" i="6"/>
  <c r="Q2887" i="6"/>
  <c r="R2887" i="6"/>
  <c r="O2888" i="6"/>
  <c r="P2888" i="6"/>
  <c r="Q2888" i="6"/>
  <c r="R2888" i="6"/>
  <c r="O2889" i="6"/>
  <c r="P2889" i="6"/>
  <c r="Q2889" i="6"/>
  <c r="R2889" i="6"/>
  <c r="O2890" i="6"/>
  <c r="P2890" i="6"/>
  <c r="Q2890" i="6"/>
  <c r="R2890" i="6"/>
  <c r="O2891" i="6"/>
  <c r="P2891" i="6"/>
  <c r="Q2891" i="6"/>
  <c r="R2891" i="6"/>
  <c r="O2892" i="6"/>
  <c r="P2892" i="6"/>
  <c r="Q2892" i="6"/>
  <c r="R2892" i="6"/>
  <c r="O2893" i="6"/>
  <c r="P2893" i="6"/>
  <c r="Q2893" i="6"/>
  <c r="R2893" i="6"/>
  <c r="O2894" i="6"/>
  <c r="P2894" i="6"/>
  <c r="Q2894" i="6"/>
  <c r="R2894" i="6"/>
  <c r="O2895" i="6"/>
  <c r="P2895" i="6"/>
  <c r="Q2895" i="6"/>
  <c r="R2895" i="6"/>
  <c r="O2896" i="6"/>
  <c r="P2896" i="6"/>
  <c r="Q2896" i="6"/>
  <c r="R2896" i="6"/>
  <c r="O2897" i="6"/>
  <c r="P2897" i="6"/>
  <c r="Q2897" i="6"/>
  <c r="R2897" i="6"/>
  <c r="O2898" i="6"/>
  <c r="P2898" i="6"/>
  <c r="Q2898" i="6"/>
  <c r="R2898" i="6"/>
  <c r="O2899" i="6"/>
  <c r="P2899" i="6"/>
  <c r="Q2899" i="6"/>
  <c r="R2899" i="6"/>
  <c r="O2900" i="6"/>
  <c r="P2900" i="6"/>
  <c r="Q2900" i="6"/>
  <c r="R2900" i="6"/>
  <c r="O2901" i="6"/>
  <c r="P2901" i="6"/>
  <c r="Q2901" i="6"/>
  <c r="R2901" i="6"/>
  <c r="O2902" i="6"/>
  <c r="P2902" i="6"/>
  <c r="Q2902" i="6"/>
  <c r="R2902" i="6"/>
  <c r="O2903" i="6"/>
  <c r="P2903" i="6"/>
  <c r="Q2903" i="6"/>
  <c r="R2903" i="6"/>
  <c r="O2904" i="6"/>
  <c r="P2904" i="6"/>
  <c r="Q2904" i="6"/>
  <c r="R2904" i="6"/>
  <c r="O2905" i="6"/>
  <c r="P2905" i="6"/>
  <c r="Q2905" i="6"/>
  <c r="R2905" i="6"/>
  <c r="O2906" i="6"/>
  <c r="P2906" i="6"/>
  <c r="Q2906" i="6"/>
  <c r="R2906" i="6"/>
  <c r="O2907" i="6"/>
  <c r="P2907" i="6"/>
  <c r="Q2907" i="6"/>
  <c r="R2907" i="6"/>
  <c r="O2908" i="6"/>
  <c r="P2908" i="6"/>
  <c r="Q2908" i="6"/>
  <c r="R2908" i="6"/>
  <c r="O2909" i="6"/>
  <c r="P2909" i="6"/>
  <c r="Q2909" i="6"/>
  <c r="R2909" i="6"/>
  <c r="O2910" i="6"/>
  <c r="P2910" i="6"/>
  <c r="Q2910" i="6"/>
  <c r="R2910" i="6"/>
  <c r="O2911" i="6"/>
  <c r="P2911" i="6"/>
  <c r="Q2911" i="6"/>
  <c r="R2911" i="6"/>
  <c r="O2912" i="6"/>
  <c r="P2912" i="6"/>
  <c r="Q2912" i="6"/>
  <c r="R2912" i="6"/>
  <c r="O2913" i="6"/>
  <c r="P2913" i="6"/>
  <c r="Q2913" i="6"/>
  <c r="R2913" i="6"/>
  <c r="O2914" i="6"/>
  <c r="P2914" i="6"/>
  <c r="Q2914" i="6"/>
  <c r="R2914" i="6"/>
  <c r="O2915" i="6"/>
  <c r="P2915" i="6"/>
  <c r="Q2915" i="6"/>
  <c r="R2915" i="6"/>
  <c r="O2916" i="6"/>
  <c r="P2916" i="6"/>
  <c r="Q2916" i="6"/>
  <c r="R2916" i="6"/>
  <c r="O2917" i="6"/>
  <c r="P2917" i="6"/>
  <c r="Q2917" i="6"/>
  <c r="R2917" i="6"/>
  <c r="O2918" i="6"/>
  <c r="P2918" i="6"/>
  <c r="Q2918" i="6"/>
  <c r="R2918" i="6"/>
  <c r="O2919" i="6"/>
  <c r="P2919" i="6"/>
  <c r="Q2919" i="6"/>
  <c r="R2919" i="6"/>
  <c r="O2920" i="6"/>
  <c r="P2920" i="6"/>
  <c r="Q2920" i="6"/>
  <c r="R2920" i="6"/>
  <c r="O2921" i="6"/>
  <c r="P2921" i="6"/>
  <c r="Q2921" i="6"/>
  <c r="R2921" i="6"/>
  <c r="O2922" i="6"/>
  <c r="P2922" i="6"/>
  <c r="Q2922" i="6"/>
  <c r="R2922" i="6"/>
  <c r="O2923" i="6"/>
  <c r="P2923" i="6"/>
  <c r="Q2923" i="6"/>
  <c r="R2923" i="6"/>
  <c r="O2924" i="6"/>
  <c r="P2924" i="6"/>
  <c r="Q2924" i="6"/>
  <c r="R2924" i="6"/>
  <c r="O2925" i="6"/>
  <c r="P2925" i="6"/>
  <c r="Q2925" i="6"/>
  <c r="R2925" i="6"/>
  <c r="O2926" i="6"/>
  <c r="P2926" i="6"/>
  <c r="Q2926" i="6"/>
  <c r="R2926" i="6"/>
  <c r="O2927" i="6"/>
  <c r="P2927" i="6"/>
  <c r="Q2927" i="6"/>
  <c r="R2927" i="6"/>
  <c r="O2928" i="6"/>
  <c r="P2928" i="6"/>
  <c r="Q2928" i="6"/>
  <c r="R2928" i="6"/>
  <c r="O2929" i="6"/>
  <c r="P2929" i="6"/>
  <c r="Q2929" i="6"/>
  <c r="R2929" i="6"/>
  <c r="O2930" i="6"/>
  <c r="P2930" i="6"/>
  <c r="Q2930" i="6"/>
  <c r="R2930" i="6"/>
  <c r="O2931" i="6"/>
  <c r="P2931" i="6"/>
  <c r="Q2931" i="6"/>
  <c r="R2931" i="6"/>
  <c r="O2932" i="6"/>
  <c r="P2932" i="6"/>
  <c r="Q2932" i="6"/>
  <c r="R2932" i="6"/>
  <c r="O2933" i="6"/>
  <c r="P2933" i="6"/>
  <c r="Q2933" i="6"/>
  <c r="R2933" i="6"/>
  <c r="O2934" i="6"/>
  <c r="P2934" i="6"/>
  <c r="Q2934" i="6"/>
  <c r="R2934" i="6"/>
  <c r="O2935" i="6"/>
  <c r="P2935" i="6"/>
  <c r="Q2935" i="6"/>
  <c r="R2935" i="6"/>
  <c r="O2936" i="6"/>
  <c r="P2936" i="6"/>
  <c r="Q2936" i="6"/>
  <c r="R2936" i="6"/>
  <c r="O2937" i="6"/>
  <c r="P2937" i="6"/>
  <c r="Q2937" i="6"/>
  <c r="R2937" i="6"/>
  <c r="O2938" i="6"/>
  <c r="P2938" i="6"/>
  <c r="Q2938" i="6"/>
  <c r="R2938" i="6"/>
  <c r="O2939" i="6"/>
  <c r="P2939" i="6"/>
  <c r="Q2939" i="6"/>
  <c r="R2939" i="6"/>
  <c r="O2940" i="6"/>
  <c r="P2940" i="6"/>
  <c r="Q2940" i="6"/>
  <c r="R2940" i="6"/>
  <c r="O2941" i="6"/>
  <c r="P2941" i="6"/>
  <c r="Q2941" i="6"/>
  <c r="R2941" i="6"/>
  <c r="O2942" i="6"/>
  <c r="P2942" i="6"/>
  <c r="Q2942" i="6"/>
  <c r="R2942" i="6"/>
  <c r="O2943" i="6"/>
  <c r="P2943" i="6"/>
  <c r="Q2943" i="6"/>
  <c r="R2943" i="6"/>
  <c r="O2944" i="6"/>
  <c r="P2944" i="6"/>
  <c r="Q2944" i="6"/>
  <c r="R2944" i="6"/>
  <c r="O2945" i="6"/>
  <c r="P2945" i="6"/>
  <c r="Q2945" i="6"/>
  <c r="R2945" i="6"/>
  <c r="O2946" i="6"/>
  <c r="P2946" i="6"/>
  <c r="Q2946" i="6"/>
  <c r="R2946" i="6"/>
  <c r="O2947" i="6"/>
  <c r="P2947" i="6"/>
  <c r="Q2947" i="6"/>
  <c r="R2947" i="6"/>
  <c r="O2948" i="6"/>
  <c r="P2948" i="6"/>
  <c r="Q2948" i="6"/>
  <c r="R2948" i="6"/>
  <c r="O2949" i="6"/>
  <c r="P2949" i="6"/>
  <c r="Q2949" i="6"/>
  <c r="R2949" i="6"/>
  <c r="O2950" i="6"/>
  <c r="P2950" i="6"/>
  <c r="Q2950" i="6"/>
  <c r="R2950" i="6"/>
  <c r="O2951" i="6"/>
  <c r="P2951" i="6"/>
  <c r="Q2951" i="6"/>
  <c r="R2951" i="6"/>
  <c r="O2952" i="6"/>
  <c r="P2952" i="6"/>
  <c r="Q2952" i="6"/>
  <c r="R2952" i="6"/>
  <c r="O2953" i="6"/>
  <c r="P2953" i="6"/>
  <c r="Q2953" i="6"/>
  <c r="R2953" i="6"/>
  <c r="O2954" i="6"/>
  <c r="P2954" i="6"/>
  <c r="Q2954" i="6"/>
  <c r="R2954" i="6"/>
  <c r="O2955" i="6"/>
  <c r="P2955" i="6"/>
  <c r="Q2955" i="6"/>
  <c r="R2955" i="6"/>
  <c r="O2956" i="6"/>
  <c r="P2956" i="6"/>
  <c r="Q2956" i="6"/>
  <c r="R2956" i="6"/>
  <c r="O2957" i="6"/>
  <c r="P2957" i="6"/>
  <c r="Q2957" i="6"/>
  <c r="R2957" i="6"/>
  <c r="O2958" i="6"/>
  <c r="P2958" i="6"/>
  <c r="Q2958" i="6"/>
  <c r="R2958" i="6"/>
  <c r="O2959" i="6"/>
  <c r="P2959" i="6"/>
  <c r="Q2959" i="6"/>
  <c r="R2959" i="6"/>
  <c r="O2960" i="6"/>
  <c r="P2960" i="6"/>
  <c r="Q2960" i="6"/>
  <c r="R2960" i="6"/>
  <c r="O2961" i="6"/>
  <c r="P2961" i="6"/>
  <c r="Q2961" i="6"/>
  <c r="R2961" i="6"/>
  <c r="O2962" i="6"/>
  <c r="P2962" i="6"/>
  <c r="Q2962" i="6"/>
  <c r="R2962" i="6"/>
  <c r="O2963" i="6"/>
  <c r="P2963" i="6"/>
  <c r="Q2963" i="6"/>
  <c r="R2963" i="6"/>
  <c r="O2964" i="6"/>
  <c r="P2964" i="6"/>
  <c r="Q2964" i="6"/>
  <c r="R2964" i="6"/>
  <c r="O2965" i="6"/>
  <c r="P2965" i="6"/>
  <c r="Q2965" i="6"/>
  <c r="R2965" i="6"/>
  <c r="O2966" i="6"/>
  <c r="P2966" i="6"/>
  <c r="Q2966" i="6"/>
  <c r="R2966" i="6"/>
  <c r="O2967" i="6"/>
  <c r="P2967" i="6"/>
  <c r="Q2967" i="6"/>
  <c r="R2967" i="6"/>
  <c r="O2968" i="6"/>
  <c r="P2968" i="6"/>
  <c r="Q2968" i="6"/>
  <c r="R2968" i="6"/>
  <c r="O2969" i="6"/>
  <c r="P2969" i="6"/>
  <c r="Q2969" i="6"/>
  <c r="R2969" i="6"/>
  <c r="O2970" i="6"/>
  <c r="P2970" i="6"/>
  <c r="Q2970" i="6"/>
  <c r="R2970" i="6"/>
  <c r="O2971" i="6"/>
  <c r="P2971" i="6"/>
  <c r="Q2971" i="6"/>
  <c r="R2971" i="6"/>
  <c r="O2972" i="6"/>
  <c r="P2972" i="6"/>
  <c r="Q2972" i="6"/>
  <c r="R2972" i="6"/>
  <c r="O2973" i="6"/>
  <c r="P2973" i="6"/>
  <c r="Q2973" i="6"/>
  <c r="R2973" i="6"/>
  <c r="O2974" i="6"/>
  <c r="P2974" i="6"/>
  <c r="Q2974" i="6"/>
  <c r="R2974" i="6"/>
  <c r="O2975" i="6"/>
  <c r="P2975" i="6"/>
  <c r="Q2975" i="6"/>
  <c r="R2975" i="6"/>
  <c r="O2976" i="6"/>
  <c r="P2976" i="6"/>
  <c r="Q2976" i="6"/>
  <c r="R2976" i="6"/>
  <c r="O2977" i="6"/>
  <c r="P2977" i="6"/>
  <c r="Q2977" i="6"/>
  <c r="R2977" i="6"/>
  <c r="O2978" i="6"/>
  <c r="P2978" i="6"/>
  <c r="Q2978" i="6"/>
  <c r="R2978" i="6"/>
  <c r="O2979" i="6"/>
  <c r="P2979" i="6"/>
  <c r="Q2979" i="6"/>
  <c r="R2979" i="6"/>
  <c r="O2980" i="6"/>
  <c r="P2980" i="6"/>
  <c r="Q2980" i="6"/>
  <c r="R2980" i="6"/>
  <c r="O2981" i="6"/>
  <c r="P2981" i="6"/>
  <c r="Q2981" i="6"/>
  <c r="R2981" i="6"/>
  <c r="O2982" i="6"/>
  <c r="P2982" i="6"/>
  <c r="Q2982" i="6"/>
  <c r="R2982" i="6"/>
  <c r="O2983" i="6"/>
  <c r="P2983" i="6"/>
  <c r="Q2983" i="6"/>
  <c r="R2983" i="6"/>
  <c r="O2984" i="6"/>
  <c r="P2984" i="6"/>
  <c r="Q2984" i="6"/>
  <c r="R2984" i="6"/>
  <c r="O2985" i="6"/>
  <c r="P2985" i="6"/>
  <c r="Q2985" i="6"/>
  <c r="R2985" i="6"/>
  <c r="O2986" i="6"/>
  <c r="P2986" i="6"/>
  <c r="Q2986" i="6"/>
  <c r="R2986" i="6"/>
  <c r="O2987" i="6"/>
  <c r="P2987" i="6"/>
  <c r="Q2987" i="6"/>
  <c r="R2987" i="6"/>
  <c r="O2988" i="6"/>
  <c r="P2988" i="6"/>
  <c r="Q2988" i="6"/>
  <c r="R2988" i="6"/>
  <c r="O2989" i="6"/>
  <c r="P2989" i="6"/>
  <c r="Q2989" i="6"/>
  <c r="R2989" i="6"/>
  <c r="O2990" i="6"/>
  <c r="P2990" i="6"/>
  <c r="Q2990" i="6"/>
  <c r="R2990" i="6"/>
  <c r="O2991" i="6"/>
  <c r="P2991" i="6"/>
  <c r="Q2991" i="6"/>
  <c r="R2991" i="6"/>
  <c r="O2992" i="6"/>
  <c r="P2992" i="6"/>
  <c r="Q2992" i="6"/>
  <c r="R2992" i="6"/>
  <c r="O2993" i="6"/>
  <c r="P2993" i="6"/>
  <c r="Q2993" i="6"/>
  <c r="R2993" i="6"/>
  <c r="O2994" i="6"/>
  <c r="P2994" i="6"/>
  <c r="Q2994" i="6"/>
  <c r="R2994" i="6"/>
  <c r="O2995" i="6"/>
  <c r="P2995" i="6"/>
  <c r="Q2995" i="6"/>
  <c r="R2995" i="6"/>
  <c r="O2996" i="6"/>
  <c r="P2996" i="6"/>
  <c r="Q2996" i="6"/>
  <c r="R2996" i="6"/>
  <c r="O2997" i="6"/>
  <c r="P2997" i="6"/>
  <c r="Q2997" i="6"/>
  <c r="R2997" i="6"/>
  <c r="O2998" i="6"/>
  <c r="P2998" i="6"/>
  <c r="Q2998" i="6"/>
  <c r="R2998" i="6"/>
  <c r="O2999" i="6"/>
  <c r="P2999" i="6"/>
  <c r="Q2999" i="6"/>
  <c r="R2999" i="6"/>
  <c r="O3000" i="6"/>
  <c r="P3000" i="6"/>
  <c r="Q3000" i="6"/>
  <c r="R3000" i="6"/>
  <c r="O3001" i="6"/>
  <c r="P3001" i="6"/>
  <c r="Q3001" i="6"/>
  <c r="R3001" i="6"/>
  <c r="O3" i="5"/>
  <c r="P3" i="5"/>
  <c r="Q3" i="5"/>
  <c r="R3" i="5"/>
  <c r="O4" i="5"/>
  <c r="P4" i="5"/>
  <c r="Q4" i="5"/>
  <c r="R4" i="5"/>
  <c r="O5" i="5"/>
  <c r="P5" i="5"/>
  <c r="Q5" i="5"/>
  <c r="R5" i="5"/>
  <c r="O6" i="5"/>
  <c r="P6" i="5"/>
  <c r="Q6" i="5"/>
  <c r="R6" i="5"/>
  <c r="O7" i="5"/>
  <c r="P7" i="5"/>
  <c r="Q7" i="5"/>
  <c r="R7" i="5"/>
  <c r="O8" i="5"/>
  <c r="P8" i="5"/>
  <c r="Q8" i="5"/>
  <c r="R8" i="5"/>
  <c r="O9" i="5"/>
  <c r="P9" i="5"/>
  <c r="Q9" i="5"/>
  <c r="R9" i="5"/>
  <c r="O10" i="5"/>
  <c r="P10" i="5"/>
  <c r="Q10" i="5"/>
  <c r="R10" i="5"/>
  <c r="O11" i="5"/>
  <c r="P11" i="5"/>
  <c r="Q11" i="5"/>
  <c r="R11" i="5"/>
  <c r="O12" i="5"/>
  <c r="P12" i="5"/>
  <c r="Q12" i="5"/>
  <c r="R12" i="5"/>
  <c r="O13" i="5"/>
  <c r="P13" i="5"/>
  <c r="Q13" i="5"/>
  <c r="R13" i="5"/>
  <c r="O14" i="5"/>
  <c r="P14" i="5"/>
  <c r="Q14" i="5"/>
  <c r="R14" i="5"/>
  <c r="O15" i="5"/>
  <c r="P15" i="5"/>
  <c r="Q15" i="5"/>
  <c r="R15" i="5"/>
  <c r="O16" i="5"/>
  <c r="P16" i="5"/>
  <c r="Q16" i="5"/>
  <c r="R16" i="5"/>
  <c r="O17" i="5"/>
  <c r="P17" i="5"/>
  <c r="Q17" i="5"/>
  <c r="R17" i="5"/>
  <c r="O18" i="5"/>
  <c r="P18" i="5"/>
  <c r="Q18" i="5"/>
  <c r="R18" i="5"/>
  <c r="O19" i="5"/>
  <c r="P19" i="5"/>
  <c r="Q19" i="5"/>
  <c r="R19" i="5"/>
  <c r="O20" i="5"/>
  <c r="P20" i="5"/>
  <c r="Q20" i="5"/>
  <c r="R20" i="5"/>
  <c r="O21" i="5"/>
  <c r="P21" i="5"/>
  <c r="Q21" i="5"/>
  <c r="R21" i="5"/>
  <c r="O22" i="5"/>
  <c r="P22" i="5"/>
  <c r="Q22" i="5"/>
  <c r="R22" i="5"/>
  <c r="O23" i="5"/>
  <c r="P23" i="5"/>
  <c r="Q23" i="5"/>
  <c r="R23" i="5"/>
  <c r="O24" i="5"/>
  <c r="P24" i="5"/>
  <c r="Q24" i="5"/>
  <c r="R24" i="5"/>
  <c r="O25" i="5"/>
  <c r="P25" i="5"/>
  <c r="Q25" i="5"/>
  <c r="R25" i="5"/>
  <c r="O26" i="5"/>
  <c r="P26" i="5"/>
  <c r="Q26" i="5"/>
  <c r="R26" i="5"/>
  <c r="O27" i="5"/>
  <c r="P27" i="5"/>
  <c r="Q27" i="5"/>
  <c r="R27" i="5"/>
  <c r="O28" i="5"/>
  <c r="P28" i="5"/>
  <c r="Q28" i="5"/>
  <c r="R28" i="5"/>
  <c r="O29" i="5"/>
  <c r="P29" i="5"/>
  <c r="Q29" i="5"/>
  <c r="R29" i="5"/>
  <c r="O30" i="5"/>
  <c r="P30" i="5"/>
  <c r="Q30" i="5"/>
  <c r="R30" i="5"/>
  <c r="O31" i="5"/>
  <c r="P31" i="5"/>
  <c r="Q31" i="5"/>
  <c r="R31" i="5"/>
  <c r="O32" i="5"/>
  <c r="P32" i="5"/>
  <c r="Q32" i="5"/>
  <c r="R32" i="5"/>
  <c r="O33" i="5"/>
  <c r="P33" i="5"/>
  <c r="Q33" i="5"/>
  <c r="R33" i="5"/>
  <c r="O34" i="5"/>
  <c r="P34" i="5"/>
  <c r="Q34" i="5"/>
  <c r="R34" i="5"/>
  <c r="O35" i="5"/>
  <c r="P35" i="5"/>
  <c r="Q35" i="5"/>
  <c r="R35" i="5"/>
  <c r="O36" i="5"/>
  <c r="P36" i="5"/>
  <c r="Q36" i="5"/>
  <c r="R36" i="5"/>
  <c r="O37" i="5"/>
  <c r="P37" i="5"/>
  <c r="Q37" i="5"/>
  <c r="R37" i="5"/>
  <c r="O38" i="5"/>
  <c r="P38" i="5"/>
  <c r="Q38" i="5"/>
  <c r="R38" i="5"/>
  <c r="O39" i="5"/>
  <c r="P39" i="5"/>
  <c r="Q39" i="5"/>
  <c r="R39" i="5"/>
  <c r="O40" i="5"/>
  <c r="P40" i="5"/>
  <c r="Q40" i="5"/>
  <c r="R40" i="5"/>
  <c r="O41" i="5"/>
  <c r="P41" i="5"/>
  <c r="Q41" i="5"/>
  <c r="R41" i="5"/>
  <c r="O42" i="5"/>
  <c r="P42" i="5"/>
  <c r="Q42" i="5"/>
  <c r="R42" i="5"/>
  <c r="O43" i="5"/>
  <c r="P43" i="5"/>
  <c r="Q43" i="5"/>
  <c r="R43" i="5"/>
  <c r="O44" i="5"/>
  <c r="P44" i="5"/>
  <c r="Q44" i="5"/>
  <c r="R44" i="5"/>
  <c r="O45" i="5"/>
  <c r="P45" i="5"/>
  <c r="Q45" i="5"/>
  <c r="R45" i="5"/>
  <c r="O46" i="5"/>
  <c r="P46" i="5"/>
  <c r="Q46" i="5"/>
  <c r="R46" i="5"/>
  <c r="O47" i="5"/>
  <c r="P47" i="5"/>
  <c r="Q47" i="5"/>
  <c r="R47" i="5"/>
  <c r="O48" i="5"/>
  <c r="P48" i="5"/>
  <c r="Q48" i="5"/>
  <c r="R48" i="5"/>
  <c r="O49" i="5"/>
  <c r="P49" i="5"/>
  <c r="Q49" i="5"/>
  <c r="R49" i="5"/>
  <c r="O50" i="5"/>
  <c r="P50" i="5"/>
  <c r="Q50" i="5"/>
  <c r="R50" i="5"/>
  <c r="O51" i="5"/>
  <c r="P51" i="5"/>
  <c r="Q51" i="5"/>
  <c r="R51" i="5"/>
  <c r="O52" i="5"/>
  <c r="P52" i="5"/>
  <c r="Q52" i="5"/>
  <c r="R52" i="5"/>
  <c r="O53" i="5"/>
  <c r="P53" i="5"/>
  <c r="Q53" i="5"/>
  <c r="R53" i="5"/>
  <c r="O54" i="5"/>
  <c r="P54" i="5"/>
  <c r="Q54" i="5"/>
  <c r="R54" i="5"/>
  <c r="O55" i="5"/>
  <c r="P55" i="5"/>
  <c r="Q55" i="5"/>
  <c r="R55" i="5"/>
  <c r="O56" i="5"/>
  <c r="P56" i="5"/>
  <c r="Q56" i="5"/>
  <c r="R56" i="5"/>
  <c r="O57" i="5"/>
  <c r="P57" i="5"/>
  <c r="Q57" i="5"/>
  <c r="R57" i="5"/>
  <c r="O58" i="5"/>
  <c r="P58" i="5"/>
  <c r="Q58" i="5"/>
  <c r="R58" i="5"/>
  <c r="O59" i="5"/>
  <c r="P59" i="5"/>
  <c r="Q59" i="5"/>
  <c r="R59" i="5"/>
  <c r="O60" i="5"/>
  <c r="P60" i="5"/>
  <c r="Q60" i="5"/>
  <c r="R60" i="5"/>
  <c r="O61" i="5"/>
  <c r="P61" i="5"/>
  <c r="Q61" i="5"/>
  <c r="R61" i="5"/>
  <c r="O62" i="5"/>
  <c r="P62" i="5"/>
  <c r="Q62" i="5"/>
  <c r="R62" i="5"/>
  <c r="O63" i="5"/>
  <c r="P63" i="5"/>
  <c r="Q63" i="5"/>
  <c r="R63" i="5"/>
  <c r="O64" i="5"/>
  <c r="P64" i="5"/>
  <c r="Q64" i="5"/>
  <c r="R64" i="5"/>
  <c r="O65" i="5"/>
  <c r="P65" i="5"/>
  <c r="Q65" i="5"/>
  <c r="R65" i="5"/>
  <c r="O66" i="5"/>
  <c r="P66" i="5"/>
  <c r="Q66" i="5"/>
  <c r="R66" i="5"/>
  <c r="O67" i="5"/>
  <c r="P67" i="5"/>
  <c r="Q67" i="5"/>
  <c r="R67" i="5"/>
  <c r="O68" i="5"/>
  <c r="P68" i="5"/>
  <c r="Q68" i="5"/>
  <c r="R68" i="5"/>
  <c r="O69" i="5"/>
  <c r="P69" i="5"/>
  <c r="Q69" i="5"/>
  <c r="R69" i="5"/>
  <c r="O70" i="5"/>
  <c r="P70" i="5"/>
  <c r="Q70" i="5"/>
  <c r="R70" i="5"/>
  <c r="O71" i="5"/>
  <c r="P71" i="5"/>
  <c r="Q71" i="5"/>
  <c r="R71" i="5"/>
  <c r="O72" i="5"/>
  <c r="P72" i="5"/>
  <c r="Q72" i="5"/>
  <c r="R72" i="5"/>
  <c r="O73" i="5"/>
  <c r="P73" i="5"/>
  <c r="Q73" i="5"/>
  <c r="R73" i="5"/>
  <c r="O74" i="5"/>
  <c r="P74" i="5"/>
  <c r="Q74" i="5"/>
  <c r="R74" i="5"/>
  <c r="O75" i="5"/>
  <c r="P75" i="5"/>
  <c r="Q75" i="5"/>
  <c r="R75" i="5"/>
  <c r="O76" i="5"/>
  <c r="P76" i="5"/>
  <c r="Q76" i="5"/>
  <c r="R76" i="5"/>
  <c r="O77" i="5"/>
  <c r="P77" i="5"/>
  <c r="Q77" i="5"/>
  <c r="R77" i="5"/>
  <c r="O78" i="5"/>
  <c r="P78" i="5"/>
  <c r="Q78" i="5"/>
  <c r="R78" i="5"/>
  <c r="O79" i="5"/>
  <c r="P79" i="5"/>
  <c r="Q79" i="5"/>
  <c r="R79" i="5"/>
  <c r="O80" i="5"/>
  <c r="P80" i="5"/>
  <c r="Q80" i="5"/>
  <c r="R80" i="5"/>
  <c r="O81" i="5"/>
  <c r="P81" i="5"/>
  <c r="Q81" i="5"/>
  <c r="R81" i="5"/>
  <c r="O82" i="5"/>
  <c r="P82" i="5"/>
  <c r="Q82" i="5"/>
  <c r="R82" i="5"/>
  <c r="O83" i="5"/>
  <c r="P83" i="5"/>
  <c r="Q83" i="5"/>
  <c r="R83" i="5"/>
  <c r="O84" i="5"/>
  <c r="P84" i="5"/>
  <c r="Q84" i="5"/>
  <c r="R84" i="5"/>
  <c r="O85" i="5"/>
  <c r="P85" i="5"/>
  <c r="Q85" i="5"/>
  <c r="R85" i="5"/>
  <c r="O86" i="5"/>
  <c r="P86" i="5"/>
  <c r="Q86" i="5"/>
  <c r="R86" i="5"/>
  <c r="O87" i="5"/>
  <c r="P87" i="5"/>
  <c r="Q87" i="5"/>
  <c r="R87" i="5"/>
  <c r="O88" i="5"/>
  <c r="P88" i="5"/>
  <c r="Q88" i="5"/>
  <c r="R88" i="5"/>
  <c r="O89" i="5"/>
  <c r="P89" i="5"/>
  <c r="Q89" i="5"/>
  <c r="R89" i="5"/>
  <c r="O90" i="5"/>
  <c r="P90" i="5"/>
  <c r="Q90" i="5"/>
  <c r="R90" i="5"/>
  <c r="O91" i="5"/>
  <c r="P91" i="5"/>
  <c r="Q91" i="5"/>
  <c r="R91" i="5"/>
  <c r="O92" i="5"/>
  <c r="P92" i="5"/>
  <c r="Q92" i="5"/>
  <c r="R92" i="5"/>
  <c r="O93" i="5"/>
  <c r="P93" i="5"/>
  <c r="Q93" i="5"/>
  <c r="R93" i="5"/>
  <c r="O94" i="5"/>
  <c r="P94" i="5"/>
  <c r="Q94" i="5"/>
  <c r="R94" i="5"/>
  <c r="O95" i="5"/>
  <c r="P95" i="5"/>
  <c r="Q95" i="5"/>
  <c r="R95" i="5"/>
  <c r="O96" i="5"/>
  <c r="P96" i="5"/>
  <c r="Q96" i="5"/>
  <c r="R96" i="5"/>
  <c r="O97" i="5"/>
  <c r="P97" i="5"/>
  <c r="Q97" i="5"/>
  <c r="R97" i="5"/>
  <c r="O98" i="5"/>
  <c r="P98" i="5"/>
  <c r="Q98" i="5"/>
  <c r="R98" i="5"/>
  <c r="O99" i="5"/>
  <c r="P99" i="5"/>
  <c r="Q99" i="5"/>
  <c r="R99" i="5"/>
  <c r="O100" i="5"/>
  <c r="P100" i="5"/>
  <c r="Q100" i="5"/>
  <c r="R100" i="5"/>
  <c r="O101" i="5"/>
  <c r="P101" i="5"/>
  <c r="Q101" i="5"/>
  <c r="R101" i="5"/>
  <c r="O102" i="5"/>
  <c r="P102" i="5"/>
  <c r="Q102" i="5"/>
  <c r="R102" i="5"/>
  <c r="O103" i="5"/>
  <c r="P103" i="5"/>
  <c r="Q103" i="5"/>
  <c r="R103" i="5"/>
  <c r="O104" i="5"/>
  <c r="P104" i="5"/>
  <c r="Q104" i="5"/>
  <c r="R104" i="5"/>
  <c r="O105" i="5"/>
  <c r="P105" i="5"/>
  <c r="Q105" i="5"/>
  <c r="R105" i="5"/>
  <c r="O106" i="5"/>
  <c r="P106" i="5"/>
  <c r="Q106" i="5"/>
  <c r="R106" i="5"/>
  <c r="O107" i="5"/>
  <c r="P107" i="5"/>
  <c r="Q107" i="5"/>
  <c r="R107" i="5"/>
  <c r="O108" i="5"/>
  <c r="P108" i="5"/>
  <c r="Q108" i="5"/>
  <c r="R108" i="5"/>
  <c r="O109" i="5"/>
  <c r="P109" i="5"/>
  <c r="Q109" i="5"/>
  <c r="R109" i="5"/>
  <c r="O110" i="5"/>
  <c r="P110" i="5"/>
  <c r="Q110" i="5"/>
  <c r="R110" i="5"/>
  <c r="O111" i="5"/>
  <c r="P111" i="5"/>
  <c r="Q111" i="5"/>
  <c r="R111" i="5"/>
  <c r="O112" i="5"/>
  <c r="P112" i="5"/>
  <c r="Q112" i="5"/>
  <c r="R112" i="5"/>
  <c r="O113" i="5"/>
  <c r="P113" i="5"/>
  <c r="Q113" i="5"/>
  <c r="R113" i="5"/>
  <c r="O114" i="5"/>
  <c r="P114" i="5"/>
  <c r="Q114" i="5"/>
  <c r="R114" i="5"/>
  <c r="O115" i="5"/>
  <c r="P115" i="5"/>
  <c r="Q115" i="5"/>
  <c r="R115" i="5"/>
  <c r="O116" i="5"/>
  <c r="P116" i="5"/>
  <c r="Q116" i="5"/>
  <c r="R116" i="5"/>
  <c r="O117" i="5"/>
  <c r="P117" i="5"/>
  <c r="Q117" i="5"/>
  <c r="R117" i="5"/>
  <c r="O118" i="5"/>
  <c r="P118" i="5"/>
  <c r="Q118" i="5"/>
  <c r="R118" i="5"/>
  <c r="O119" i="5"/>
  <c r="P119" i="5"/>
  <c r="Q119" i="5"/>
  <c r="R119" i="5"/>
  <c r="O120" i="5"/>
  <c r="P120" i="5"/>
  <c r="Q120" i="5"/>
  <c r="R120" i="5"/>
  <c r="O121" i="5"/>
  <c r="P121" i="5"/>
  <c r="Q121" i="5"/>
  <c r="R121" i="5"/>
  <c r="O122" i="5"/>
  <c r="P122" i="5"/>
  <c r="Q122" i="5"/>
  <c r="R122" i="5"/>
  <c r="O123" i="5"/>
  <c r="P123" i="5"/>
  <c r="Q123" i="5"/>
  <c r="R123" i="5"/>
  <c r="O124" i="5"/>
  <c r="P124" i="5"/>
  <c r="Q124" i="5"/>
  <c r="R124" i="5"/>
  <c r="O125" i="5"/>
  <c r="P125" i="5"/>
  <c r="Q125" i="5"/>
  <c r="R125" i="5"/>
  <c r="O126" i="5"/>
  <c r="P126" i="5"/>
  <c r="Q126" i="5"/>
  <c r="R126" i="5"/>
  <c r="O127" i="5"/>
  <c r="P127" i="5"/>
  <c r="Q127" i="5"/>
  <c r="R127" i="5"/>
  <c r="O128" i="5"/>
  <c r="P128" i="5"/>
  <c r="Q128" i="5"/>
  <c r="R128" i="5"/>
  <c r="O129" i="5"/>
  <c r="P129" i="5"/>
  <c r="Q129" i="5"/>
  <c r="R129" i="5"/>
  <c r="O130" i="5"/>
  <c r="P130" i="5"/>
  <c r="Q130" i="5"/>
  <c r="R130" i="5"/>
  <c r="O131" i="5"/>
  <c r="P131" i="5"/>
  <c r="Q131" i="5"/>
  <c r="R131" i="5"/>
  <c r="O132" i="5"/>
  <c r="P132" i="5"/>
  <c r="Q132" i="5"/>
  <c r="R132" i="5"/>
  <c r="O133" i="5"/>
  <c r="P133" i="5"/>
  <c r="Q133" i="5"/>
  <c r="R133" i="5"/>
  <c r="O134" i="5"/>
  <c r="P134" i="5"/>
  <c r="Q134" i="5"/>
  <c r="R134" i="5"/>
  <c r="O135" i="5"/>
  <c r="P135" i="5"/>
  <c r="Q135" i="5"/>
  <c r="R135" i="5"/>
  <c r="O136" i="5"/>
  <c r="P136" i="5"/>
  <c r="Q136" i="5"/>
  <c r="R136" i="5"/>
  <c r="O137" i="5"/>
  <c r="P137" i="5"/>
  <c r="Q137" i="5"/>
  <c r="R137" i="5"/>
  <c r="O138" i="5"/>
  <c r="P138" i="5"/>
  <c r="Q138" i="5"/>
  <c r="R138" i="5"/>
  <c r="O139" i="5"/>
  <c r="P139" i="5"/>
  <c r="Q139" i="5"/>
  <c r="R139" i="5"/>
  <c r="O140" i="5"/>
  <c r="P140" i="5"/>
  <c r="Q140" i="5"/>
  <c r="R140" i="5"/>
  <c r="O141" i="5"/>
  <c r="P141" i="5"/>
  <c r="Q141" i="5"/>
  <c r="R141" i="5"/>
  <c r="O142" i="5"/>
  <c r="P142" i="5"/>
  <c r="Q142" i="5"/>
  <c r="R142" i="5"/>
  <c r="O143" i="5"/>
  <c r="P143" i="5"/>
  <c r="Q143" i="5"/>
  <c r="R143" i="5"/>
  <c r="O144" i="5"/>
  <c r="P144" i="5"/>
  <c r="Q144" i="5"/>
  <c r="R144" i="5"/>
  <c r="O145" i="5"/>
  <c r="P145" i="5"/>
  <c r="Q145" i="5"/>
  <c r="R145" i="5"/>
  <c r="O146" i="5"/>
  <c r="P146" i="5"/>
  <c r="Q146" i="5"/>
  <c r="R146" i="5"/>
  <c r="O147" i="5"/>
  <c r="P147" i="5"/>
  <c r="Q147" i="5"/>
  <c r="R147" i="5"/>
  <c r="O148" i="5"/>
  <c r="P148" i="5"/>
  <c r="Q148" i="5"/>
  <c r="R148" i="5"/>
  <c r="O149" i="5"/>
  <c r="P149" i="5"/>
  <c r="Q149" i="5"/>
  <c r="R149" i="5"/>
  <c r="O150" i="5"/>
  <c r="P150" i="5"/>
  <c r="Q150" i="5"/>
  <c r="R150" i="5"/>
  <c r="O151" i="5"/>
  <c r="P151" i="5"/>
  <c r="Q151" i="5"/>
  <c r="R151" i="5"/>
  <c r="O152" i="5"/>
  <c r="P152" i="5"/>
  <c r="Q152" i="5"/>
  <c r="R152" i="5"/>
  <c r="O153" i="5"/>
  <c r="P153" i="5"/>
  <c r="Q153" i="5"/>
  <c r="R153" i="5"/>
  <c r="O154" i="5"/>
  <c r="P154" i="5"/>
  <c r="Q154" i="5"/>
  <c r="R154" i="5"/>
  <c r="O155" i="5"/>
  <c r="P155" i="5"/>
  <c r="Q155" i="5"/>
  <c r="R155" i="5"/>
  <c r="O156" i="5"/>
  <c r="P156" i="5"/>
  <c r="Q156" i="5"/>
  <c r="R156" i="5"/>
  <c r="O157" i="5"/>
  <c r="P157" i="5"/>
  <c r="Q157" i="5"/>
  <c r="R157" i="5"/>
  <c r="O158" i="5"/>
  <c r="P158" i="5"/>
  <c r="Q158" i="5"/>
  <c r="R158" i="5"/>
  <c r="O159" i="5"/>
  <c r="P159" i="5"/>
  <c r="Q159" i="5"/>
  <c r="R159" i="5"/>
  <c r="O160" i="5"/>
  <c r="P160" i="5"/>
  <c r="Q160" i="5"/>
  <c r="R160" i="5"/>
  <c r="O161" i="5"/>
  <c r="P161" i="5"/>
  <c r="Q161" i="5"/>
  <c r="R161" i="5"/>
  <c r="O162" i="5"/>
  <c r="P162" i="5"/>
  <c r="Q162" i="5"/>
  <c r="R162" i="5"/>
  <c r="O163" i="5"/>
  <c r="P163" i="5"/>
  <c r="Q163" i="5"/>
  <c r="R163" i="5"/>
  <c r="O164" i="5"/>
  <c r="P164" i="5"/>
  <c r="Q164" i="5"/>
  <c r="R164" i="5"/>
  <c r="O165" i="5"/>
  <c r="P165" i="5"/>
  <c r="Q165" i="5"/>
  <c r="R165" i="5"/>
  <c r="O166" i="5"/>
  <c r="P166" i="5"/>
  <c r="Q166" i="5"/>
  <c r="R166" i="5"/>
  <c r="O167" i="5"/>
  <c r="P167" i="5"/>
  <c r="Q167" i="5"/>
  <c r="R167" i="5"/>
  <c r="O168" i="5"/>
  <c r="P168" i="5"/>
  <c r="Q168" i="5"/>
  <c r="R168" i="5"/>
  <c r="O169" i="5"/>
  <c r="P169" i="5"/>
  <c r="Q169" i="5"/>
  <c r="R169" i="5"/>
  <c r="O170" i="5"/>
  <c r="P170" i="5"/>
  <c r="Q170" i="5"/>
  <c r="R170" i="5"/>
  <c r="O171" i="5"/>
  <c r="P171" i="5"/>
  <c r="Q171" i="5"/>
  <c r="R171" i="5"/>
  <c r="O172" i="5"/>
  <c r="P172" i="5"/>
  <c r="Q172" i="5"/>
  <c r="R172" i="5"/>
  <c r="O173" i="5"/>
  <c r="P173" i="5"/>
  <c r="Q173" i="5"/>
  <c r="R173" i="5"/>
  <c r="O174" i="5"/>
  <c r="P174" i="5"/>
  <c r="Q174" i="5"/>
  <c r="R174" i="5"/>
  <c r="O175" i="5"/>
  <c r="P175" i="5"/>
  <c r="Q175" i="5"/>
  <c r="R175" i="5"/>
  <c r="O176" i="5"/>
  <c r="P176" i="5"/>
  <c r="Q176" i="5"/>
  <c r="R176" i="5"/>
  <c r="O177" i="5"/>
  <c r="P177" i="5"/>
  <c r="Q177" i="5"/>
  <c r="R177" i="5"/>
  <c r="O178" i="5"/>
  <c r="P178" i="5"/>
  <c r="Q178" i="5"/>
  <c r="R178" i="5"/>
  <c r="O179" i="5"/>
  <c r="P179" i="5"/>
  <c r="Q179" i="5"/>
  <c r="R179" i="5"/>
  <c r="O180" i="5"/>
  <c r="P180" i="5"/>
  <c r="Q180" i="5"/>
  <c r="R180" i="5"/>
  <c r="O181" i="5"/>
  <c r="P181" i="5"/>
  <c r="Q181" i="5"/>
  <c r="R181" i="5"/>
  <c r="O182" i="5"/>
  <c r="P182" i="5"/>
  <c r="Q182" i="5"/>
  <c r="R182" i="5"/>
  <c r="O183" i="5"/>
  <c r="P183" i="5"/>
  <c r="Q183" i="5"/>
  <c r="R183" i="5"/>
  <c r="O184" i="5"/>
  <c r="P184" i="5"/>
  <c r="Q184" i="5"/>
  <c r="R184" i="5"/>
  <c r="O185" i="5"/>
  <c r="P185" i="5"/>
  <c r="Q185" i="5"/>
  <c r="R185" i="5"/>
  <c r="O186" i="5"/>
  <c r="P186" i="5"/>
  <c r="Q186" i="5"/>
  <c r="R186" i="5"/>
  <c r="O187" i="5"/>
  <c r="P187" i="5"/>
  <c r="Q187" i="5"/>
  <c r="R187" i="5"/>
  <c r="O188" i="5"/>
  <c r="P188" i="5"/>
  <c r="Q188" i="5"/>
  <c r="R188" i="5"/>
  <c r="O189" i="5"/>
  <c r="P189" i="5"/>
  <c r="Q189" i="5"/>
  <c r="R189" i="5"/>
  <c r="O190" i="5"/>
  <c r="P190" i="5"/>
  <c r="Q190" i="5"/>
  <c r="R190" i="5"/>
  <c r="O191" i="5"/>
  <c r="P191" i="5"/>
  <c r="Q191" i="5"/>
  <c r="R191" i="5"/>
  <c r="O192" i="5"/>
  <c r="P192" i="5"/>
  <c r="Q192" i="5"/>
  <c r="R192" i="5"/>
  <c r="O193" i="5"/>
  <c r="P193" i="5"/>
  <c r="Q193" i="5"/>
  <c r="R193" i="5"/>
  <c r="O194" i="5"/>
  <c r="P194" i="5"/>
  <c r="Q194" i="5"/>
  <c r="R194" i="5"/>
  <c r="O195" i="5"/>
  <c r="P195" i="5"/>
  <c r="Q195" i="5"/>
  <c r="R195" i="5"/>
  <c r="O196" i="5"/>
  <c r="P196" i="5"/>
  <c r="Q196" i="5"/>
  <c r="R196" i="5"/>
  <c r="O197" i="5"/>
  <c r="P197" i="5"/>
  <c r="Q197" i="5"/>
  <c r="R197" i="5"/>
  <c r="O198" i="5"/>
  <c r="P198" i="5"/>
  <c r="Q198" i="5"/>
  <c r="R198" i="5"/>
  <c r="O199" i="5"/>
  <c r="P199" i="5"/>
  <c r="Q199" i="5"/>
  <c r="R199" i="5"/>
  <c r="O200" i="5"/>
  <c r="P200" i="5"/>
  <c r="Q200" i="5"/>
  <c r="R200" i="5"/>
  <c r="O201" i="5"/>
  <c r="P201" i="5"/>
  <c r="Q201" i="5"/>
  <c r="R201" i="5"/>
  <c r="O202" i="5"/>
  <c r="P202" i="5"/>
  <c r="Q202" i="5"/>
  <c r="R202" i="5"/>
  <c r="O203" i="5"/>
  <c r="P203" i="5"/>
  <c r="Q203" i="5"/>
  <c r="R203" i="5"/>
  <c r="O204" i="5"/>
  <c r="P204" i="5"/>
  <c r="Q204" i="5"/>
  <c r="R204" i="5"/>
  <c r="O205" i="5"/>
  <c r="P205" i="5"/>
  <c r="Q205" i="5"/>
  <c r="R205" i="5"/>
  <c r="O206" i="5"/>
  <c r="P206" i="5"/>
  <c r="Q206" i="5"/>
  <c r="R206" i="5"/>
  <c r="O207" i="5"/>
  <c r="P207" i="5"/>
  <c r="Q207" i="5"/>
  <c r="R207" i="5"/>
  <c r="O208" i="5"/>
  <c r="P208" i="5"/>
  <c r="Q208" i="5"/>
  <c r="R208" i="5"/>
  <c r="O209" i="5"/>
  <c r="P209" i="5"/>
  <c r="Q209" i="5"/>
  <c r="R209" i="5"/>
  <c r="O210" i="5"/>
  <c r="P210" i="5"/>
  <c r="Q210" i="5"/>
  <c r="R210" i="5"/>
  <c r="O211" i="5"/>
  <c r="P211" i="5"/>
  <c r="Q211" i="5"/>
  <c r="R211" i="5"/>
  <c r="O212" i="5"/>
  <c r="P212" i="5"/>
  <c r="Q212" i="5"/>
  <c r="R212" i="5"/>
  <c r="O213" i="5"/>
  <c r="P213" i="5"/>
  <c r="Q213" i="5"/>
  <c r="R213" i="5"/>
  <c r="O214" i="5"/>
  <c r="P214" i="5"/>
  <c r="Q214" i="5"/>
  <c r="R214" i="5"/>
  <c r="O215" i="5"/>
  <c r="P215" i="5"/>
  <c r="Q215" i="5"/>
  <c r="R215" i="5"/>
  <c r="O216" i="5"/>
  <c r="P216" i="5"/>
  <c r="Q216" i="5"/>
  <c r="R216" i="5"/>
  <c r="O217" i="5"/>
  <c r="P217" i="5"/>
  <c r="Q217" i="5"/>
  <c r="R217" i="5"/>
  <c r="O218" i="5"/>
  <c r="P218" i="5"/>
  <c r="Q218" i="5"/>
  <c r="R218" i="5"/>
  <c r="O219" i="5"/>
  <c r="P219" i="5"/>
  <c r="Q219" i="5"/>
  <c r="R219" i="5"/>
  <c r="O220" i="5"/>
  <c r="P220" i="5"/>
  <c r="Q220" i="5"/>
  <c r="R220" i="5"/>
  <c r="O221" i="5"/>
  <c r="P221" i="5"/>
  <c r="Q221" i="5"/>
  <c r="R221" i="5"/>
  <c r="O222" i="5"/>
  <c r="P222" i="5"/>
  <c r="Q222" i="5"/>
  <c r="R222" i="5"/>
  <c r="O223" i="5"/>
  <c r="P223" i="5"/>
  <c r="Q223" i="5"/>
  <c r="R223" i="5"/>
  <c r="O224" i="5"/>
  <c r="P224" i="5"/>
  <c r="Q224" i="5"/>
  <c r="R224" i="5"/>
  <c r="O225" i="5"/>
  <c r="P225" i="5"/>
  <c r="Q225" i="5"/>
  <c r="R225" i="5"/>
  <c r="O226" i="5"/>
  <c r="P226" i="5"/>
  <c r="Q226" i="5"/>
  <c r="R226" i="5"/>
  <c r="O227" i="5"/>
  <c r="P227" i="5"/>
  <c r="Q227" i="5"/>
  <c r="R227" i="5"/>
  <c r="O228" i="5"/>
  <c r="P228" i="5"/>
  <c r="Q228" i="5"/>
  <c r="R228" i="5"/>
  <c r="O229" i="5"/>
  <c r="P229" i="5"/>
  <c r="Q229" i="5"/>
  <c r="R229" i="5"/>
  <c r="O230" i="5"/>
  <c r="P230" i="5"/>
  <c r="Q230" i="5"/>
  <c r="R230" i="5"/>
  <c r="O231" i="5"/>
  <c r="P231" i="5"/>
  <c r="Q231" i="5"/>
  <c r="R231" i="5"/>
  <c r="O232" i="5"/>
  <c r="P232" i="5"/>
  <c r="Q232" i="5"/>
  <c r="R232" i="5"/>
  <c r="O233" i="5"/>
  <c r="P233" i="5"/>
  <c r="Q233" i="5"/>
  <c r="R233" i="5"/>
  <c r="O234" i="5"/>
  <c r="P234" i="5"/>
  <c r="Q234" i="5"/>
  <c r="R234" i="5"/>
  <c r="O235" i="5"/>
  <c r="P235" i="5"/>
  <c r="Q235" i="5"/>
  <c r="R235" i="5"/>
  <c r="O236" i="5"/>
  <c r="P236" i="5"/>
  <c r="Q236" i="5"/>
  <c r="R236" i="5"/>
  <c r="O237" i="5"/>
  <c r="P237" i="5"/>
  <c r="Q237" i="5"/>
  <c r="R237" i="5"/>
  <c r="O238" i="5"/>
  <c r="P238" i="5"/>
  <c r="Q238" i="5"/>
  <c r="R238" i="5"/>
  <c r="O239" i="5"/>
  <c r="P239" i="5"/>
  <c r="Q239" i="5"/>
  <c r="R239" i="5"/>
  <c r="O240" i="5"/>
  <c r="P240" i="5"/>
  <c r="Q240" i="5"/>
  <c r="R240" i="5"/>
  <c r="O241" i="5"/>
  <c r="P241" i="5"/>
  <c r="Q241" i="5"/>
  <c r="R241" i="5"/>
  <c r="O242" i="5"/>
  <c r="P242" i="5"/>
  <c r="Q242" i="5"/>
  <c r="R242" i="5"/>
  <c r="O243" i="5"/>
  <c r="P243" i="5"/>
  <c r="Q243" i="5"/>
  <c r="R243" i="5"/>
  <c r="O244" i="5"/>
  <c r="P244" i="5"/>
  <c r="Q244" i="5"/>
  <c r="R244" i="5"/>
  <c r="O245" i="5"/>
  <c r="P245" i="5"/>
  <c r="Q245" i="5"/>
  <c r="R245" i="5"/>
  <c r="O246" i="5"/>
  <c r="P246" i="5"/>
  <c r="Q246" i="5"/>
  <c r="R246" i="5"/>
  <c r="O247" i="5"/>
  <c r="P247" i="5"/>
  <c r="Q247" i="5"/>
  <c r="R247" i="5"/>
  <c r="O248" i="5"/>
  <c r="P248" i="5"/>
  <c r="Q248" i="5"/>
  <c r="R248" i="5"/>
  <c r="O249" i="5"/>
  <c r="P249" i="5"/>
  <c r="Q249" i="5"/>
  <c r="R249" i="5"/>
  <c r="O250" i="5"/>
  <c r="P250" i="5"/>
  <c r="Q250" i="5"/>
  <c r="R250" i="5"/>
  <c r="O251" i="5"/>
  <c r="P251" i="5"/>
  <c r="Q251" i="5"/>
  <c r="R251" i="5"/>
  <c r="O252" i="5"/>
  <c r="P252" i="5"/>
  <c r="Q252" i="5"/>
  <c r="R252" i="5"/>
  <c r="O253" i="5"/>
  <c r="P253" i="5"/>
  <c r="Q253" i="5"/>
  <c r="R253" i="5"/>
  <c r="O254" i="5"/>
  <c r="P254" i="5"/>
  <c r="Q254" i="5"/>
  <c r="R254" i="5"/>
  <c r="O255" i="5"/>
  <c r="P255" i="5"/>
  <c r="Q255" i="5"/>
  <c r="R255" i="5"/>
  <c r="O256" i="5"/>
  <c r="P256" i="5"/>
  <c r="Q256" i="5"/>
  <c r="R256" i="5"/>
  <c r="O257" i="5"/>
  <c r="P257" i="5"/>
  <c r="Q257" i="5"/>
  <c r="R257" i="5"/>
  <c r="O258" i="5"/>
  <c r="P258" i="5"/>
  <c r="Q258" i="5"/>
  <c r="R258" i="5"/>
  <c r="O259" i="5"/>
  <c r="P259" i="5"/>
  <c r="Q259" i="5"/>
  <c r="R259" i="5"/>
  <c r="O260" i="5"/>
  <c r="P260" i="5"/>
  <c r="Q260" i="5"/>
  <c r="R260" i="5"/>
  <c r="O261" i="5"/>
  <c r="P261" i="5"/>
  <c r="Q261" i="5"/>
  <c r="R261" i="5"/>
  <c r="O262" i="5"/>
  <c r="P262" i="5"/>
  <c r="Q262" i="5"/>
  <c r="R262" i="5"/>
  <c r="O263" i="5"/>
  <c r="P263" i="5"/>
  <c r="Q263" i="5"/>
  <c r="R263" i="5"/>
  <c r="O264" i="5"/>
  <c r="P264" i="5"/>
  <c r="Q264" i="5"/>
  <c r="R264" i="5"/>
  <c r="O265" i="5"/>
  <c r="P265" i="5"/>
  <c r="Q265" i="5"/>
  <c r="R265" i="5"/>
  <c r="O266" i="5"/>
  <c r="P266" i="5"/>
  <c r="Q266" i="5"/>
  <c r="R266" i="5"/>
  <c r="O267" i="5"/>
  <c r="P267" i="5"/>
  <c r="Q267" i="5"/>
  <c r="R267" i="5"/>
  <c r="O268" i="5"/>
  <c r="P268" i="5"/>
  <c r="Q268" i="5"/>
  <c r="R268" i="5"/>
  <c r="O269" i="5"/>
  <c r="P269" i="5"/>
  <c r="Q269" i="5"/>
  <c r="R269" i="5"/>
  <c r="O270" i="5"/>
  <c r="P270" i="5"/>
  <c r="Q270" i="5"/>
  <c r="R270" i="5"/>
  <c r="O271" i="5"/>
  <c r="P271" i="5"/>
  <c r="Q271" i="5"/>
  <c r="R271" i="5"/>
  <c r="O272" i="5"/>
  <c r="P272" i="5"/>
  <c r="Q272" i="5"/>
  <c r="R272" i="5"/>
  <c r="O273" i="5"/>
  <c r="P273" i="5"/>
  <c r="Q273" i="5"/>
  <c r="R273" i="5"/>
  <c r="O274" i="5"/>
  <c r="P274" i="5"/>
  <c r="Q274" i="5"/>
  <c r="R274" i="5"/>
  <c r="O275" i="5"/>
  <c r="P275" i="5"/>
  <c r="Q275" i="5"/>
  <c r="R275" i="5"/>
  <c r="O276" i="5"/>
  <c r="P276" i="5"/>
  <c r="Q276" i="5"/>
  <c r="R276" i="5"/>
  <c r="O277" i="5"/>
  <c r="P277" i="5"/>
  <c r="Q277" i="5"/>
  <c r="R277" i="5"/>
  <c r="O278" i="5"/>
  <c r="P278" i="5"/>
  <c r="Q278" i="5"/>
  <c r="R278" i="5"/>
  <c r="O279" i="5"/>
  <c r="P279" i="5"/>
  <c r="Q279" i="5"/>
  <c r="R279" i="5"/>
  <c r="O280" i="5"/>
  <c r="P280" i="5"/>
  <c r="Q280" i="5"/>
  <c r="R280" i="5"/>
  <c r="O281" i="5"/>
  <c r="P281" i="5"/>
  <c r="Q281" i="5"/>
  <c r="R281" i="5"/>
  <c r="O282" i="5"/>
  <c r="P282" i="5"/>
  <c r="Q282" i="5"/>
  <c r="R282" i="5"/>
  <c r="O283" i="5"/>
  <c r="P283" i="5"/>
  <c r="Q283" i="5"/>
  <c r="R283" i="5"/>
  <c r="O284" i="5"/>
  <c r="P284" i="5"/>
  <c r="Q284" i="5"/>
  <c r="R284" i="5"/>
  <c r="O285" i="5"/>
  <c r="P285" i="5"/>
  <c r="Q285" i="5"/>
  <c r="R285" i="5"/>
  <c r="O286" i="5"/>
  <c r="P286" i="5"/>
  <c r="Q286" i="5"/>
  <c r="R286" i="5"/>
  <c r="O287" i="5"/>
  <c r="P287" i="5"/>
  <c r="Q287" i="5"/>
  <c r="R287" i="5"/>
  <c r="O288" i="5"/>
  <c r="P288" i="5"/>
  <c r="Q288" i="5"/>
  <c r="R288" i="5"/>
  <c r="O289" i="5"/>
  <c r="P289" i="5"/>
  <c r="Q289" i="5"/>
  <c r="R289" i="5"/>
  <c r="O290" i="5"/>
  <c r="P290" i="5"/>
  <c r="Q290" i="5"/>
  <c r="R290" i="5"/>
  <c r="O291" i="5"/>
  <c r="P291" i="5"/>
  <c r="Q291" i="5"/>
  <c r="R291" i="5"/>
  <c r="O292" i="5"/>
  <c r="P292" i="5"/>
  <c r="Q292" i="5"/>
  <c r="R292" i="5"/>
  <c r="O293" i="5"/>
  <c r="P293" i="5"/>
  <c r="Q293" i="5"/>
  <c r="R293" i="5"/>
  <c r="O294" i="5"/>
  <c r="P294" i="5"/>
  <c r="Q294" i="5"/>
  <c r="R294" i="5"/>
  <c r="O295" i="5"/>
  <c r="P295" i="5"/>
  <c r="Q295" i="5"/>
  <c r="R295" i="5"/>
  <c r="O296" i="5"/>
  <c r="P296" i="5"/>
  <c r="Q296" i="5"/>
  <c r="R296" i="5"/>
  <c r="O297" i="5"/>
  <c r="P297" i="5"/>
  <c r="Q297" i="5"/>
  <c r="R297" i="5"/>
  <c r="O298" i="5"/>
  <c r="P298" i="5"/>
  <c r="Q298" i="5"/>
  <c r="R298" i="5"/>
  <c r="O299" i="5"/>
  <c r="P299" i="5"/>
  <c r="Q299" i="5"/>
  <c r="R299" i="5"/>
  <c r="O300" i="5"/>
  <c r="P300" i="5"/>
  <c r="Q300" i="5"/>
  <c r="R300" i="5"/>
  <c r="O301" i="5"/>
  <c r="P301" i="5"/>
  <c r="Q301" i="5"/>
  <c r="R301" i="5"/>
  <c r="O302" i="5"/>
  <c r="P302" i="5"/>
  <c r="Q302" i="5"/>
  <c r="R302" i="5"/>
  <c r="O303" i="5"/>
  <c r="P303" i="5"/>
  <c r="Q303" i="5"/>
  <c r="R303" i="5"/>
  <c r="O304" i="5"/>
  <c r="P304" i="5"/>
  <c r="Q304" i="5"/>
  <c r="R304" i="5"/>
  <c r="O305" i="5"/>
  <c r="P305" i="5"/>
  <c r="Q305" i="5"/>
  <c r="R305" i="5"/>
  <c r="O306" i="5"/>
  <c r="P306" i="5"/>
  <c r="Q306" i="5"/>
  <c r="R306" i="5"/>
  <c r="O307" i="5"/>
  <c r="P307" i="5"/>
  <c r="Q307" i="5"/>
  <c r="R307" i="5"/>
  <c r="O308" i="5"/>
  <c r="P308" i="5"/>
  <c r="Q308" i="5"/>
  <c r="R308" i="5"/>
  <c r="O309" i="5"/>
  <c r="P309" i="5"/>
  <c r="Q309" i="5"/>
  <c r="R309" i="5"/>
  <c r="O310" i="5"/>
  <c r="P310" i="5"/>
  <c r="Q310" i="5"/>
  <c r="R310" i="5"/>
  <c r="O311" i="5"/>
  <c r="P311" i="5"/>
  <c r="Q311" i="5"/>
  <c r="R311" i="5"/>
  <c r="O312" i="5"/>
  <c r="P312" i="5"/>
  <c r="Q312" i="5"/>
  <c r="R312" i="5"/>
  <c r="O313" i="5"/>
  <c r="P313" i="5"/>
  <c r="Q313" i="5"/>
  <c r="R313" i="5"/>
  <c r="O314" i="5"/>
  <c r="P314" i="5"/>
  <c r="Q314" i="5"/>
  <c r="R314" i="5"/>
  <c r="O315" i="5"/>
  <c r="P315" i="5"/>
  <c r="Q315" i="5"/>
  <c r="R315" i="5"/>
  <c r="O316" i="5"/>
  <c r="P316" i="5"/>
  <c r="Q316" i="5"/>
  <c r="R316" i="5"/>
  <c r="O317" i="5"/>
  <c r="P317" i="5"/>
  <c r="Q317" i="5"/>
  <c r="R317" i="5"/>
  <c r="O318" i="5"/>
  <c r="P318" i="5"/>
  <c r="Q318" i="5"/>
  <c r="R318" i="5"/>
  <c r="O319" i="5"/>
  <c r="P319" i="5"/>
  <c r="Q319" i="5"/>
  <c r="R319" i="5"/>
  <c r="O320" i="5"/>
  <c r="P320" i="5"/>
  <c r="Q320" i="5"/>
  <c r="R320" i="5"/>
  <c r="O321" i="5"/>
  <c r="P321" i="5"/>
  <c r="Q321" i="5"/>
  <c r="R321" i="5"/>
  <c r="O322" i="5"/>
  <c r="P322" i="5"/>
  <c r="Q322" i="5"/>
  <c r="R322" i="5"/>
  <c r="O323" i="5"/>
  <c r="P323" i="5"/>
  <c r="Q323" i="5"/>
  <c r="R323" i="5"/>
  <c r="O324" i="5"/>
  <c r="P324" i="5"/>
  <c r="Q324" i="5"/>
  <c r="R324" i="5"/>
  <c r="O325" i="5"/>
  <c r="P325" i="5"/>
  <c r="Q325" i="5"/>
  <c r="R325" i="5"/>
  <c r="O326" i="5"/>
  <c r="P326" i="5"/>
  <c r="Q326" i="5"/>
  <c r="R326" i="5"/>
  <c r="O327" i="5"/>
  <c r="P327" i="5"/>
  <c r="Q327" i="5"/>
  <c r="R327" i="5"/>
  <c r="O328" i="5"/>
  <c r="P328" i="5"/>
  <c r="Q328" i="5"/>
  <c r="R328" i="5"/>
  <c r="O329" i="5"/>
  <c r="P329" i="5"/>
  <c r="Q329" i="5"/>
  <c r="R329" i="5"/>
  <c r="O330" i="5"/>
  <c r="P330" i="5"/>
  <c r="Q330" i="5"/>
  <c r="R330" i="5"/>
  <c r="O331" i="5"/>
  <c r="P331" i="5"/>
  <c r="Q331" i="5"/>
  <c r="R331" i="5"/>
  <c r="O332" i="5"/>
  <c r="P332" i="5"/>
  <c r="Q332" i="5"/>
  <c r="R332" i="5"/>
  <c r="O333" i="5"/>
  <c r="P333" i="5"/>
  <c r="Q333" i="5"/>
  <c r="R333" i="5"/>
  <c r="O334" i="5"/>
  <c r="P334" i="5"/>
  <c r="Q334" i="5"/>
  <c r="R334" i="5"/>
  <c r="O335" i="5"/>
  <c r="P335" i="5"/>
  <c r="Q335" i="5"/>
  <c r="R335" i="5"/>
  <c r="O336" i="5"/>
  <c r="P336" i="5"/>
  <c r="Q336" i="5"/>
  <c r="R336" i="5"/>
  <c r="O337" i="5"/>
  <c r="P337" i="5"/>
  <c r="Q337" i="5"/>
  <c r="R337" i="5"/>
  <c r="O338" i="5"/>
  <c r="P338" i="5"/>
  <c r="Q338" i="5"/>
  <c r="R338" i="5"/>
  <c r="O339" i="5"/>
  <c r="P339" i="5"/>
  <c r="Q339" i="5"/>
  <c r="R339" i="5"/>
  <c r="O340" i="5"/>
  <c r="P340" i="5"/>
  <c r="Q340" i="5"/>
  <c r="R340" i="5"/>
  <c r="O341" i="5"/>
  <c r="P341" i="5"/>
  <c r="Q341" i="5"/>
  <c r="R341" i="5"/>
  <c r="O342" i="5"/>
  <c r="P342" i="5"/>
  <c r="Q342" i="5"/>
  <c r="R342" i="5"/>
  <c r="O343" i="5"/>
  <c r="P343" i="5"/>
  <c r="Q343" i="5"/>
  <c r="R343" i="5"/>
  <c r="O344" i="5"/>
  <c r="P344" i="5"/>
  <c r="Q344" i="5"/>
  <c r="R344" i="5"/>
  <c r="O345" i="5"/>
  <c r="P345" i="5"/>
  <c r="Q345" i="5"/>
  <c r="R345" i="5"/>
  <c r="O346" i="5"/>
  <c r="P346" i="5"/>
  <c r="Q346" i="5"/>
  <c r="R346" i="5"/>
  <c r="O347" i="5"/>
  <c r="P347" i="5"/>
  <c r="Q347" i="5"/>
  <c r="R347" i="5"/>
  <c r="O348" i="5"/>
  <c r="P348" i="5"/>
  <c r="Q348" i="5"/>
  <c r="R348" i="5"/>
  <c r="O349" i="5"/>
  <c r="P349" i="5"/>
  <c r="Q349" i="5"/>
  <c r="R349" i="5"/>
  <c r="O350" i="5"/>
  <c r="P350" i="5"/>
  <c r="Q350" i="5"/>
  <c r="R350" i="5"/>
  <c r="O351" i="5"/>
  <c r="P351" i="5"/>
  <c r="Q351" i="5"/>
  <c r="R351" i="5"/>
  <c r="O352" i="5"/>
  <c r="P352" i="5"/>
  <c r="Q352" i="5"/>
  <c r="R352" i="5"/>
  <c r="O353" i="5"/>
  <c r="P353" i="5"/>
  <c r="Q353" i="5"/>
  <c r="R353" i="5"/>
  <c r="O354" i="5"/>
  <c r="P354" i="5"/>
  <c r="Q354" i="5"/>
  <c r="R354" i="5"/>
  <c r="O355" i="5"/>
  <c r="P355" i="5"/>
  <c r="Q355" i="5"/>
  <c r="R355" i="5"/>
  <c r="O356" i="5"/>
  <c r="P356" i="5"/>
  <c r="Q356" i="5"/>
  <c r="R356" i="5"/>
  <c r="O357" i="5"/>
  <c r="P357" i="5"/>
  <c r="Q357" i="5"/>
  <c r="R357" i="5"/>
  <c r="O358" i="5"/>
  <c r="P358" i="5"/>
  <c r="Q358" i="5"/>
  <c r="R358" i="5"/>
  <c r="O359" i="5"/>
  <c r="P359" i="5"/>
  <c r="Q359" i="5"/>
  <c r="R359" i="5"/>
  <c r="O360" i="5"/>
  <c r="P360" i="5"/>
  <c r="Q360" i="5"/>
  <c r="R360" i="5"/>
  <c r="O361" i="5"/>
  <c r="P361" i="5"/>
  <c r="Q361" i="5"/>
  <c r="R361" i="5"/>
  <c r="O362" i="5"/>
  <c r="P362" i="5"/>
  <c r="Q362" i="5"/>
  <c r="R362" i="5"/>
  <c r="O363" i="5"/>
  <c r="P363" i="5"/>
  <c r="Q363" i="5"/>
  <c r="R363" i="5"/>
  <c r="O364" i="5"/>
  <c r="P364" i="5"/>
  <c r="Q364" i="5"/>
  <c r="R364" i="5"/>
  <c r="O365" i="5"/>
  <c r="P365" i="5"/>
  <c r="Q365" i="5"/>
  <c r="R365" i="5"/>
  <c r="O366" i="5"/>
  <c r="P366" i="5"/>
  <c r="Q366" i="5"/>
  <c r="R366" i="5"/>
  <c r="O367" i="5"/>
  <c r="P367" i="5"/>
  <c r="Q367" i="5"/>
  <c r="R367" i="5"/>
  <c r="O368" i="5"/>
  <c r="P368" i="5"/>
  <c r="Q368" i="5"/>
  <c r="R368" i="5"/>
  <c r="O369" i="5"/>
  <c r="P369" i="5"/>
  <c r="Q369" i="5"/>
  <c r="R369" i="5"/>
  <c r="O370" i="5"/>
  <c r="P370" i="5"/>
  <c r="Q370" i="5"/>
  <c r="R370" i="5"/>
  <c r="O371" i="5"/>
  <c r="P371" i="5"/>
  <c r="Q371" i="5"/>
  <c r="R371" i="5"/>
  <c r="O372" i="5"/>
  <c r="P372" i="5"/>
  <c r="Q372" i="5"/>
  <c r="R372" i="5"/>
  <c r="O373" i="5"/>
  <c r="P373" i="5"/>
  <c r="Q373" i="5"/>
  <c r="R373" i="5"/>
  <c r="O374" i="5"/>
  <c r="P374" i="5"/>
  <c r="Q374" i="5"/>
  <c r="R374" i="5"/>
  <c r="O375" i="5"/>
  <c r="P375" i="5"/>
  <c r="Q375" i="5"/>
  <c r="R375" i="5"/>
  <c r="O376" i="5"/>
  <c r="P376" i="5"/>
  <c r="Q376" i="5"/>
  <c r="R376" i="5"/>
  <c r="O377" i="5"/>
  <c r="P377" i="5"/>
  <c r="Q377" i="5"/>
  <c r="R377" i="5"/>
  <c r="O378" i="5"/>
  <c r="P378" i="5"/>
  <c r="Q378" i="5"/>
  <c r="R378" i="5"/>
  <c r="O379" i="5"/>
  <c r="P379" i="5"/>
  <c r="Q379" i="5"/>
  <c r="R379" i="5"/>
  <c r="O380" i="5"/>
  <c r="P380" i="5"/>
  <c r="Q380" i="5"/>
  <c r="R380" i="5"/>
  <c r="O381" i="5"/>
  <c r="P381" i="5"/>
  <c r="Q381" i="5"/>
  <c r="R381" i="5"/>
  <c r="O382" i="5"/>
  <c r="P382" i="5"/>
  <c r="Q382" i="5"/>
  <c r="R382" i="5"/>
  <c r="O383" i="5"/>
  <c r="P383" i="5"/>
  <c r="Q383" i="5"/>
  <c r="R383" i="5"/>
  <c r="O384" i="5"/>
  <c r="P384" i="5"/>
  <c r="Q384" i="5"/>
  <c r="R384" i="5"/>
  <c r="O385" i="5"/>
  <c r="P385" i="5"/>
  <c r="Q385" i="5"/>
  <c r="R385" i="5"/>
  <c r="O386" i="5"/>
  <c r="P386" i="5"/>
  <c r="Q386" i="5"/>
  <c r="R386" i="5"/>
  <c r="O387" i="5"/>
  <c r="P387" i="5"/>
  <c r="Q387" i="5"/>
  <c r="R387" i="5"/>
  <c r="O388" i="5"/>
  <c r="P388" i="5"/>
  <c r="Q388" i="5"/>
  <c r="R388" i="5"/>
  <c r="O389" i="5"/>
  <c r="P389" i="5"/>
  <c r="Q389" i="5"/>
  <c r="R389" i="5"/>
  <c r="O390" i="5"/>
  <c r="P390" i="5"/>
  <c r="Q390" i="5"/>
  <c r="R390" i="5"/>
  <c r="O391" i="5"/>
  <c r="P391" i="5"/>
  <c r="Q391" i="5"/>
  <c r="R391" i="5"/>
  <c r="O392" i="5"/>
  <c r="P392" i="5"/>
  <c r="Q392" i="5"/>
  <c r="R392" i="5"/>
  <c r="O393" i="5"/>
  <c r="P393" i="5"/>
  <c r="Q393" i="5"/>
  <c r="R393" i="5"/>
  <c r="O394" i="5"/>
  <c r="P394" i="5"/>
  <c r="Q394" i="5"/>
  <c r="R394" i="5"/>
  <c r="O395" i="5"/>
  <c r="P395" i="5"/>
  <c r="Q395" i="5"/>
  <c r="R395" i="5"/>
  <c r="O396" i="5"/>
  <c r="P396" i="5"/>
  <c r="Q396" i="5"/>
  <c r="R396" i="5"/>
  <c r="O397" i="5"/>
  <c r="P397" i="5"/>
  <c r="Q397" i="5"/>
  <c r="R397" i="5"/>
  <c r="O398" i="5"/>
  <c r="P398" i="5"/>
  <c r="Q398" i="5"/>
  <c r="R398" i="5"/>
  <c r="O399" i="5"/>
  <c r="P399" i="5"/>
  <c r="Q399" i="5"/>
  <c r="R399" i="5"/>
  <c r="O400" i="5"/>
  <c r="P400" i="5"/>
  <c r="Q400" i="5"/>
  <c r="R400" i="5"/>
  <c r="O401" i="5"/>
  <c r="P401" i="5"/>
  <c r="Q401" i="5"/>
  <c r="R401" i="5"/>
  <c r="O402" i="5"/>
  <c r="P402" i="5"/>
  <c r="Q402" i="5"/>
  <c r="R402" i="5"/>
  <c r="O403" i="5"/>
  <c r="P403" i="5"/>
  <c r="Q403" i="5"/>
  <c r="R403" i="5"/>
  <c r="O404" i="5"/>
  <c r="P404" i="5"/>
  <c r="Q404" i="5"/>
  <c r="R404" i="5"/>
  <c r="O405" i="5"/>
  <c r="P405" i="5"/>
  <c r="Q405" i="5"/>
  <c r="R405" i="5"/>
  <c r="O406" i="5"/>
  <c r="P406" i="5"/>
  <c r="Q406" i="5"/>
  <c r="R406" i="5"/>
  <c r="O407" i="5"/>
  <c r="P407" i="5"/>
  <c r="Q407" i="5"/>
  <c r="R407" i="5"/>
  <c r="O408" i="5"/>
  <c r="P408" i="5"/>
  <c r="Q408" i="5"/>
  <c r="R408" i="5"/>
  <c r="O409" i="5"/>
  <c r="P409" i="5"/>
  <c r="Q409" i="5"/>
  <c r="R409" i="5"/>
  <c r="O410" i="5"/>
  <c r="P410" i="5"/>
  <c r="Q410" i="5"/>
  <c r="R410" i="5"/>
  <c r="O411" i="5"/>
  <c r="P411" i="5"/>
  <c r="Q411" i="5"/>
  <c r="R411" i="5"/>
  <c r="O412" i="5"/>
  <c r="P412" i="5"/>
  <c r="Q412" i="5"/>
  <c r="R412" i="5"/>
  <c r="O413" i="5"/>
  <c r="P413" i="5"/>
  <c r="Q413" i="5"/>
  <c r="R413" i="5"/>
  <c r="O414" i="5"/>
  <c r="P414" i="5"/>
  <c r="Q414" i="5"/>
  <c r="R414" i="5"/>
  <c r="O415" i="5"/>
  <c r="P415" i="5"/>
  <c r="Q415" i="5"/>
  <c r="R415" i="5"/>
  <c r="O416" i="5"/>
  <c r="P416" i="5"/>
  <c r="Q416" i="5"/>
  <c r="R416" i="5"/>
  <c r="O417" i="5"/>
  <c r="P417" i="5"/>
  <c r="Q417" i="5"/>
  <c r="R417" i="5"/>
  <c r="O418" i="5"/>
  <c r="P418" i="5"/>
  <c r="Q418" i="5"/>
  <c r="R418" i="5"/>
  <c r="O419" i="5"/>
  <c r="P419" i="5"/>
  <c r="Q419" i="5"/>
  <c r="R419" i="5"/>
  <c r="O420" i="5"/>
  <c r="P420" i="5"/>
  <c r="Q420" i="5"/>
  <c r="R420" i="5"/>
  <c r="O421" i="5"/>
  <c r="P421" i="5"/>
  <c r="Q421" i="5"/>
  <c r="R421" i="5"/>
  <c r="O422" i="5"/>
  <c r="P422" i="5"/>
  <c r="Q422" i="5"/>
  <c r="R422" i="5"/>
  <c r="O423" i="5"/>
  <c r="P423" i="5"/>
  <c r="Q423" i="5"/>
  <c r="R423" i="5"/>
  <c r="O424" i="5"/>
  <c r="P424" i="5"/>
  <c r="Q424" i="5"/>
  <c r="R424" i="5"/>
  <c r="O425" i="5"/>
  <c r="P425" i="5"/>
  <c r="Q425" i="5"/>
  <c r="R425" i="5"/>
  <c r="O426" i="5"/>
  <c r="P426" i="5"/>
  <c r="Q426" i="5"/>
  <c r="R426" i="5"/>
  <c r="O427" i="5"/>
  <c r="P427" i="5"/>
  <c r="Q427" i="5"/>
  <c r="R427" i="5"/>
  <c r="O428" i="5"/>
  <c r="P428" i="5"/>
  <c r="Q428" i="5"/>
  <c r="R428" i="5"/>
  <c r="O429" i="5"/>
  <c r="P429" i="5"/>
  <c r="Q429" i="5"/>
  <c r="R429" i="5"/>
  <c r="O430" i="5"/>
  <c r="P430" i="5"/>
  <c r="Q430" i="5"/>
  <c r="R430" i="5"/>
  <c r="O431" i="5"/>
  <c r="P431" i="5"/>
  <c r="Q431" i="5"/>
  <c r="R431" i="5"/>
  <c r="O432" i="5"/>
  <c r="P432" i="5"/>
  <c r="Q432" i="5"/>
  <c r="R432" i="5"/>
  <c r="O433" i="5"/>
  <c r="P433" i="5"/>
  <c r="Q433" i="5"/>
  <c r="R433" i="5"/>
  <c r="O434" i="5"/>
  <c r="P434" i="5"/>
  <c r="Q434" i="5"/>
  <c r="R434" i="5"/>
  <c r="O435" i="5"/>
  <c r="P435" i="5"/>
  <c r="Q435" i="5"/>
  <c r="R435" i="5"/>
  <c r="O436" i="5"/>
  <c r="P436" i="5"/>
  <c r="Q436" i="5"/>
  <c r="R436" i="5"/>
  <c r="O437" i="5"/>
  <c r="P437" i="5"/>
  <c r="Q437" i="5"/>
  <c r="R437" i="5"/>
  <c r="O438" i="5"/>
  <c r="P438" i="5"/>
  <c r="Q438" i="5"/>
  <c r="R438" i="5"/>
  <c r="O439" i="5"/>
  <c r="P439" i="5"/>
  <c r="Q439" i="5"/>
  <c r="R439" i="5"/>
  <c r="O440" i="5"/>
  <c r="P440" i="5"/>
  <c r="Q440" i="5"/>
  <c r="R440" i="5"/>
  <c r="O441" i="5"/>
  <c r="P441" i="5"/>
  <c r="Q441" i="5"/>
  <c r="R441" i="5"/>
  <c r="O442" i="5"/>
  <c r="P442" i="5"/>
  <c r="Q442" i="5"/>
  <c r="R442" i="5"/>
  <c r="O443" i="5"/>
  <c r="P443" i="5"/>
  <c r="Q443" i="5"/>
  <c r="R443" i="5"/>
  <c r="O444" i="5"/>
  <c r="P444" i="5"/>
  <c r="Q444" i="5"/>
  <c r="R444" i="5"/>
  <c r="O445" i="5"/>
  <c r="P445" i="5"/>
  <c r="Q445" i="5"/>
  <c r="R445" i="5"/>
  <c r="O446" i="5"/>
  <c r="P446" i="5"/>
  <c r="Q446" i="5"/>
  <c r="R446" i="5"/>
  <c r="O447" i="5"/>
  <c r="P447" i="5"/>
  <c r="Q447" i="5"/>
  <c r="R447" i="5"/>
  <c r="O448" i="5"/>
  <c r="P448" i="5"/>
  <c r="Q448" i="5"/>
  <c r="R448" i="5"/>
  <c r="O449" i="5"/>
  <c r="P449" i="5"/>
  <c r="Q449" i="5"/>
  <c r="R449" i="5"/>
  <c r="O450" i="5"/>
  <c r="P450" i="5"/>
  <c r="Q450" i="5"/>
  <c r="R450" i="5"/>
  <c r="O451" i="5"/>
  <c r="P451" i="5"/>
  <c r="Q451" i="5"/>
  <c r="R451" i="5"/>
  <c r="O452" i="5"/>
  <c r="P452" i="5"/>
  <c r="Q452" i="5"/>
  <c r="R452" i="5"/>
  <c r="O453" i="5"/>
  <c r="P453" i="5"/>
  <c r="Q453" i="5"/>
  <c r="R453" i="5"/>
  <c r="O454" i="5"/>
  <c r="P454" i="5"/>
  <c r="Q454" i="5"/>
  <c r="R454" i="5"/>
  <c r="O455" i="5"/>
  <c r="P455" i="5"/>
  <c r="Q455" i="5"/>
  <c r="R455" i="5"/>
  <c r="O456" i="5"/>
  <c r="P456" i="5"/>
  <c r="Q456" i="5"/>
  <c r="R456" i="5"/>
  <c r="O457" i="5"/>
  <c r="P457" i="5"/>
  <c r="Q457" i="5"/>
  <c r="R457" i="5"/>
  <c r="O458" i="5"/>
  <c r="P458" i="5"/>
  <c r="Q458" i="5"/>
  <c r="R458" i="5"/>
  <c r="O459" i="5"/>
  <c r="P459" i="5"/>
  <c r="Q459" i="5"/>
  <c r="R459" i="5"/>
  <c r="O460" i="5"/>
  <c r="P460" i="5"/>
  <c r="Q460" i="5"/>
  <c r="R460" i="5"/>
  <c r="O461" i="5"/>
  <c r="P461" i="5"/>
  <c r="Q461" i="5"/>
  <c r="R461" i="5"/>
  <c r="O462" i="5"/>
  <c r="P462" i="5"/>
  <c r="Q462" i="5"/>
  <c r="R462" i="5"/>
  <c r="O463" i="5"/>
  <c r="P463" i="5"/>
  <c r="Q463" i="5"/>
  <c r="R463" i="5"/>
  <c r="O464" i="5"/>
  <c r="P464" i="5"/>
  <c r="Q464" i="5"/>
  <c r="R464" i="5"/>
  <c r="O465" i="5"/>
  <c r="P465" i="5"/>
  <c r="Q465" i="5"/>
  <c r="R465" i="5"/>
  <c r="O466" i="5"/>
  <c r="P466" i="5"/>
  <c r="Q466" i="5"/>
  <c r="R466" i="5"/>
  <c r="O467" i="5"/>
  <c r="P467" i="5"/>
  <c r="Q467" i="5"/>
  <c r="R467" i="5"/>
  <c r="O468" i="5"/>
  <c r="P468" i="5"/>
  <c r="Q468" i="5"/>
  <c r="R468" i="5"/>
  <c r="O469" i="5"/>
  <c r="P469" i="5"/>
  <c r="Q469" i="5"/>
  <c r="R469" i="5"/>
  <c r="O470" i="5"/>
  <c r="P470" i="5"/>
  <c r="Q470" i="5"/>
  <c r="R470" i="5"/>
  <c r="O471" i="5"/>
  <c r="P471" i="5"/>
  <c r="Q471" i="5"/>
  <c r="R471" i="5"/>
  <c r="O472" i="5"/>
  <c r="P472" i="5"/>
  <c r="Q472" i="5"/>
  <c r="R472" i="5"/>
  <c r="O473" i="5"/>
  <c r="P473" i="5"/>
  <c r="Q473" i="5"/>
  <c r="R473" i="5"/>
  <c r="O474" i="5"/>
  <c r="P474" i="5"/>
  <c r="Q474" i="5"/>
  <c r="R474" i="5"/>
  <c r="O475" i="5"/>
  <c r="P475" i="5"/>
  <c r="Q475" i="5"/>
  <c r="R475" i="5"/>
  <c r="O476" i="5"/>
  <c r="P476" i="5"/>
  <c r="Q476" i="5"/>
  <c r="R476" i="5"/>
  <c r="O477" i="5"/>
  <c r="P477" i="5"/>
  <c r="Q477" i="5"/>
  <c r="R477" i="5"/>
  <c r="O478" i="5"/>
  <c r="P478" i="5"/>
  <c r="Q478" i="5"/>
  <c r="R478" i="5"/>
  <c r="O479" i="5"/>
  <c r="P479" i="5"/>
  <c r="Q479" i="5"/>
  <c r="R479" i="5"/>
  <c r="O480" i="5"/>
  <c r="P480" i="5"/>
  <c r="Q480" i="5"/>
  <c r="R480" i="5"/>
  <c r="O481" i="5"/>
  <c r="P481" i="5"/>
  <c r="Q481" i="5"/>
  <c r="R481" i="5"/>
  <c r="O482" i="5"/>
  <c r="P482" i="5"/>
  <c r="Q482" i="5"/>
  <c r="R482" i="5"/>
  <c r="O483" i="5"/>
  <c r="P483" i="5"/>
  <c r="Q483" i="5"/>
  <c r="R483" i="5"/>
  <c r="O484" i="5"/>
  <c r="P484" i="5"/>
  <c r="Q484" i="5"/>
  <c r="R484" i="5"/>
  <c r="O485" i="5"/>
  <c r="P485" i="5"/>
  <c r="Q485" i="5"/>
  <c r="R485" i="5"/>
  <c r="O486" i="5"/>
  <c r="P486" i="5"/>
  <c r="Q486" i="5"/>
  <c r="R486" i="5"/>
  <c r="O487" i="5"/>
  <c r="P487" i="5"/>
  <c r="Q487" i="5"/>
  <c r="R487" i="5"/>
  <c r="O488" i="5"/>
  <c r="P488" i="5"/>
  <c r="Q488" i="5"/>
  <c r="R488" i="5"/>
  <c r="O489" i="5"/>
  <c r="P489" i="5"/>
  <c r="Q489" i="5"/>
  <c r="R489" i="5"/>
  <c r="O490" i="5"/>
  <c r="P490" i="5"/>
  <c r="Q490" i="5"/>
  <c r="R490" i="5"/>
  <c r="O491" i="5"/>
  <c r="P491" i="5"/>
  <c r="Q491" i="5"/>
  <c r="R491" i="5"/>
  <c r="O492" i="5"/>
  <c r="P492" i="5"/>
  <c r="Q492" i="5"/>
  <c r="R492" i="5"/>
  <c r="O493" i="5"/>
  <c r="P493" i="5"/>
  <c r="Q493" i="5"/>
  <c r="R493" i="5"/>
  <c r="O494" i="5"/>
  <c r="P494" i="5"/>
  <c r="Q494" i="5"/>
  <c r="R494" i="5"/>
  <c r="O495" i="5"/>
  <c r="P495" i="5"/>
  <c r="Q495" i="5"/>
  <c r="R495" i="5"/>
  <c r="O496" i="5"/>
  <c r="P496" i="5"/>
  <c r="Q496" i="5"/>
  <c r="R496" i="5"/>
  <c r="O497" i="5"/>
  <c r="P497" i="5"/>
  <c r="Q497" i="5"/>
  <c r="R497" i="5"/>
  <c r="O498" i="5"/>
  <c r="P498" i="5"/>
  <c r="Q498" i="5"/>
  <c r="R498" i="5"/>
  <c r="O499" i="5"/>
  <c r="P499" i="5"/>
  <c r="Q499" i="5"/>
  <c r="R499" i="5"/>
  <c r="O500" i="5"/>
  <c r="P500" i="5"/>
  <c r="Q500" i="5"/>
  <c r="R500" i="5"/>
  <c r="O501" i="5"/>
  <c r="P501" i="5"/>
  <c r="Q501" i="5"/>
  <c r="R501" i="5"/>
  <c r="O502" i="5"/>
  <c r="P502" i="5"/>
  <c r="Q502" i="5"/>
  <c r="R502" i="5"/>
  <c r="O503" i="5"/>
  <c r="P503" i="5"/>
  <c r="Q503" i="5"/>
  <c r="R503" i="5"/>
  <c r="O504" i="5"/>
  <c r="P504" i="5"/>
  <c r="Q504" i="5"/>
  <c r="R504" i="5"/>
  <c r="O505" i="5"/>
  <c r="P505" i="5"/>
  <c r="Q505" i="5"/>
  <c r="R505" i="5"/>
  <c r="O506" i="5"/>
  <c r="P506" i="5"/>
  <c r="Q506" i="5"/>
  <c r="R506" i="5"/>
  <c r="O507" i="5"/>
  <c r="P507" i="5"/>
  <c r="Q507" i="5"/>
  <c r="R507" i="5"/>
  <c r="O508" i="5"/>
  <c r="P508" i="5"/>
  <c r="Q508" i="5"/>
  <c r="R508" i="5"/>
  <c r="O509" i="5"/>
  <c r="P509" i="5"/>
  <c r="Q509" i="5"/>
  <c r="R509" i="5"/>
  <c r="O510" i="5"/>
  <c r="P510" i="5"/>
  <c r="Q510" i="5"/>
  <c r="R510" i="5"/>
  <c r="O511" i="5"/>
  <c r="P511" i="5"/>
  <c r="Q511" i="5"/>
  <c r="R511" i="5"/>
  <c r="O512" i="5"/>
  <c r="P512" i="5"/>
  <c r="Q512" i="5"/>
  <c r="R512" i="5"/>
  <c r="O513" i="5"/>
  <c r="P513" i="5"/>
  <c r="Q513" i="5"/>
  <c r="R513" i="5"/>
  <c r="O514" i="5"/>
  <c r="P514" i="5"/>
  <c r="Q514" i="5"/>
  <c r="R514" i="5"/>
  <c r="O515" i="5"/>
  <c r="P515" i="5"/>
  <c r="Q515" i="5"/>
  <c r="R515" i="5"/>
  <c r="O516" i="5"/>
  <c r="P516" i="5"/>
  <c r="Q516" i="5"/>
  <c r="R516" i="5"/>
  <c r="O517" i="5"/>
  <c r="P517" i="5"/>
  <c r="Q517" i="5"/>
  <c r="R517" i="5"/>
  <c r="O518" i="5"/>
  <c r="P518" i="5"/>
  <c r="Q518" i="5"/>
  <c r="R518" i="5"/>
  <c r="O519" i="5"/>
  <c r="P519" i="5"/>
  <c r="Q519" i="5"/>
  <c r="R519" i="5"/>
  <c r="O520" i="5"/>
  <c r="P520" i="5"/>
  <c r="Q520" i="5"/>
  <c r="R520" i="5"/>
  <c r="O521" i="5"/>
  <c r="P521" i="5"/>
  <c r="Q521" i="5"/>
  <c r="R521" i="5"/>
  <c r="O522" i="5"/>
  <c r="P522" i="5"/>
  <c r="Q522" i="5"/>
  <c r="R522" i="5"/>
  <c r="O523" i="5"/>
  <c r="P523" i="5"/>
  <c r="Q523" i="5"/>
  <c r="R523" i="5"/>
  <c r="O524" i="5"/>
  <c r="P524" i="5"/>
  <c r="Q524" i="5"/>
  <c r="R524" i="5"/>
  <c r="O525" i="5"/>
  <c r="P525" i="5"/>
  <c r="Q525" i="5"/>
  <c r="R525" i="5"/>
  <c r="O526" i="5"/>
  <c r="P526" i="5"/>
  <c r="Q526" i="5"/>
  <c r="R526" i="5"/>
  <c r="O527" i="5"/>
  <c r="P527" i="5"/>
  <c r="Q527" i="5"/>
  <c r="R527" i="5"/>
  <c r="O528" i="5"/>
  <c r="P528" i="5"/>
  <c r="Q528" i="5"/>
  <c r="R528" i="5"/>
  <c r="O529" i="5"/>
  <c r="P529" i="5"/>
  <c r="Q529" i="5"/>
  <c r="R529" i="5"/>
  <c r="O530" i="5"/>
  <c r="P530" i="5"/>
  <c r="Q530" i="5"/>
  <c r="R530" i="5"/>
  <c r="O531" i="5"/>
  <c r="P531" i="5"/>
  <c r="Q531" i="5"/>
  <c r="R531" i="5"/>
  <c r="O532" i="5"/>
  <c r="P532" i="5"/>
  <c r="Q532" i="5"/>
  <c r="R532" i="5"/>
  <c r="O533" i="5"/>
  <c r="P533" i="5"/>
  <c r="Q533" i="5"/>
  <c r="R533" i="5"/>
  <c r="O534" i="5"/>
  <c r="P534" i="5"/>
  <c r="Q534" i="5"/>
  <c r="R534" i="5"/>
  <c r="O535" i="5"/>
  <c r="P535" i="5"/>
  <c r="Q535" i="5"/>
  <c r="R535" i="5"/>
  <c r="O536" i="5"/>
  <c r="P536" i="5"/>
  <c r="Q536" i="5"/>
  <c r="R536" i="5"/>
  <c r="O537" i="5"/>
  <c r="P537" i="5"/>
  <c r="Q537" i="5"/>
  <c r="R537" i="5"/>
  <c r="O538" i="5"/>
  <c r="P538" i="5"/>
  <c r="Q538" i="5"/>
  <c r="R538" i="5"/>
  <c r="O539" i="5"/>
  <c r="P539" i="5"/>
  <c r="Q539" i="5"/>
  <c r="R539" i="5"/>
  <c r="O540" i="5"/>
  <c r="P540" i="5"/>
  <c r="Q540" i="5"/>
  <c r="R540" i="5"/>
  <c r="O541" i="5"/>
  <c r="P541" i="5"/>
  <c r="Q541" i="5"/>
  <c r="R541" i="5"/>
  <c r="O542" i="5"/>
  <c r="P542" i="5"/>
  <c r="Q542" i="5"/>
  <c r="R542" i="5"/>
  <c r="O543" i="5"/>
  <c r="P543" i="5"/>
  <c r="Q543" i="5"/>
  <c r="R543" i="5"/>
  <c r="O544" i="5"/>
  <c r="P544" i="5"/>
  <c r="Q544" i="5"/>
  <c r="R544" i="5"/>
  <c r="O545" i="5"/>
  <c r="P545" i="5"/>
  <c r="Q545" i="5"/>
  <c r="R545" i="5"/>
  <c r="O546" i="5"/>
  <c r="P546" i="5"/>
  <c r="Q546" i="5"/>
  <c r="R546" i="5"/>
  <c r="O547" i="5"/>
  <c r="P547" i="5"/>
  <c r="Q547" i="5"/>
  <c r="R547" i="5"/>
  <c r="O548" i="5"/>
  <c r="P548" i="5"/>
  <c r="Q548" i="5"/>
  <c r="R548" i="5"/>
  <c r="O549" i="5"/>
  <c r="P549" i="5"/>
  <c r="Q549" i="5"/>
  <c r="R549" i="5"/>
  <c r="O550" i="5"/>
  <c r="P550" i="5"/>
  <c r="Q550" i="5"/>
  <c r="R550" i="5"/>
  <c r="O551" i="5"/>
  <c r="P551" i="5"/>
  <c r="Q551" i="5"/>
  <c r="R551" i="5"/>
  <c r="O552" i="5"/>
  <c r="P552" i="5"/>
  <c r="Q552" i="5"/>
  <c r="R552" i="5"/>
  <c r="O553" i="5"/>
  <c r="P553" i="5"/>
  <c r="Q553" i="5"/>
  <c r="R553" i="5"/>
  <c r="O554" i="5"/>
  <c r="P554" i="5"/>
  <c r="Q554" i="5"/>
  <c r="R554" i="5"/>
  <c r="O555" i="5"/>
  <c r="P555" i="5"/>
  <c r="Q555" i="5"/>
  <c r="R555" i="5"/>
  <c r="O556" i="5"/>
  <c r="P556" i="5"/>
  <c r="Q556" i="5"/>
  <c r="R556" i="5"/>
  <c r="O557" i="5"/>
  <c r="P557" i="5"/>
  <c r="Q557" i="5"/>
  <c r="R557" i="5"/>
  <c r="O558" i="5"/>
  <c r="P558" i="5"/>
  <c r="Q558" i="5"/>
  <c r="R558" i="5"/>
  <c r="O559" i="5"/>
  <c r="P559" i="5"/>
  <c r="Q559" i="5"/>
  <c r="R559" i="5"/>
  <c r="O560" i="5"/>
  <c r="P560" i="5"/>
  <c r="Q560" i="5"/>
  <c r="R560" i="5"/>
  <c r="O561" i="5"/>
  <c r="P561" i="5"/>
  <c r="Q561" i="5"/>
  <c r="R561" i="5"/>
  <c r="O562" i="5"/>
  <c r="P562" i="5"/>
  <c r="Q562" i="5"/>
  <c r="R562" i="5"/>
  <c r="O563" i="5"/>
  <c r="P563" i="5"/>
  <c r="Q563" i="5"/>
  <c r="R563" i="5"/>
  <c r="O564" i="5"/>
  <c r="P564" i="5"/>
  <c r="Q564" i="5"/>
  <c r="R564" i="5"/>
  <c r="O565" i="5"/>
  <c r="P565" i="5"/>
  <c r="Q565" i="5"/>
  <c r="R565" i="5"/>
  <c r="O566" i="5"/>
  <c r="P566" i="5"/>
  <c r="Q566" i="5"/>
  <c r="R566" i="5"/>
  <c r="O567" i="5"/>
  <c r="P567" i="5"/>
  <c r="Q567" i="5"/>
  <c r="R567" i="5"/>
  <c r="O568" i="5"/>
  <c r="P568" i="5"/>
  <c r="Q568" i="5"/>
  <c r="R568" i="5"/>
  <c r="O569" i="5"/>
  <c r="P569" i="5"/>
  <c r="Q569" i="5"/>
  <c r="R569" i="5"/>
  <c r="O570" i="5"/>
  <c r="P570" i="5"/>
  <c r="Q570" i="5"/>
  <c r="R570" i="5"/>
  <c r="O571" i="5"/>
  <c r="P571" i="5"/>
  <c r="Q571" i="5"/>
  <c r="R571" i="5"/>
  <c r="O572" i="5"/>
  <c r="P572" i="5"/>
  <c r="Q572" i="5"/>
  <c r="R572" i="5"/>
  <c r="O573" i="5"/>
  <c r="P573" i="5"/>
  <c r="Q573" i="5"/>
  <c r="R573" i="5"/>
  <c r="O574" i="5"/>
  <c r="P574" i="5"/>
  <c r="Q574" i="5"/>
  <c r="R574" i="5"/>
  <c r="O575" i="5"/>
  <c r="P575" i="5"/>
  <c r="Q575" i="5"/>
  <c r="R575" i="5"/>
  <c r="O576" i="5"/>
  <c r="P576" i="5"/>
  <c r="Q576" i="5"/>
  <c r="R576" i="5"/>
  <c r="O577" i="5"/>
  <c r="P577" i="5"/>
  <c r="Q577" i="5"/>
  <c r="R577" i="5"/>
  <c r="O578" i="5"/>
  <c r="P578" i="5"/>
  <c r="Q578" i="5"/>
  <c r="R578" i="5"/>
  <c r="O579" i="5"/>
  <c r="P579" i="5"/>
  <c r="Q579" i="5"/>
  <c r="R579" i="5"/>
  <c r="O580" i="5"/>
  <c r="P580" i="5"/>
  <c r="Q580" i="5"/>
  <c r="R580" i="5"/>
  <c r="O581" i="5"/>
  <c r="P581" i="5"/>
  <c r="Q581" i="5"/>
  <c r="R581" i="5"/>
  <c r="O582" i="5"/>
  <c r="P582" i="5"/>
  <c r="Q582" i="5"/>
  <c r="R582" i="5"/>
  <c r="O583" i="5"/>
  <c r="P583" i="5"/>
  <c r="Q583" i="5"/>
  <c r="R583" i="5"/>
  <c r="O584" i="5"/>
  <c r="P584" i="5"/>
  <c r="Q584" i="5"/>
  <c r="R584" i="5"/>
  <c r="O585" i="5"/>
  <c r="P585" i="5"/>
  <c r="Q585" i="5"/>
  <c r="R585" i="5"/>
  <c r="O586" i="5"/>
  <c r="P586" i="5"/>
  <c r="Q586" i="5"/>
  <c r="R586" i="5"/>
  <c r="O587" i="5"/>
  <c r="P587" i="5"/>
  <c r="Q587" i="5"/>
  <c r="R587" i="5"/>
  <c r="O588" i="5"/>
  <c r="P588" i="5"/>
  <c r="Q588" i="5"/>
  <c r="R588" i="5"/>
  <c r="O589" i="5"/>
  <c r="P589" i="5"/>
  <c r="Q589" i="5"/>
  <c r="R589" i="5"/>
  <c r="O590" i="5"/>
  <c r="P590" i="5"/>
  <c r="Q590" i="5"/>
  <c r="R590" i="5"/>
  <c r="O591" i="5"/>
  <c r="P591" i="5"/>
  <c r="Q591" i="5"/>
  <c r="R591" i="5"/>
  <c r="O592" i="5"/>
  <c r="P592" i="5"/>
  <c r="Q592" i="5"/>
  <c r="R592" i="5"/>
  <c r="O593" i="5"/>
  <c r="P593" i="5"/>
  <c r="Q593" i="5"/>
  <c r="R593" i="5"/>
  <c r="O594" i="5"/>
  <c r="P594" i="5"/>
  <c r="Q594" i="5"/>
  <c r="R594" i="5"/>
  <c r="O595" i="5"/>
  <c r="P595" i="5"/>
  <c r="Q595" i="5"/>
  <c r="R595" i="5"/>
  <c r="O596" i="5"/>
  <c r="P596" i="5"/>
  <c r="Q596" i="5"/>
  <c r="R596" i="5"/>
  <c r="O597" i="5"/>
  <c r="P597" i="5"/>
  <c r="Q597" i="5"/>
  <c r="R597" i="5"/>
  <c r="O598" i="5"/>
  <c r="P598" i="5"/>
  <c r="Q598" i="5"/>
  <c r="R598" i="5"/>
  <c r="O599" i="5"/>
  <c r="P599" i="5"/>
  <c r="Q599" i="5"/>
  <c r="R599" i="5"/>
  <c r="O600" i="5"/>
  <c r="P600" i="5"/>
  <c r="Q600" i="5"/>
  <c r="R600" i="5"/>
  <c r="O601" i="5"/>
  <c r="P601" i="5"/>
  <c r="Q601" i="5"/>
  <c r="R601" i="5"/>
  <c r="O602" i="5"/>
  <c r="P602" i="5"/>
  <c r="Q602" i="5"/>
  <c r="R602" i="5"/>
  <c r="O603" i="5"/>
  <c r="P603" i="5"/>
  <c r="Q603" i="5"/>
  <c r="R603" i="5"/>
  <c r="O604" i="5"/>
  <c r="P604" i="5"/>
  <c r="Q604" i="5"/>
  <c r="R604" i="5"/>
  <c r="O605" i="5"/>
  <c r="P605" i="5"/>
  <c r="Q605" i="5"/>
  <c r="R605" i="5"/>
  <c r="O606" i="5"/>
  <c r="P606" i="5"/>
  <c r="Q606" i="5"/>
  <c r="R606" i="5"/>
  <c r="O607" i="5"/>
  <c r="P607" i="5"/>
  <c r="Q607" i="5"/>
  <c r="R607" i="5"/>
  <c r="O608" i="5"/>
  <c r="P608" i="5"/>
  <c r="Q608" i="5"/>
  <c r="R608" i="5"/>
  <c r="O609" i="5"/>
  <c r="P609" i="5"/>
  <c r="Q609" i="5"/>
  <c r="R609" i="5"/>
  <c r="O610" i="5"/>
  <c r="P610" i="5"/>
  <c r="Q610" i="5"/>
  <c r="R610" i="5"/>
  <c r="O611" i="5"/>
  <c r="P611" i="5"/>
  <c r="Q611" i="5"/>
  <c r="R611" i="5"/>
  <c r="O612" i="5"/>
  <c r="P612" i="5"/>
  <c r="Q612" i="5"/>
  <c r="R612" i="5"/>
  <c r="O613" i="5"/>
  <c r="P613" i="5"/>
  <c r="Q613" i="5"/>
  <c r="R613" i="5"/>
  <c r="O614" i="5"/>
  <c r="P614" i="5"/>
  <c r="Q614" i="5"/>
  <c r="R614" i="5"/>
  <c r="O615" i="5"/>
  <c r="P615" i="5"/>
  <c r="Q615" i="5"/>
  <c r="R615" i="5"/>
  <c r="O616" i="5"/>
  <c r="P616" i="5"/>
  <c r="Q616" i="5"/>
  <c r="R616" i="5"/>
  <c r="O617" i="5"/>
  <c r="P617" i="5"/>
  <c r="Q617" i="5"/>
  <c r="R617" i="5"/>
  <c r="O618" i="5"/>
  <c r="P618" i="5"/>
  <c r="Q618" i="5"/>
  <c r="R618" i="5"/>
  <c r="O619" i="5"/>
  <c r="P619" i="5"/>
  <c r="Q619" i="5"/>
  <c r="R619" i="5"/>
  <c r="O620" i="5"/>
  <c r="P620" i="5"/>
  <c r="Q620" i="5"/>
  <c r="R620" i="5"/>
  <c r="O621" i="5"/>
  <c r="P621" i="5"/>
  <c r="Q621" i="5"/>
  <c r="R621" i="5"/>
  <c r="O622" i="5"/>
  <c r="P622" i="5"/>
  <c r="Q622" i="5"/>
  <c r="R622" i="5"/>
  <c r="O623" i="5"/>
  <c r="P623" i="5"/>
  <c r="Q623" i="5"/>
  <c r="R623" i="5"/>
  <c r="O624" i="5"/>
  <c r="P624" i="5"/>
  <c r="Q624" i="5"/>
  <c r="R624" i="5"/>
  <c r="O625" i="5"/>
  <c r="P625" i="5"/>
  <c r="Q625" i="5"/>
  <c r="R625" i="5"/>
  <c r="O626" i="5"/>
  <c r="P626" i="5"/>
  <c r="Q626" i="5"/>
  <c r="R626" i="5"/>
  <c r="O627" i="5"/>
  <c r="P627" i="5"/>
  <c r="Q627" i="5"/>
  <c r="R627" i="5"/>
  <c r="O628" i="5"/>
  <c r="P628" i="5"/>
  <c r="Q628" i="5"/>
  <c r="R628" i="5"/>
  <c r="O629" i="5"/>
  <c r="P629" i="5"/>
  <c r="Q629" i="5"/>
  <c r="R629" i="5"/>
  <c r="O630" i="5"/>
  <c r="P630" i="5"/>
  <c r="Q630" i="5"/>
  <c r="R630" i="5"/>
  <c r="O631" i="5"/>
  <c r="P631" i="5"/>
  <c r="Q631" i="5"/>
  <c r="R631" i="5"/>
  <c r="O632" i="5"/>
  <c r="P632" i="5"/>
  <c r="Q632" i="5"/>
  <c r="R632" i="5"/>
  <c r="O633" i="5"/>
  <c r="P633" i="5"/>
  <c r="Q633" i="5"/>
  <c r="R633" i="5"/>
  <c r="O634" i="5"/>
  <c r="P634" i="5"/>
  <c r="Q634" i="5"/>
  <c r="R634" i="5"/>
  <c r="O635" i="5"/>
  <c r="P635" i="5"/>
  <c r="Q635" i="5"/>
  <c r="R635" i="5"/>
  <c r="O636" i="5"/>
  <c r="P636" i="5"/>
  <c r="Q636" i="5"/>
  <c r="R636" i="5"/>
  <c r="O637" i="5"/>
  <c r="P637" i="5"/>
  <c r="Q637" i="5"/>
  <c r="R637" i="5"/>
  <c r="O638" i="5"/>
  <c r="P638" i="5"/>
  <c r="Q638" i="5"/>
  <c r="R638" i="5"/>
  <c r="O639" i="5"/>
  <c r="P639" i="5"/>
  <c r="Q639" i="5"/>
  <c r="R639" i="5"/>
  <c r="O640" i="5"/>
  <c r="P640" i="5"/>
  <c r="Q640" i="5"/>
  <c r="R640" i="5"/>
  <c r="O641" i="5"/>
  <c r="P641" i="5"/>
  <c r="Q641" i="5"/>
  <c r="R641" i="5"/>
  <c r="O642" i="5"/>
  <c r="P642" i="5"/>
  <c r="Q642" i="5"/>
  <c r="R642" i="5"/>
  <c r="O643" i="5"/>
  <c r="P643" i="5"/>
  <c r="Q643" i="5"/>
  <c r="R643" i="5"/>
  <c r="O644" i="5"/>
  <c r="P644" i="5"/>
  <c r="Q644" i="5"/>
  <c r="R644" i="5"/>
  <c r="O645" i="5"/>
  <c r="P645" i="5"/>
  <c r="Q645" i="5"/>
  <c r="R645" i="5"/>
  <c r="O646" i="5"/>
  <c r="P646" i="5"/>
  <c r="Q646" i="5"/>
  <c r="R646" i="5"/>
  <c r="O647" i="5"/>
  <c r="P647" i="5"/>
  <c r="Q647" i="5"/>
  <c r="R647" i="5"/>
  <c r="O648" i="5"/>
  <c r="P648" i="5"/>
  <c r="Q648" i="5"/>
  <c r="R648" i="5"/>
  <c r="O649" i="5"/>
  <c r="P649" i="5"/>
  <c r="Q649" i="5"/>
  <c r="R649" i="5"/>
  <c r="O650" i="5"/>
  <c r="P650" i="5"/>
  <c r="Q650" i="5"/>
  <c r="R650" i="5"/>
  <c r="O651" i="5"/>
  <c r="P651" i="5"/>
  <c r="Q651" i="5"/>
  <c r="R651" i="5"/>
  <c r="O652" i="5"/>
  <c r="P652" i="5"/>
  <c r="Q652" i="5"/>
  <c r="R652" i="5"/>
  <c r="O653" i="5"/>
  <c r="P653" i="5"/>
  <c r="Q653" i="5"/>
  <c r="R653" i="5"/>
  <c r="O654" i="5"/>
  <c r="P654" i="5"/>
  <c r="Q654" i="5"/>
  <c r="R654" i="5"/>
  <c r="O655" i="5"/>
  <c r="P655" i="5"/>
  <c r="Q655" i="5"/>
  <c r="R655" i="5"/>
  <c r="O656" i="5"/>
  <c r="P656" i="5"/>
  <c r="Q656" i="5"/>
  <c r="R656" i="5"/>
  <c r="O657" i="5"/>
  <c r="P657" i="5"/>
  <c r="Q657" i="5"/>
  <c r="R657" i="5"/>
  <c r="O658" i="5"/>
  <c r="P658" i="5"/>
  <c r="Q658" i="5"/>
  <c r="R658" i="5"/>
  <c r="O659" i="5"/>
  <c r="P659" i="5"/>
  <c r="Q659" i="5"/>
  <c r="R659" i="5"/>
  <c r="O660" i="5"/>
  <c r="P660" i="5"/>
  <c r="Q660" i="5"/>
  <c r="R660" i="5"/>
  <c r="O661" i="5"/>
  <c r="P661" i="5"/>
  <c r="Q661" i="5"/>
  <c r="R661" i="5"/>
  <c r="O662" i="5"/>
  <c r="P662" i="5"/>
  <c r="Q662" i="5"/>
  <c r="R662" i="5"/>
  <c r="O663" i="5"/>
  <c r="P663" i="5"/>
  <c r="Q663" i="5"/>
  <c r="R663" i="5"/>
  <c r="O664" i="5"/>
  <c r="P664" i="5"/>
  <c r="Q664" i="5"/>
  <c r="R664" i="5"/>
  <c r="O665" i="5"/>
  <c r="P665" i="5"/>
  <c r="Q665" i="5"/>
  <c r="R665" i="5"/>
  <c r="O666" i="5"/>
  <c r="P666" i="5"/>
  <c r="Q666" i="5"/>
  <c r="R666" i="5"/>
  <c r="O667" i="5"/>
  <c r="P667" i="5"/>
  <c r="Q667" i="5"/>
  <c r="R667" i="5"/>
  <c r="O668" i="5"/>
  <c r="P668" i="5"/>
  <c r="Q668" i="5"/>
  <c r="R668" i="5"/>
  <c r="O669" i="5"/>
  <c r="P669" i="5"/>
  <c r="Q669" i="5"/>
  <c r="R669" i="5"/>
  <c r="O670" i="5"/>
  <c r="P670" i="5"/>
  <c r="Q670" i="5"/>
  <c r="R670" i="5"/>
  <c r="O671" i="5"/>
  <c r="P671" i="5"/>
  <c r="Q671" i="5"/>
  <c r="R671" i="5"/>
  <c r="O672" i="5"/>
  <c r="P672" i="5"/>
  <c r="Q672" i="5"/>
  <c r="R672" i="5"/>
  <c r="O673" i="5"/>
  <c r="P673" i="5"/>
  <c r="Q673" i="5"/>
  <c r="R673" i="5"/>
  <c r="O674" i="5"/>
  <c r="P674" i="5"/>
  <c r="Q674" i="5"/>
  <c r="R674" i="5"/>
  <c r="O675" i="5"/>
  <c r="P675" i="5"/>
  <c r="Q675" i="5"/>
  <c r="R675" i="5"/>
  <c r="O676" i="5"/>
  <c r="P676" i="5"/>
  <c r="Q676" i="5"/>
  <c r="R676" i="5"/>
  <c r="O677" i="5"/>
  <c r="P677" i="5"/>
  <c r="Q677" i="5"/>
  <c r="R677" i="5"/>
  <c r="O678" i="5"/>
  <c r="P678" i="5"/>
  <c r="Q678" i="5"/>
  <c r="R678" i="5"/>
  <c r="O679" i="5"/>
  <c r="P679" i="5"/>
  <c r="Q679" i="5"/>
  <c r="R679" i="5"/>
  <c r="O680" i="5"/>
  <c r="P680" i="5"/>
  <c r="Q680" i="5"/>
  <c r="R680" i="5"/>
  <c r="O681" i="5"/>
  <c r="P681" i="5"/>
  <c r="Q681" i="5"/>
  <c r="R681" i="5"/>
  <c r="O682" i="5"/>
  <c r="P682" i="5"/>
  <c r="Q682" i="5"/>
  <c r="R682" i="5"/>
  <c r="O683" i="5"/>
  <c r="P683" i="5"/>
  <c r="Q683" i="5"/>
  <c r="R683" i="5"/>
  <c r="O684" i="5"/>
  <c r="P684" i="5"/>
  <c r="Q684" i="5"/>
  <c r="R684" i="5"/>
  <c r="O685" i="5"/>
  <c r="P685" i="5"/>
  <c r="Q685" i="5"/>
  <c r="R685" i="5"/>
  <c r="O686" i="5"/>
  <c r="P686" i="5"/>
  <c r="Q686" i="5"/>
  <c r="R686" i="5"/>
  <c r="O687" i="5"/>
  <c r="P687" i="5"/>
  <c r="Q687" i="5"/>
  <c r="R687" i="5"/>
  <c r="O688" i="5"/>
  <c r="P688" i="5"/>
  <c r="Q688" i="5"/>
  <c r="R688" i="5"/>
  <c r="O689" i="5"/>
  <c r="P689" i="5"/>
  <c r="Q689" i="5"/>
  <c r="R689" i="5"/>
  <c r="O690" i="5"/>
  <c r="P690" i="5"/>
  <c r="Q690" i="5"/>
  <c r="R690" i="5"/>
  <c r="O691" i="5"/>
  <c r="P691" i="5"/>
  <c r="Q691" i="5"/>
  <c r="R691" i="5"/>
  <c r="O692" i="5"/>
  <c r="P692" i="5"/>
  <c r="Q692" i="5"/>
  <c r="R692" i="5"/>
  <c r="O693" i="5"/>
  <c r="P693" i="5"/>
  <c r="Q693" i="5"/>
  <c r="R693" i="5"/>
  <c r="O694" i="5"/>
  <c r="P694" i="5"/>
  <c r="Q694" i="5"/>
  <c r="R694" i="5"/>
  <c r="O695" i="5"/>
  <c r="P695" i="5"/>
  <c r="Q695" i="5"/>
  <c r="R695" i="5"/>
  <c r="O696" i="5"/>
  <c r="P696" i="5"/>
  <c r="Q696" i="5"/>
  <c r="R696" i="5"/>
  <c r="O697" i="5"/>
  <c r="P697" i="5"/>
  <c r="Q697" i="5"/>
  <c r="R697" i="5"/>
  <c r="O698" i="5"/>
  <c r="P698" i="5"/>
  <c r="Q698" i="5"/>
  <c r="R698" i="5"/>
  <c r="O699" i="5"/>
  <c r="P699" i="5"/>
  <c r="Q699" i="5"/>
  <c r="R699" i="5"/>
  <c r="O700" i="5"/>
  <c r="P700" i="5"/>
  <c r="Q700" i="5"/>
  <c r="R700" i="5"/>
  <c r="O701" i="5"/>
  <c r="P701" i="5"/>
  <c r="Q701" i="5"/>
  <c r="R701" i="5"/>
  <c r="O702" i="5"/>
  <c r="P702" i="5"/>
  <c r="Q702" i="5"/>
  <c r="R702" i="5"/>
  <c r="O703" i="5"/>
  <c r="P703" i="5"/>
  <c r="Q703" i="5"/>
  <c r="R703" i="5"/>
  <c r="O704" i="5"/>
  <c r="P704" i="5"/>
  <c r="Q704" i="5"/>
  <c r="R704" i="5"/>
  <c r="O705" i="5"/>
  <c r="P705" i="5"/>
  <c r="Q705" i="5"/>
  <c r="R705" i="5"/>
  <c r="O706" i="5"/>
  <c r="P706" i="5"/>
  <c r="Q706" i="5"/>
  <c r="R706" i="5"/>
  <c r="O707" i="5"/>
  <c r="P707" i="5"/>
  <c r="Q707" i="5"/>
  <c r="R707" i="5"/>
  <c r="O708" i="5"/>
  <c r="P708" i="5"/>
  <c r="Q708" i="5"/>
  <c r="R708" i="5"/>
  <c r="O709" i="5"/>
  <c r="P709" i="5"/>
  <c r="Q709" i="5"/>
  <c r="R709" i="5"/>
  <c r="O710" i="5"/>
  <c r="P710" i="5"/>
  <c r="Q710" i="5"/>
  <c r="R710" i="5"/>
  <c r="O711" i="5"/>
  <c r="P711" i="5"/>
  <c r="Q711" i="5"/>
  <c r="R711" i="5"/>
  <c r="O712" i="5"/>
  <c r="P712" i="5"/>
  <c r="Q712" i="5"/>
  <c r="R712" i="5"/>
  <c r="O713" i="5"/>
  <c r="P713" i="5"/>
  <c r="Q713" i="5"/>
  <c r="R713" i="5"/>
  <c r="O714" i="5"/>
  <c r="P714" i="5"/>
  <c r="Q714" i="5"/>
  <c r="R714" i="5"/>
  <c r="O715" i="5"/>
  <c r="P715" i="5"/>
  <c r="Q715" i="5"/>
  <c r="R715" i="5"/>
  <c r="O716" i="5"/>
  <c r="P716" i="5"/>
  <c r="Q716" i="5"/>
  <c r="R716" i="5"/>
  <c r="O717" i="5"/>
  <c r="P717" i="5"/>
  <c r="Q717" i="5"/>
  <c r="R717" i="5"/>
  <c r="O718" i="5"/>
  <c r="P718" i="5"/>
  <c r="Q718" i="5"/>
  <c r="R718" i="5"/>
  <c r="O719" i="5"/>
  <c r="P719" i="5"/>
  <c r="Q719" i="5"/>
  <c r="R719" i="5"/>
  <c r="O720" i="5"/>
  <c r="P720" i="5"/>
  <c r="Q720" i="5"/>
  <c r="R720" i="5"/>
  <c r="O721" i="5"/>
  <c r="P721" i="5"/>
  <c r="Q721" i="5"/>
  <c r="R721" i="5"/>
  <c r="O722" i="5"/>
  <c r="P722" i="5"/>
  <c r="Q722" i="5"/>
  <c r="R722" i="5"/>
  <c r="O723" i="5"/>
  <c r="P723" i="5"/>
  <c r="Q723" i="5"/>
  <c r="R723" i="5"/>
  <c r="O724" i="5"/>
  <c r="P724" i="5"/>
  <c r="Q724" i="5"/>
  <c r="R724" i="5"/>
  <c r="O725" i="5"/>
  <c r="P725" i="5"/>
  <c r="Q725" i="5"/>
  <c r="R725" i="5"/>
  <c r="O726" i="5"/>
  <c r="P726" i="5"/>
  <c r="Q726" i="5"/>
  <c r="R726" i="5"/>
  <c r="O727" i="5"/>
  <c r="P727" i="5"/>
  <c r="Q727" i="5"/>
  <c r="R727" i="5"/>
  <c r="O728" i="5"/>
  <c r="P728" i="5"/>
  <c r="Q728" i="5"/>
  <c r="R728" i="5"/>
  <c r="O729" i="5"/>
  <c r="P729" i="5"/>
  <c r="Q729" i="5"/>
  <c r="R729" i="5"/>
  <c r="O730" i="5"/>
  <c r="P730" i="5"/>
  <c r="Q730" i="5"/>
  <c r="R730" i="5"/>
  <c r="O731" i="5"/>
  <c r="P731" i="5"/>
  <c r="Q731" i="5"/>
  <c r="R731" i="5"/>
  <c r="O732" i="5"/>
  <c r="P732" i="5"/>
  <c r="Q732" i="5"/>
  <c r="R732" i="5"/>
  <c r="O733" i="5"/>
  <c r="P733" i="5"/>
  <c r="Q733" i="5"/>
  <c r="R733" i="5"/>
  <c r="O734" i="5"/>
  <c r="P734" i="5"/>
  <c r="Q734" i="5"/>
  <c r="R734" i="5"/>
  <c r="O735" i="5"/>
  <c r="P735" i="5"/>
  <c r="Q735" i="5"/>
  <c r="R735" i="5"/>
  <c r="O736" i="5"/>
  <c r="P736" i="5"/>
  <c r="Q736" i="5"/>
  <c r="R736" i="5"/>
  <c r="O737" i="5"/>
  <c r="P737" i="5"/>
  <c r="Q737" i="5"/>
  <c r="R737" i="5"/>
  <c r="O738" i="5"/>
  <c r="P738" i="5"/>
  <c r="Q738" i="5"/>
  <c r="R738" i="5"/>
  <c r="O739" i="5"/>
  <c r="P739" i="5"/>
  <c r="Q739" i="5"/>
  <c r="R739" i="5"/>
  <c r="O740" i="5"/>
  <c r="P740" i="5"/>
  <c r="Q740" i="5"/>
  <c r="R740" i="5"/>
  <c r="O741" i="5"/>
  <c r="P741" i="5"/>
  <c r="Q741" i="5"/>
  <c r="R741" i="5"/>
  <c r="O742" i="5"/>
  <c r="P742" i="5"/>
  <c r="Q742" i="5"/>
  <c r="R742" i="5"/>
  <c r="O743" i="5"/>
  <c r="P743" i="5"/>
  <c r="Q743" i="5"/>
  <c r="R743" i="5"/>
  <c r="O744" i="5"/>
  <c r="P744" i="5"/>
  <c r="Q744" i="5"/>
  <c r="R744" i="5"/>
  <c r="O745" i="5"/>
  <c r="P745" i="5"/>
  <c r="Q745" i="5"/>
  <c r="R745" i="5"/>
  <c r="O746" i="5"/>
  <c r="P746" i="5"/>
  <c r="Q746" i="5"/>
  <c r="R746" i="5"/>
  <c r="O747" i="5"/>
  <c r="P747" i="5"/>
  <c r="Q747" i="5"/>
  <c r="R747" i="5"/>
  <c r="O748" i="5"/>
  <c r="P748" i="5"/>
  <c r="Q748" i="5"/>
  <c r="R748" i="5"/>
  <c r="O749" i="5"/>
  <c r="P749" i="5"/>
  <c r="Q749" i="5"/>
  <c r="R749" i="5"/>
  <c r="O750" i="5"/>
  <c r="P750" i="5"/>
  <c r="Q750" i="5"/>
  <c r="R750" i="5"/>
  <c r="O751" i="5"/>
  <c r="P751" i="5"/>
  <c r="Q751" i="5"/>
  <c r="R751" i="5"/>
  <c r="O752" i="5"/>
  <c r="P752" i="5"/>
  <c r="Q752" i="5"/>
  <c r="R752" i="5"/>
  <c r="O753" i="5"/>
  <c r="P753" i="5"/>
  <c r="Q753" i="5"/>
  <c r="R753" i="5"/>
  <c r="O754" i="5"/>
  <c r="P754" i="5"/>
  <c r="Q754" i="5"/>
  <c r="R754" i="5"/>
  <c r="O755" i="5"/>
  <c r="P755" i="5"/>
  <c r="Q755" i="5"/>
  <c r="R755" i="5"/>
  <c r="O756" i="5"/>
  <c r="P756" i="5"/>
  <c r="Q756" i="5"/>
  <c r="R756" i="5"/>
  <c r="O757" i="5"/>
  <c r="P757" i="5"/>
  <c r="Q757" i="5"/>
  <c r="R757" i="5"/>
  <c r="O758" i="5"/>
  <c r="P758" i="5"/>
  <c r="Q758" i="5"/>
  <c r="R758" i="5"/>
  <c r="O759" i="5"/>
  <c r="P759" i="5"/>
  <c r="Q759" i="5"/>
  <c r="R759" i="5"/>
  <c r="O760" i="5"/>
  <c r="P760" i="5"/>
  <c r="Q760" i="5"/>
  <c r="R760" i="5"/>
  <c r="O761" i="5"/>
  <c r="P761" i="5"/>
  <c r="Q761" i="5"/>
  <c r="R761" i="5"/>
  <c r="O762" i="5"/>
  <c r="P762" i="5"/>
  <c r="Q762" i="5"/>
  <c r="R762" i="5"/>
  <c r="O763" i="5"/>
  <c r="P763" i="5"/>
  <c r="Q763" i="5"/>
  <c r="R763" i="5"/>
  <c r="O764" i="5"/>
  <c r="P764" i="5"/>
  <c r="Q764" i="5"/>
  <c r="R764" i="5"/>
  <c r="O765" i="5"/>
  <c r="P765" i="5"/>
  <c r="Q765" i="5"/>
  <c r="R765" i="5"/>
  <c r="O766" i="5"/>
  <c r="P766" i="5"/>
  <c r="Q766" i="5"/>
  <c r="R766" i="5"/>
  <c r="O767" i="5"/>
  <c r="P767" i="5"/>
  <c r="Q767" i="5"/>
  <c r="R767" i="5"/>
  <c r="O768" i="5"/>
  <c r="P768" i="5"/>
  <c r="Q768" i="5"/>
  <c r="R768" i="5"/>
  <c r="O769" i="5"/>
  <c r="P769" i="5"/>
  <c r="Q769" i="5"/>
  <c r="R769" i="5"/>
  <c r="O770" i="5"/>
  <c r="P770" i="5"/>
  <c r="Q770" i="5"/>
  <c r="R770" i="5"/>
  <c r="O771" i="5"/>
  <c r="P771" i="5"/>
  <c r="Q771" i="5"/>
  <c r="R771" i="5"/>
  <c r="O772" i="5"/>
  <c r="P772" i="5"/>
  <c r="Q772" i="5"/>
  <c r="R772" i="5"/>
  <c r="O773" i="5"/>
  <c r="P773" i="5"/>
  <c r="Q773" i="5"/>
  <c r="R773" i="5"/>
  <c r="O774" i="5"/>
  <c r="P774" i="5"/>
  <c r="Q774" i="5"/>
  <c r="R774" i="5"/>
  <c r="O775" i="5"/>
  <c r="P775" i="5"/>
  <c r="Q775" i="5"/>
  <c r="R775" i="5"/>
  <c r="O776" i="5"/>
  <c r="P776" i="5"/>
  <c r="Q776" i="5"/>
  <c r="R776" i="5"/>
  <c r="O777" i="5"/>
  <c r="P777" i="5"/>
  <c r="Q777" i="5"/>
  <c r="R777" i="5"/>
  <c r="O778" i="5"/>
  <c r="P778" i="5"/>
  <c r="Q778" i="5"/>
  <c r="R778" i="5"/>
  <c r="O779" i="5"/>
  <c r="P779" i="5"/>
  <c r="Q779" i="5"/>
  <c r="R779" i="5"/>
  <c r="O780" i="5"/>
  <c r="P780" i="5"/>
  <c r="Q780" i="5"/>
  <c r="R780" i="5"/>
  <c r="O781" i="5"/>
  <c r="P781" i="5"/>
  <c r="Q781" i="5"/>
  <c r="R781" i="5"/>
  <c r="O782" i="5"/>
  <c r="P782" i="5"/>
  <c r="Q782" i="5"/>
  <c r="R782" i="5"/>
  <c r="O783" i="5"/>
  <c r="P783" i="5"/>
  <c r="Q783" i="5"/>
  <c r="R783" i="5"/>
  <c r="O784" i="5"/>
  <c r="P784" i="5"/>
  <c r="Q784" i="5"/>
  <c r="R784" i="5"/>
  <c r="O785" i="5"/>
  <c r="P785" i="5"/>
  <c r="Q785" i="5"/>
  <c r="R785" i="5"/>
  <c r="O786" i="5"/>
  <c r="P786" i="5"/>
  <c r="Q786" i="5"/>
  <c r="R786" i="5"/>
  <c r="O787" i="5"/>
  <c r="P787" i="5"/>
  <c r="Q787" i="5"/>
  <c r="R787" i="5"/>
  <c r="O788" i="5"/>
  <c r="P788" i="5"/>
  <c r="Q788" i="5"/>
  <c r="R788" i="5"/>
  <c r="O789" i="5"/>
  <c r="P789" i="5"/>
  <c r="Q789" i="5"/>
  <c r="R789" i="5"/>
  <c r="O790" i="5"/>
  <c r="P790" i="5"/>
  <c r="Q790" i="5"/>
  <c r="R790" i="5"/>
  <c r="O791" i="5"/>
  <c r="P791" i="5"/>
  <c r="Q791" i="5"/>
  <c r="R791" i="5"/>
  <c r="O792" i="5"/>
  <c r="P792" i="5"/>
  <c r="Q792" i="5"/>
  <c r="R792" i="5"/>
  <c r="O793" i="5"/>
  <c r="P793" i="5"/>
  <c r="Q793" i="5"/>
  <c r="R793" i="5"/>
  <c r="O794" i="5"/>
  <c r="P794" i="5"/>
  <c r="Q794" i="5"/>
  <c r="R794" i="5"/>
  <c r="O795" i="5"/>
  <c r="P795" i="5"/>
  <c r="Q795" i="5"/>
  <c r="R795" i="5"/>
  <c r="O796" i="5"/>
  <c r="P796" i="5"/>
  <c r="Q796" i="5"/>
  <c r="R796" i="5"/>
  <c r="O797" i="5"/>
  <c r="P797" i="5"/>
  <c r="Q797" i="5"/>
  <c r="R797" i="5"/>
  <c r="O798" i="5"/>
  <c r="P798" i="5"/>
  <c r="Q798" i="5"/>
  <c r="R798" i="5"/>
  <c r="O799" i="5"/>
  <c r="P799" i="5"/>
  <c r="Q799" i="5"/>
  <c r="R799" i="5"/>
  <c r="O800" i="5"/>
  <c r="P800" i="5"/>
  <c r="Q800" i="5"/>
  <c r="R800" i="5"/>
  <c r="O801" i="5"/>
  <c r="P801" i="5"/>
  <c r="Q801" i="5"/>
  <c r="R801" i="5"/>
  <c r="O802" i="5"/>
  <c r="P802" i="5"/>
  <c r="Q802" i="5"/>
  <c r="R802" i="5"/>
  <c r="O803" i="5"/>
  <c r="P803" i="5"/>
  <c r="Q803" i="5"/>
  <c r="R803" i="5"/>
  <c r="O804" i="5"/>
  <c r="P804" i="5"/>
  <c r="Q804" i="5"/>
  <c r="R804" i="5"/>
  <c r="O805" i="5"/>
  <c r="P805" i="5"/>
  <c r="Q805" i="5"/>
  <c r="R805" i="5"/>
  <c r="O806" i="5"/>
  <c r="P806" i="5"/>
  <c r="Q806" i="5"/>
  <c r="R806" i="5"/>
  <c r="O807" i="5"/>
  <c r="P807" i="5"/>
  <c r="Q807" i="5"/>
  <c r="R807" i="5"/>
  <c r="O808" i="5"/>
  <c r="P808" i="5"/>
  <c r="Q808" i="5"/>
  <c r="R808" i="5"/>
  <c r="O809" i="5"/>
  <c r="P809" i="5"/>
  <c r="Q809" i="5"/>
  <c r="R809" i="5"/>
  <c r="O810" i="5"/>
  <c r="P810" i="5"/>
  <c r="Q810" i="5"/>
  <c r="R810" i="5"/>
  <c r="O811" i="5"/>
  <c r="P811" i="5"/>
  <c r="Q811" i="5"/>
  <c r="R811" i="5"/>
  <c r="O812" i="5"/>
  <c r="P812" i="5"/>
  <c r="Q812" i="5"/>
  <c r="R812" i="5"/>
  <c r="O813" i="5"/>
  <c r="P813" i="5"/>
  <c r="Q813" i="5"/>
  <c r="R813" i="5"/>
  <c r="O814" i="5"/>
  <c r="P814" i="5"/>
  <c r="Q814" i="5"/>
  <c r="R814" i="5"/>
  <c r="O815" i="5"/>
  <c r="P815" i="5"/>
  <c r="Q815" i="5"/>
  <c r="R815" i="5"/>
  <c r="O816" i="5"/>
  <c r="P816" i="5"/>
  <c r="Q816" i="5"/>
  <c r="R816" i="5"/>
  <c r="O817" i="5"/>
  <c r="P817" i="5"/>
  <c r="Q817" i="5"/>
  <c r="R817" i="5"/>
  <c r="O818" i="5"/>
  <c r="P818" i="5"/>
  <c r="Q818" i="5"/>
  <c r="R818" i="5"/>
  <c r="O819" i="5"/>
  <c r="P819" i="5"/>
  <c r="Q819" i="5"/>
  <c r="R819" i="5"/>
  <c r="O820" i="5"/>
  <c r="P820" i="5"/>
  <c r="Q820" i="5"/>
  <c r="R820" i="5"/>
  <c r="O821" i="5"/>
  <c r="P821" i="5"/>
  <c r="Q821" i="5"/>
  <c r="R821" i="5"/>
  <c r="O822" i="5"/>
  <c r="P822" i="5"/>
  <c r="Q822" i="5"/>
  <c r="R822" i="5"/>
  <c r="O823" i="5"/>
  <c r="P823" i="5"/>
  <c r="Q823" i="5"/>
  <c r="R823" i="5"/>
  <c r="O824" i="5"/>
  <c r="P824" i="5"/>
  <c r="Q824" i="5"/>
  <c r="R824" i="5"/>
  <c r="O825" i="5"/>
  <c r="P825" i="5"/>
  <c r="Q825" i="5"/>
  <c r="R825" i="5"/>
  <c r="O826" i="5"/>
  <c r="P826" i="5"/>
  <c r="Q826" i="5"/>
  <c r="R826" i="5"/>
  <c r="O827" i="5"/>
  <c r="P827" i="5"/>
  <c r="Q827" i="5"/>
  <c r="R827" i="5"/>
  <c r="O828" i="5"/>
  <c r="P828" i="5"/>
  <c r="Q828" i="5"/>
  <c r="R828" i="5"/>
  <c r="O829" i="5"/>
  <c r="P829" i="5"/>
  <c r="Q829" i="5"/>
  <c r="R829" i="5"/>
  <c r="O830" i="5"/>
  <c r="P830" i="5"/>
  <c r="Q830" i="5"/>
  <c r="R830" i="5"/>
  <c r="O831" i="5"/>
  <c r="P831" i="5"/>
  <c r="Q831" i="5"/>
  <c r="R831" i="5"/>
  <c r="O832" i="5"/>
  <c r="P832" i="5"/>
  <c r="Q832" i="5"/>
  <c r="R832" i="5"/>
  <c r="O833" i="5"/>
  <c r="P833" i="5"/>
  <c r="Q833" i="5"/>
  <c r="R833" i="5"/>
  <c r="O834" i="5"/>
  <c r="P834" i="5"/>
  <c r="Q834" i="5"/>
  <c r="R834" i="5"/>
  <c r="O835" i="5"/>
  <c r="P835" i="5"/>
  <c r="Q835" i="5"/>
  <c r="R835" i="5"/>
  <c r="O836" i="5"/>
  <c r="P836" i="5"/>
  <c r="Q836" i="5"/>
  <c r="R836" i="5"/>
  <c r="O837" i="5"/>
  <c r="P837" i="5"/>
  <c r="Q837" i="5"/>
  <c r="R837" i="5"/>
  <c r="O838" i="5"/>
  <c r="P838" i="5"/>
  <c r="Q838" i="5"/>
  <c r="R838" i="5"/>
  <c r="O839" i="5"/>
  <c r="P839" i="5"/>
  <c r="Q839" i="5"/>
  <c r="R839" i="5"/>
  <c r="O840" i="5"/>
  <c r="P840" i="5"/>
  <c r="Q840" i="5"/>
  <c r="R840" i="5"/>
  <c r="O841" i="5"/>
  <c r="P841" i="5"/>
  <c r="Q841" i="5"/>
  <c r="R841" i="5"/>
  <c r="O842" i="5"/>
  <c r="P842" i="5"/>
  <c r="Q842" i="5"/>
  <c r="R842" i="5"/>
  <c r="O843" i="5"/>
  <c r="P843" i="5"/>
  <c r="Q843" i="5"/>
  <c r="R843" i="5"/>
  <c r="O844" i="5"/>
  <c r="P844" i="5"/>
  <c r="Q844" i="5"/>
  <c r="R844" i="5"/>
  <c r="O845" i="5"/>
  <c r="P845" i="5"/>
  <c r="Q845" i="5"/>
  <c r="R845" i="5"/>
  <c r="O846" i="5"/>
  <c r="P846" i="5"/>
  <c r="Q846" i="5"/>
  <c r="R846" i="5"/>
  <c r="O847" i="5"/>
  <c r="P847" i="5"/>
  <c r="Q847" i="5"/>
  <c r="R847" i="5"/>
  <c r="O848" i="5"/>
  <c r="P848" i="5"/>
  <c r="Q848" i="5"/>
  <c r="R848" i="5"/>
  <c r="O849" i="5"/>
  <c r="P849" i="5"/>
  <c r="Q849" i="5"/>
  <c r="R849" i="5"/>
  <c r="O850" i="5"/>
  <c r="P850" i="5"/>
  <c r="Q850" i="5"/>
  <c r="R850" i="5"/>
  <c r="O851" i="5"/>
  <c r="P851" i="5"/>
  <c r="Q851" i="5"/>
  <c r="R851" i="5"/>
  <c r="O852" i="5"/>
  <c r="P852" i="5"/>
  <c r="Q852" i="5"/>
  <c r="R852" i="5"/>
  <c r="O853" i="5"/>
  <c r="P853" i="5"/>
  <c r="Q853" i="5"/>
  <c r="R853" i="5"/>
  <c r="O854" i="5"/>
  <c r="P854" i="5"/>
  <c r="Q854" i="5"/>
  <c r="R854" i="5"/>
  <c r="O855" i="5"/>
  <c r="P855" i="5"/>
  <c r="Q855" i="5"/>
  <c r="R855" i="5"/>
  <c r="O856" i="5"/>
  <c r="P856" i="5"/>
  <c r="Q856" i="5"/>
  <c r="R856" i="5"/>
  <c r="O857" i="5"/>
  <c r="P857" i="5"/>
  <c r="Q857" i="5"/>
  <c r="R857" i="5"/>
  <c r="O858" i="5"/>
  <c r="P858" i="5"/>
  <c r="Q858" i="5"/>
  <c r="R858" i="5"/>
  <c r="O859" i="5"/>
  <c r="P859" i="5"/>
  <c r="Q859" i="5"/>
  <c r="R859" i="5"/>
  <c r="O860" i="5"/>
  <c r="P860" i="5"/>
  <c r="Q860" i="5"/>
  <c r="R860" i="5"/>
  <c r="O861" i="5"/>
  <c r="P861" i="5"/>
  <c r="Q861" i="5"/>
  <c r="R861" i="5"/>
  <c r="O862" i="5"/>
  <c r="P862" i="5"/>
  <c r="Q862" i="5"/>
  <c r="R862" i="5"/>
  <c r="O863" i="5"/>
  <c r="P863" i="5"/>
  <c r="Q863" i="5"/>
  <c r="R863" i="5"/>
  <c r="O864" i="5"/>
  <c r="P864" i="5"/>
  <c r="Q864" i="5"/>
  <c r="R864" i="5"/>
  <c r="O865" i="5"/>
  <c r="P865" i="5"/>
  <c r="Q865" i="5"/>
  <c r="R865" i="5"/>
  <c r="O866" i="5"/>
  <c r="P866" i="5"/>
  <c r="Q866" i="5"/>
  <c r="R866" i="5"/>
  <c r="O867" i="5"/>
  <c r="P867" i="5"/>
  <c r="Q867" i="5"/>
  <c r="R867" i="5"/>
  <c r="O868" i="5"/>
  <c r="P868" i="5"/>
  <c r="Q868" i="5"/>
  <c r="R868" i="5"/>
  <c r="O869" i="5"/>
  <c r="P869" i="5"/>
  <c r="Q869" i="5"/>
  <c r="R869" i="5"/>
  <c r="O870" i="5"/>
  <c r="P870" i="5"/>
  <c r="Q870" i="5"/>
  <c r="R870" i="5"/>
  <c r="O871" i="5"/>
  <c r="P871" i="5"/>
  <c r="Q871" i="5"/>
  <c r="R871" i="5"/>
  <c r="O872" i="5"/>
  <c r="P872" i="5"/>
  <c r="Q872" i="5"/>
  <c r="R872" i="5"/>
  <c r="O873" i="5"/>
  <c r="P873" i="5"/>
  <c r="Q873" i="5"/>
  <c r="R873" i="5"/>
  <c r="O874" i="5"/>
  <c r="P874" i="5"/>
  <c r="Q874" i="5"/>
  <c r="R874" i="5"/>
  <c r="O875" i="5"/>
  <c r="P875" i="5"/>
  <c r="Q875" i="5"/>
  <c r="R875" i="5"/>
  <c r="O876" i="5"/>
  <c r="P876" i="5"/>
  <c r="Q876" i="5"/>
  <c r="R876" i="5"/>
  <c r="O877" i="5"/>
  <c r="P877" i="5"/>
  <c r="Q877" i="5"/>
  <c r="R877" i="5"/>
  <c r="O878" i="5"/>
  <c r="P878" i="5"/>
  <c r="Q878" i="5"/>
  <c r="R878" i="5"/>
  <c r="O879" i="5"/>
  <c r="P879" i="5"/>
  <c r="Q879" i="5"/>
  <c r="R879" i="5"/>
  <c r="O880" i="5"/>
  <c r="P880" i="5"/>
  <c r="Q880" i="5"/>
  <c r="R880" i="5"/>
  <c r="O881" i="5"/>
  <c r="P881" i="5"/>
  <c r="Q881" i="5"/>
  <c r="R881" i="5"/>
  <c r="O882" i="5"/>
  <c r="P882" i="5"/>
  <c r="Q882" i="5"/>
  <c r="R882" i="5"/>
  <c r="O883" i="5"/>
  <c r="P883" i="5"/>
  <c r="Q883" i="5"/>
  <c r="R883" i="5"/>
  <c r="O884" i="5"/>
  <c r="P884" i="5"/>
  <c r="Q884" i="5"/>
  <c r="R884" i="5"/>
  <c r="O885" i="5"/>
  <c r="P885" i="5"/>
  <c r="Q885" i="5"/>
  <c r="R885" i="5"/>
  <c r="O886" i="5"/>
  <c r="P886" i="5"/>
  <c r="Q886" i="5"/>
  <c r="R886" i="5"/>
  <c r="O887" i="5"/>
  <c r="P887" i="5"/>
  <c r="Q887" i="5"/>
  <c r="R887" i="5"/>
  <c r="O888" i="5"/>
  <c r="P888" i="5"/>
  <c r="Q888" i="5"/>
  <c r="R888" i="5"/>
  <c r="O889" i="5"/>
  <c r="P889" i="5"/>
  <c r="Q889" i="5"/>
  <c r="R889" i="5"/>
  <c r="O890" i="5"/>
  <c r="P890" i="5"/>
  <c r="Q890" i="5"/>
  <c r="R890" i="5"/>
  <c r="O891" i="5"/>
  <c r="P891" i="5"/>
  <c r="Q891" i="5"/>
  <c r="R891" i="5"/>
  <c r="O892" i="5"/>
  <c r="P892" i="5"/>
  <c r="Q892" i="5"/>
  <c r="R892" i="5"/>
  <c r="O893" i="5"/>
  <c r="P893" i="5"/>
  <c r="Q893" i="5"/>
  <c r="R893" i="5"/>
  <c r="O894" i="5"/>
  <c r="P894" i="5"/>
  <c r="Q894" i="5"/>
  <c r="R894" i="5"/>
  <c r="O895" i="5"/>
  <c r="P895" i="5"/>
  <c r="Q895" i="5"/>
  <c r="R895" i="5"/>
  <c r="O896" i="5"/>
  <c r="P896" i="5"/>
  <c r="Q896" i="5"/>
  <c r="R896" i="5"/>
  <c r="O897" i="5"/>
  <c r="P897" i="5"/>
  <c r="Q897" i="5"/>
  <c r="R897" i="5"/>
  <c r="O898" i="5"/>
  <c r="P898" i="5"/>
  <c r="Q898" i="5"/>
  <c r="R898" i="5"/>
  <c r="O899" i="5"/>
  <c r="P899" i="5"/>
  <c r="Q899" i="5"/>
  <c r="R899" i="5"/>
  <c r="O900" i="5"/>
  <c r="P900" i="5"/>
  <c r="Q900" i="5"/>
  <c r="R900" i="5"/>
  <c r="O901" i="5"/>
  <c r="P901" i="5"/>
  <c r="Q901" i="5"/>
  <c r="R901" i="5"/>
  <c r="O902" i="5"/>
  <c r="P902" i="5"/>
  <c r="Q902" i="5"/>
  <c r="R902" i="5"/>
  <c r="O903" i="5"/>
  <c r="P903" i="5"/>
  <c r="Q903" i="5"/>
  <c r="R903" i="5"/>
  <c r="O904" i="5"/>
  <c r="P904" i="5"/>
  <c r="Q904" i="5"/>
  <c r="R904" i="5"/>
  <c r="O905" i="5"/>
  <c r="P905" i="5"/>
  <c r="Q905" i="5"/>
  <c r="R905" i="5"/>
  <c r="O906" i="5"/>
  <c r="P906" i="5"/>
  <c r="Q906" i="5"/>
  <c r="R906" i="5"/>
  <c r="O907" i="5"/>
  <c r="P907" i="5"/>
  <c r="Q907" i="5"/>
  <c r="R907" i="5"/>
  <c r="O908" i="5"/>
  <c r="P908" i="5"/>
  <c r="Q908" i="5"/>
  <c r="R908" i="5"/>
  <c r="O909" i="5"/>
  <c r="P909" i="5"/>
  <c r="Q909" i="5"/>
  <c r="R909" i="5"/>
  <c r="O910" i="5"/>
  <c r="P910" i="5"/>
  <c r="Q910" i="5"/>
  <c r="R910" i="5"/>
  <c r="O911" i="5"/>
  <c r="P911" i="5"/>
  <c r="Q911" i="5"/>
  <c r="R911" i="5"/>
  <c r="O912" i="5"/>
  <c r="P912" i="5"/>
  <c r="Q912" i="5"/>
  <c r="R912" i="5"/>
  <c r="O913" i="5"/>
  <c r="P913" i="5"/>
  <c r="Q913" i="5"/>
  <c r="R913" i="5"/>
  <c r="O914" i="5"/>
  <c r="P914" i="5"/>
  <c r="Q914" i="5"/>
  <c r="R914" i="5"/>
  <c r="O915" i="5"/>
  <c r="P915" i="5"/>
  <c r="Q915" i="5"/>
  <c r="R915" i="5"/>
  <c r="O916" i="5"/>
  <c r="P916" i="5"/>
  <c r="Q916" i="5"/>
  <c r="R916" i="5"/>
  <c r="O917" i="5"/>
  <c r="P917" i="5"/>
  <c r="Q917" i="5"/>
  <c r="R917" i="5"/>
  <c r="O918" i="5"/>
  <c r="P918" i="5"/>
  <c r="Q918" i="5"/>
  <c r="R918" i="5"/>
  <c r="O919" i="5"/>
  <c r="P919" i="5"/>
  <c r="Q919" i="5"/>
  <c r="R919" i="5"/>
  <c r="O920" i="5"/>
  <c r="P920" i="5"/>
  <c r="Q920" i="5"/>
  <c r="R920" i="5"/>
  <c r="O921" i="5"/>
  <c r="P921" i="5"/>
  <c r="Q921" i="5"/>
  <c r="R921" i="5"/>
  <c r="O922" i="5"/>
  <c r="P922" i="5"/>
  <c r="Q922" i="5"/>
  <c r="R922" i="5"/>
  <c r="O923" i="5"/>
  <c r="P923" i="5"/>
  <c r="Q923" i="5"/>
  <c r="R923" i="5"/>
  <c r="O924" i="5"/>
  <c r="P924" i="5"/>
  <c r="Q924" i="5"/>
  <c r="R924" i="5"/>
  <c r="O925" i="5"/>
  <c r="P925" i="5"/>
  <c r="Q925" i="5"/>
  <c r="R925" i="5"/>
  <c r="O926" i="5"/>
  <c r="P926" i="5"/>
  <c r="Q926" i="5"/>
  <c r="R926" i="5"/>
  <c r="O927" i="5"/>
  <c r="P927" i="5"/>
  <c r="Q927" i="5"/>
  <c r="R927" i="5"/>
  <c r="O928" i="5"/>
  <c r="P928" i="5"/>
  <c r="Q928" i="5"/>
  <c r="R928" i="5"/>
  <c r="O929" i="5"/>
  <c r="P929" i="5"/>
  <c r="Q929" i="5"/>
  <c r="R929" i="5"/>
  <c r="O930" i="5"/>
  <c r="P930" i="5"/>
  <c r="Q930" i="5"/>
  <c r="R930" i="5"/>
  <c r="O931" i="5"/>
  <c r="P931" i="5"/>
  <c r="Q931" i="5"/>
  <c r="R931" i="5"/>
  <c r="O932" i="5"/>
  <c r="P932" i="5"/>
  <c r="Q932" i="5"/>
  <c r="R932" i="5"/>
  <c r="O933" i="5"/>
  <c r="P933" i="5"/>
  <c r="Q933" i="5"/>
  <c r="R933" i="5"/>
  <c r="O934" i="5"/>
  <c r="P934" i="5"/>
  <c r="Q934" i="5"/>
  <c r="R934" i="5"/>
  <c r="O935" i="5"/>
  <c r="P935" i="5"/>
  <c r="Q935" i="5"/>
  <c r="R935" i="5"/>
  <c r="O936" i="5"/>
  <c r="P936" i="5"/>
  <c r="Q936" i="5"/>
  <c r="R936" i="5"/>
  <c r="O937" i="5"/>
  <c r="P937" i="5"/>
  <c r="Q937" i="5"/>
  <c r="R937" i="5"/>
  <c r="O938" i="5"/>
  <c r="P938" i="5"/>
  <c r="Q938" i="5"/>
  <c r="R938" i="5"/>
  <c r="O939" i="5"/>
  <c r="P939" i="5"/>
  <c r="Q939" i="5"/>
  <c r="R939" i="5"/>
  <c r="O940" i="5"/>
  <c r="P940" i="5"/>
  <c r="Q940" i="5"/>
  <c r="R940" i="5"/>
  <c r="O941" i="5"/>
  <c r="P941" i="5"/>
  <c r="Q941" i="5"/>
  <c r="R941" i="5"/>
  <c r="O942" i="5"/>
  <c r="P942" i="5"/>
  <c r="Q942" i="5"/>
  <c r="R942" i="5"/>
  <c r="O943" i="5"/>
  <c r="P943" i="5"/>
  <c r="Q943" i="5"/>
  <c r="R943" i="5"/>
  <c r="O944" i="5"/>
  <c r="P944" i="5"/>
  <c r="Q944" i="5"/>
  <c r="R944" i="5"/>
  <c r="O945" i="5"/>
  <c r="P945" i="5"/>
  <c r="Q945" i="5"/>
  <c r="R945" i="5"/>
  <c r="O946" i="5"/>
  <c r="P946" i="5"/>
  <c r="Q946" i="5"/>
  <c r="R946" i="5"/>
  <c r="O947" i="5"/>
  <c r="P947" i="5"/>
  <c r="Q947" i="5"/>
  <c r="R947" i="5"/>
  <c r="O948" i="5"/>
  <c r="P948" i="5"/>
  <c r="Q948" i="5"/>
  <c r="R948" i="5"/>
  <c r="O949" i="5"/>
  <c r="P949" i="5"/>
  <c r="Q949" i="5"/>
  <c r="R949" i="5"/>
  <c r="O950" i="5"/>
  <c r="P950" i="5"/>
  <c r="Q950" i="5"/>
  <c r="R950" i="5"/>
  <c r="O951" i="5"/>
  <c r="P951" i="5"/>
  <c r="Q951" i="5"/>
  <c r="R951" i="5"/>
  <c r="O952" i="5"/>
  <c r="P952" i="5"/>
  <c r="Q952" i="5"/>
  <c r="R952" i="5"/>
  <c r="O953" i="5"/>
  <c r="P953" i="5"/>
  <c r="Q953" i="5"/>
  <c r="R953" i="5"/>
  <c r="O954" i="5"/>
  <c r="P954" i="5"/>
  <c r="Q954" i="5"/>
  <c r="R954" i="5"/>
  <c r="O955" i="5"/>
  <c r="P955" i="5"/>
  <c r="Q955" i="5"/>
  <c r="R955" i="5"/>
  <c r="O956" i="5"/>
  <c r="P956" i="5"/>
  <c r="Q956" i="5"/>
  <c r="R956" i="5"/>
  <c r="O957" i="5"/>
  <c r="P957" i="5"/>
  <c r="Q957" i="5"/>
  <c r="R957" i="5"/>
  <c r="O958" i="5"/>
  <c r="P958" i="5"/>
  <c r="Q958" i="5"/>
  <c r="R958" i="5"/>
  <c r="O959" i="5"/>
  <c r="P959" i="5"/>
  <c r="Q959" i="5"/>
  <c r="R959" i="5"/>
  <c r="O960" i="5"/>
  <c r="P960" i="5"/>
  <c r="Q960" i="5"/>
  <c r="R960" i="5"/>
  <c r="O961" i="5"/>
  <c r="P961" i="5"/>
  <c r="Q961" i="5"/>
  <c r="R961" i="5"/>
  <c r="O962" i="5"/>
  <c r="P962" i="5"/>
  <c r="Q962" i="5"/>
  <c r="R962" i="5"/>
  <c r="O963" i="5"/>
  <c r="P963" i="5"/>
  <c r="Q963" i="5"/>
  <c r="R963" i="5"/>
  <c r="O964" i="5"/>
  <c r="P964" i="5"/>
  <c r="Q964" i="5"/>
  <c r="R964" i="5"/>
  <c r="O965" i="5"/>
  <c r="P965" i="5"/>
  <c r="Q965" i="5"/>
  <c r="R965" i="5"/>
  <c r="O966" i="5"/>
  <c r="P966" i="5"/>
  <c r="Q966" i="5"/>
  <c r="R966" i="5"/>
  <c r="O967" i="5"/>
  <c r="P967" i="5"/>
  <c r="Q967" i="5"/>
  <c r="R967" i="5"/>
  <c r="O968" i="5"/>
  <c r="P968" i="5"/>
  <c r="Q968" i="5"/>
  <c r="R968" i="5"/>
  <c r="O969" i="5"/>
  <c r="P969" i="5"/>
  <c r="Q969" i="5"/>
  <c r="R969" i="5"/>
  <c r="O970" i="5"/>
  <c r="P970" i="5"/>
  <c r="Q970" i="5"/>
  <c r="R970" i="5"/>
  <c r="O971" i="5"/>
  <c r="P971" i="5"/>
  <c r="Q971" i="5"/>
  <c r="R971" i="5"/>
  <c r="O972" i="5"/>
  <c r="P972" i="5"/>
  <c r="Q972" i="5"/>
  <c r="R972" i="5"/>
  <c r="O973" i="5"/>
  <c r="P973" i="5"/>
  <c r="Q973" i="5"/>
  <c r="R973" i="5"/>
  <c r="O974" i="5"/>
  <c r="P974" i="5"/>
  <c r="Q974" i="5"/>
  <c r="R974" i="5"/>
  <c r="O975" i="5"/>
  <c r="P975" i="5"/>
  <c r="Q975" i="5"/>
  <c r="R975" i="5"/>
  <c r="O976" i="5"/>
  <c r="P976" i="5"/>
  <c r="Q976" i="5"/>
  <c r="R976" i="5"/>
  <c r="O977" i="5"/>
  <c r="P977" i="5"/>
  <c r="Q977" i="5"/>
  <c r="R977" i="5"/>
  <c r="O978" i="5"/>
  <c r="P978" i="5"/>
  <c r="Q978" i="5"/>
  <c r="R978" i="5"/>
  <c r="O979" i="5"/>
  <c r="P979" i="5"/>
  <c r="Q979" i="5"/>
  <c r="R979" i="5"/>
  <c r="O980" i="5"/>
  <c r="P980" i="5"/>
  <c r="Q980" i="5"/>
  <c r="R980" i="5"/>
  <c r="O981" i="5"/>
  <c r="P981" i="5"/>
  <c r="Q981" i="5"/>
  <c r="R981" i="5"/>
  <c r="O982" i="5"/>
  <c r="P982" i="5"/>
  <c r="Q982" i="5"/>
  <c r="R982" i="5"/>
  <c r="O983" i="5"/>
  <c r="P983" i="5"/>
  <c r="Q983" i="5"/>
  <c r="R983" i="5"/>
  <c r="O984" i="5"/>
  <c r="P984" i="5"/>
  <c r="Q984" i="5"/>
  <c r="R984" i="5"/>
  <c r="O985" i="5"/>
  <c r="P985" i="5"/>
  <c r="Q985" i="5"/>
  <c r="R985" i="5"/>
  <c r="O986" i="5"/>
  <c r="P986" i="5"/>
  <c r="Q986" i="5"/>
  <c r="R986" i="5"/>
  <c r="O987" i="5"/>
  <c r="P987" i="5"/>
  <c r="Q987" i="5"/>
  <c r="R987" i="5"/>
  <c r="O988" i="5"/>
  <c r="P988" i="5"/>
  <c r="Q988" i="5"/>
  <c r="R988" i="5"/>
  <c r="O989" i="5"/>
  <c r="P989" i="5"/>
  <c r="Q989" i="5"/>
  <c r="R989" i="5"/>
  <c r="O990" i="5"/>
  <c r="P990" i="5"/>
  <c r="Q990" i="5"/>
  <c r="R990" i="5"/>
  <c r="O991" i="5"/>
  <c r="P991" i="5"/>
  <c r="Q991" i="5"/>
  <c r="R991" i="5"/>
  <c r="O992" i="5"/>
  <c r="P992" i="5"/>
  <c r="Q992" i="5"/>
  <c r="R992" i="5"/>
  <c r="O993" i="5"/>
  <c r="P993" i="5"/>
  <c r="Q993" i="5"/>
  <c r="R993" i="5"/>
  <c r="O994" i="5"/>
  <c r="P994" i="5"/>
  <c r="Q994" i="5"/>
  <c r="R994" i="5"/>
  <c r="O995" i="5"/>
  <c r="P995" i="5"/>
  <c r="Q995" i="5"/>
  <c r="R995" i="5"/>
  <c r="O996" i="5"/>
  <c r="P996" i="5"/>
  <c r="Q996" i="5"/>
  <c r="R996" i="5"/>
  <c r="O997" i="5"/>
  <c r="P997" i="5"/>
  <c r="Q997" i="5"/>
  <c r="R997" i="5"/>
  <c r="O998" i="5"/>
  <c r="P998" i="5"/>
  <c r="Q998" i="5"/>
  <c r="R998" i="5"/>
  <c r="O999" i="5"/>
  <c r="P999" i="5"/>
  <c r="Q999" i="5"/>
  <c r="R999" i="5"/>
  <c r="O1000" i="5"/>
  <c r="P1000" i="5"/>
  <c r="Q1000" i="5"/>
  <c r="R1000" i="5"/>
  <c r="O1001" i="5"/>
  <c r="P1001" i="5"/>
  <c r="Q1001" i="5"/>
  <c r="R1001" i="5"/>
  <c r="O1002" i="5"/>
  <c r="P1002" i="5"/>
  <c r="Q1002" i="5"/>
  <c r="R1002" i="5"/>
  <c r="O1003" i="5"/>
  <c r="P1003" i="5"/>
  <c r="Q1003" i="5"/>
  <c r="R1003" i="5"/>
  <c r="O1004" i="5"/>
  <c r="P1004" i="5"/>
  <c r="Q1004" i="5"/>
  <c r="R1004" i="5"/>
  <c r="O1005" i="5"/>
  <c r="P1005" i="5"/>
  <c r="Q1005" i="5"/>
  <c r="R1005" i="5"/>
  <c r="O1006" i="5"/>
  <c r="P1006" i="5"/>
  <c r="Q1006" i="5"/>
  <c r="R1006" i="5"/>
  <c r="O1007" i="5"/>
  <c r="P1007" i="5"/>
  <c r="Q1007" i="5"/>
  <c r="R1007" i="5"/>
  <c r="O1008" i="5"/>
  <c r="P1008" i="5"/>
  <c r="Q1008" i="5"/>
  <c r="R1008" i="5"/>
  <c r="O1009" i="5"/>
  <c r="P1009" i="5"/>
  <c r="Q1009" i="5"/>
  <c r="R1009" i="5"/>
  <c r="O1010" i="5"/>
  <c r="P1010" i="5"/>
  <c r="Q1010" i="5"/>
  <c r="R1010" i="5"/>
  <c r="O1011" i="5"/>
  <c r="P1011" i="5"/>
  <c r="Q1011" i="5"/>
  <c r="R1011" i="5"/>
  <c r="O1012" i="5"/>
  <c r="P1012" i="5"/>
  <c r="Q1012" i="5"/>
  <c r="R1012" i="5"/>
  <c r="O1013" i="5"/>
  <c r="P1013" i="5"/>
  <c r="Q1013" i="5"/>
  <c r="R1013" i="5"/>
  <c r="O1014" i="5"/>
  <c r="P1014" i="5"/>
  <c r="Q1014" i="5"/>
  <c r="R1014" i="5"/>
  <c r="O1015" i="5"/>
  <c r="P1015" i="5"/>
  <c r="Q1015" i="5"/>
  <c r="R1015" i="5"/>
  <c r="O1016" i="5"/>
  <c r="P1016" i="5"/>
  <c r="Q1016" i="5"/>
  <c r="R1016" i="5"/>
  <c r="O1017" i="5"/>
  <c r="P1017" i="5"/>
  <c r="Q1017" i="5"/>
  <c r="R1017" i="5"/>
  <c r="O1018" i="5"/>
  <c r="P1018" i="5"/>
  <c r="Q1018" i="5"/>
  <c r="R1018" i="5"/>
  <c r="O1019" i="5"/>
  <c r="P1019" i="5"/>
  <c r="Q1019" i="5"/>
  <c r="R1019" i="5"/>
  <c r="O1020" i="5"/>
  <c r="P1020" i="5"/>
  <c r="Q1020" i="5"/>
  <c r="R1020" i="5"/>
  <c r="O1021" i="5"/>
  <c r="P1021" i="5"/>
  <c r="Q1021" i="5"/>
  <c r="R1021" i="5"/>
  <c r="O1022" i="5"/>
  <c r="P1022" i="5"/>
  <c r="Q1022" i="5"/>
  <c r="R1022" i="5"/>
  <c r="O1023" i="5"/>
  <c r="P1023" i="5"/>
  <c r="Q1023" i="5"/>
  <c r="R1023" i="5"/>
  <c r="O1024" i="5"/>
  <c r="P1024" i="5"/>
  <c r="Q1024" i="5"/>
  <c r="R1024" i="5"/>
  <c r="O1025" i="5"/>
  <c r="P1025" i="5"/>
  <c r="Q1025" i="5"/>
  <c r="R1025" i="5"/>
  <c r="O1026" i="5"/>
  <c r="P1026" i="5"/>
  <c r="Q1026" i="5"/>
  <c r="R1026" i="5"/>
  <c r="O1027" i="5"/>
  <c r="P1027" i="5"/>
  <c r="Q1027" i="5"/>
  <c r="R1027" i="5"/>
  <c r="O1028" i="5"/>
  <c r="P1028" i="5"/>
  <c r="Q1028" i="5"/>
  <c r="R1028" i="5"/>
  <c r="O1029" i="5"/>
  <c r="P1029" i="5"/>
  <c r="Q1029" i="5"/>
  <c r="R1029" i="5"/>
  <c r="O1030" i="5"/>
  <c r="P1030" i="5"/>
  <c r="Q1030" i="5"/>
  <c r="R1030" i="5"/>
  <c r="O1031" i="5"/>
  <c r="P1031" i="5"/>
  <c r="Q1031" i="5"/>
  <c r="R1031" i="5"/>
  <c r="O1032" i="5"/>
  <c r="P1032" i="5"/>
  <c r="Q1032" i="5"/>
  <c r="R1032" i="5"/>
  <c r="O1033" i="5"/>
  <c r="P1033" i="5"/>
  <c r="Q1033" i="5"/>
  <c r="R1033" i="5"/>
  <c r="O1034" i="5"/>
  <c r="P1034" i="5"/>
  <c r="Q1034" i="5"/>
  <c r="R1034" i="5"/>
  <c r="O1035" i="5"/>
  <c r="P1035" i="5"/>
  <c r="Q1035" i="5"/>
  <c r="R1035" i="5"/>
  <c r="O1036" i="5"/>
  <c r="P1036" i="5"/>
  <c r="Q1036" i="5"/>
  <c r="R1036" i="5"/>
  <c r="O1037" i="5"/>
  <c r="P1037" i="5"/>
  <c r="Q1037" i="5"/>
  <c r="R1037" i="5"/>
  <c r="O1038" i="5"/>
  <c r="P1038" i="5"/>
  <c r="Q1038" i="5"/>
  <c r="R1038" i="5"/>
  <c r="O1039" i="5"/>
  <c r="P1039" i="5"/>
  <c r="Q1039" i="5"/>
  <c r="R1039" i="5"/>
  <c r="O1040" i="5"/>
  <c r="P1040" i="5"/>
  <c r="Q1040" i="5"/>
  <c r="R1040" i="5"/>
  <c r="O1041" i="5"/>
  <c r="P1041" i="5"/>
  <c r="Q1041" i="5"/>
  <c r="R1041" i="5"/>
  <c r="O1042" i="5"/>
  <c r="P1042" i="5"/>
  <c r="Q1042" i="5"/>
  <c r="R1042" i="5"/>
  <c r="O1043" i="5"/>
  <c r="P1043" i="5"/>
  <c r="Q1043" i="5"/>
  <c r="R1043" i="5"/>
  <c r="O1044" i="5"/>
  <c r="P1044" i="5"/>
  <c r="Q1044" i="5"/>
  <c r="R1044" i="5"/>
  <c r="O1045" i="5"/>
  <c r="P1045" i="5"/>
  <c r="Q1045" i="5"/>
  <c r="R1045" i="5"/>
  <c r="O1046" i="5"/>
  <c r="P1046" i="5"/>
  <c r="Q1046" i="5"/>
  <c r="R1046" i="5"/>
  <c r="O1047" i="5"/>
  <c r="P1047" i="5"/>
  <c r="Q1047" i="5"/>
  <c r="R1047" i="5"/>
  <c r="O1048" i="5"/>
  <c r="P1048" i="5"/>
  <c r="Q1048" i="5"/>
  <c r="R1048" i="5"/>
  <c r="O1049" i="5"/>
  <c r="P1049" i="5"/>
  <c r="Q1049" i="5"/>
  <c r="R1049" i="5"/>
  <c r="O1050" i="5"/>
  <c r="P1050" i="5"/>
  <c r="Q1050" i="5"/>
  <c r="R1050" i="5"/>
  <c r="O1051" i="5"/>
  <c r="P1051" i="5"/>
  <c r="Q1051" i="5"/>
  <c r="R1051" i="5"/>
  <c r="O1052" i="5"/>
  <c r="P1052" i="5"/>
  <c r="Q1052" i="5"/>
  <c r="R1052" i="5"/>
  <c r="O1053" i="5"/>
  <c r="P1053" i="5"/>
  <c r="Q1053" i="5"/>
  <c r="R1053" i="5"/>
  <c r="O1054" i="5"/>
  <c r="P1054" i="5"/>
  <c r="Q1054" i="5"/>
  <c r="R1054" i="5"/>
  <c r="O1055" i="5"/>
  <c r="P1055" i="5"/>
  <c r="Q1055" i="5"/>
  <c r="R1055" i="5"/>
  <c r="O1056" i="5"/>
  <c r="P1056" i="5"/>
  <c r="Q1056" i="5"/>
  <c r="R1056" i="5"/>
  <c r="O1057" i="5"/>
  <c r="P1057" i="5"/>
  <c r="Q1057" i="5"/>
  <c r="R1057" i="5"/>
  <c r="O1058" i="5"/>
  <c r="P1058" i="5"/>
  <c r="Q1058" i="5"/>
  <c r="R1058" i="5"/>
  <c r="O1059" i="5"/>
  <c r="P1059" i="5"/>
  <c r="Q1059" i="5"/>
  <c r="R1059" i="5"/>
  <c r="O1060" i="5"/>
  <c r="P1060" i="5"/>
  <c r="Q1060" i="5"/>
  <c r="R1060" i="5"/>
  <c r="O1061" i="5"/>
  <c r="P1061" i="5"/>
  <c r="Q1061" i="5"/>
  <c r="R1061" i="5"/>
  <c r="O1062" i="5"/>
  <c r="P1062" i="5"/>
  <c r="Q1062" i="5"/>
  <c r="R1062" i="5"/>
  <c r="O1063" i="5"/>
  <c r="P1063" i="5"/>
  <c r="Q1063" i="5"/>
  <c r="R1063" i="5"/>
  <c r="O1064" i="5"/>
  <c r="P1064" i="5"/>
  <c r="Q1064" i="5"/>
  <c r="R1064" i="5"/>
  <c r="O1065" i="5"/>
  <c r="P1065" i="5"/>
  <c r="Q1065" i="5"/>
  <c r="R1065" i="5"/>
  <c r="O1066" i="5"/>
  <c r="P1066" i="5"/>
  <c r="Q1066" i="5"/>
  <c r="R1066" i="5"/>
  <c r="O1067" i="5"/>
  <c r="P1067" i="5"/>
  <c r="Q1067" i="5"/>
  <c r="R1067" i="5"/>
  <c r="O1068" i="5"/>
  <c r="P1068" i="5"/>
  <c r="Q1068" i="5"/>
  <c r="R1068" i="5"/>
  <c r="O1069" i="5"/>
  <c r="P1069" i="5"/>
  <c r="Q1069" i="5"/>
  <c r="R1069" i="5"/>
  <c r="O1070" i="5"/>
  <c r="P1070" i="5"/>
  <c r="Q1070" i="5"/>
  <c r="R1070" i="5"/>
  <c r="O1071" i="5"/>
  <c r="P1071" i="5"/>
  <c r="Q1071" i="5"/>
  <c r="R1071" i="5"/>
  <c r="O1072" i="5"/>
  <c r="P1072" i="5"/>
  <c r="Q1072" i="5"/>
  <c r="R1072" i="5"/>
  <c r="O1073" i="5"/>
  <c r="P1073" i="5"/>
  <c r="Q1073" i="5"/>
  <c r="R1073" i="5"/>
  <c r="O1074" i="5"/>
  <c r="P1074" i="5"/>
  <c r="Q1074" i="5"/>
  <c r="R1074" i="5"/>
  <c r="O1075" i="5"/>
  <c r="P1075" i="5"/>
  <c r="Q1075" i="5"/>
  <c r="R1075" i="5"/>
  <c r="O1076" i="5"/>
  <c r="P1076" i="5"/>
  <c r="Q1076" i="5"/>
  <c r="R1076" i="5"/>
  <c r="O1077" i="5"/>
  <c r="P1077" i="5"/>
  <c r="Q1077" i="5"/>
  <c r="R1077" i="5"/>
  <c r="O1078" i="5"/>
  <c r="P1078" i="5"/>
  <c r="Q1078" i="5"/>
  <c r="R1078" i="5"/>
  <c r="O1079" i="5"/>
  <c r="P1079" i="5"/>
  <c r="Q1079" i="5"/>
  <c r="R1079" i="5"/>
  <c r="O1080" i="5"/>
  <c r="P1080" i="5"/>
  <c r="Q1080" i="5"/>
  <c r="R1080" i="5"/>
  <c r="O1081" i="5"/>
  <c r="P1081" i="5"/>
  <c r="Q1081" i="5"/>
  <c r="R1081" i="5"/>
  <c r="O1082" i="5"/>
  <c r="P1082" i="5"/>
  <c r="Q1082" i="5"/>
  <c r="R1082" i="5"/>
  <c r="O1083" i="5"/>
  <c r="P1083" i="5"/>
  <c r="Q1083" i="5"/>
  <c r="R1083" i="5"/>
  <c r="O1084" i="5"/>
  <c r="P1084" i="5"/>
  <c r="Q1084" i="5"/>
  <c r="R1084" i="5"/>
  <c r="O1085" i="5"/>
  <c r="P1085" i="5"/>
  <c r="Q1085" i="5"/>
  <c r="R1085" i="5"/>
  <c r="O1086" i="5"/>
  <c r="P1086" i="5"/>
  <c r="Q1086" i="5"/>
  <c r="R1086" i="5"/>
  <c r="O1087" i="5"/>
  <c r="P1087" i="5"/>
  <c r="Q1087" i="5"/>
  <c r="R1087" i="5"/>
  <c r="O1088" i="5"/>
  <c r="P1088" i="5"/>
  <c r="Q1088" i="5"/>
  <c r="R1088" i="5"/>
  <c r="O1089" i="5"/>
  <c r="P1089" i="5"/>
  <c r="Q1089" i="5"/>
  <c r="R1089" i="5"/>
  <c r="O1090" i="5"/>
  <c r="P1090" i="5"/>
  <c r="Q1090" i="5"/>
  <c r="R1090" i="5"/>
  <c r="O1091" i="5"/>
  <c r="P1091" i="5"/>
  <c r="Q1091" i="5"/>
  <c r="R1091" i="5"/>
  <c r="O1092" i="5"/>
  <c r="P1092" i="5"/>
  <c r="Q1092" i="5"/>
  <c r="R1092" i="5"/>
  <c r="O1093" i="5"/>
  <c r="P1093" i="5"/>
  <c r="Q1093" i="5"/>
  <c r="R1093" i="5"/>
  <c r="O1094" i="5"/>
  <c r="P1094" i="5"/>
  <c r="Q1094" i="5"/>
  <c r="R1094" i="5"/>
  <c r="O1095" i="5"/>
  <c r="P1095" i="5"/>
  <c r="Q1095" i="5"/>
  <c r="R1095" i="5"/>
  <c r="O1096" i="5"/>
  <c r="P1096" i="5"/>
  <c r="Q1096" i="5"/>
  <c r="R1096" i="5"/>
  <c r="O1097" i="5"/>
  <c r="P1097" i="5"/>
  <c r="Q1097" i="5"/>
  <c r="R1097" i="5"/>
  <c r="O1098" i="5"/>
  <c r="P1098" i="5"/>
  <c r="Q1098" i="5"/>
  <c r="R1098" i="5"/>
  <c r="O1099" i="5"/>
  <c r="P1099" i="5"/>
  <c r="Q1099" i="5"/>
  <c r="R1099" i="5"/>
  <c r="O1100" i="5"/>
  <c r="P1100" i="5"/>
  <c r="Q1100" i="5"/>
  <c r="R1100" i="5"/>
  <c r="O1101" i="5"/>
  <c r="P1101" i="5"/>
  <c r="Q1101" i="5"/>
  <c r="R1101" i="5"/>
  <c r="O1102" i="5"/>
  <c r="P1102" i="5"/>
  <c r="Q1102" i="5"/>
  <c r="R1102" i="5"/>
  <c r="O1103" i="5"/>
  <c r="P1103" i="5"/>
  <c r="Q1103" i="5"/>
  <c r="R1103" i="5"/>
  <c r="O1104" i="5"/>
  <c r="P1104" i="5"/>
  <c r="Q1104" i="5"/>
  <c r="R1104" i="5"/>
  <c r="O1105" i="5"/>
  <c r="P1105" i="5"/>
  <c r="Q1105" i="5"/>
  <c r="R1105" i="5"/>
  <c r="O1106" i="5"/>
  <c r="P1106" i="5"/>
  <c r="Q1106" i="5"/>
  <c r="R1106" i="5"/>
  <c r="O1107" i="5"/>
  <c r="P1107" i="5"/>
  <c r="Q1107" i="5"/>
  <c r="R1107" i="5"/>
  <c r="O1108" i="5"/>
  <c r="P1108" i="5"/>
  <c r="Q1108" i="5"/>
  <c r="R1108" i="5"/>
  <c r="O1109" i="5"/>
  <c r="P1109" i="5"/>
  <c r="Q1109" i="5"/>
  <c r="R1109" i="5"/>
  <c r="O1110" i="5"/>
  <c r="P1110" i="5"/>
  <c r="Q1110" i="5"/>
  <c r="R1110" i="5"/>
  <c r="O1111" i="5"/>
  <c r="P1111" i="5"/>
  <c r="Q1111" i="5"/>
  <c r="R1111" i="5"/>
  <c r="O1112" i="5"/>
  <c r="P1112" i="5"/>
  <c r="Q1112" i="5"/>
  <c r="R1112" i="5"/>
  <c r="O1113" i="5"/>
  <c r="P1113" i="5"/>
  <c r="Q1113" i="5"/>
  <c r="R1113" i="5"/>
  <c r="O1114" i="5"/>
  <c r="P1114" i="5"/>
  <c r="Q1114" i="5"/>
  <c r="R1114" i="5"/>
  <c r="O1115" i="5"/>
  <c r="P1115" i="5"/>
  <c r="Q1115" i="5"/>
  <c r="R1115" i="5"/>
  <c r="O1116" i="5"/>
  <c r="P1116" i="5"/>
  <c r="Q1116" i="5"/>
  <c r="R1116" i="5"/>
  <c r="O1117" i="5"/>
  <c r="P1117" i="5"/>
  <c r="Q1117" i="5"/>
  <c r="R1117" i="5"/>
  <c r="O1118" i="5"/>
  <c r="P1118" i="5"/>
  <c r="Q1118" i="5"/>
  <c r="R1118" i="5"/>
  <c r="O1119" i="5"/>
  <c r="P1119" i="5"/>
  <c r="Q1119" i="5"/>
  <c r="R1119" i="5"/>
  <c r="O1120" i="5"/>
  <c r="P1120" i="5"/>
  <c r="Q1120" i="5"/>
  <c r="R1120" i="5"/>
  <c r="O1121" i="5"/>
  <c r="P1121" i="5"/>
  <c r="Q1121" i="5"/>
  <c r="R1121" i="5"/>
  <c r="O1122" i="5"/>
  <c r="P1122" i="5"/>
  <c r="Q1122" i="5"/>
  <c r="R1122" i="5"/>
  <c r="O1123" i="5"/>
  <c r="P1123" i="5"/>
  <c r="Q1123" i="5"/>
  <c r="R1123" i="5"/>
  <c r="O1124" i="5"/>
  <c r="P1124" i="5"/>
  <c r="Q1124" i="5"/>
  <c r="R1124" i="5"/>
  <c r="O1125" i="5"/>
  <c r="P1125" i="5"/>
  <c r="Q1125" i="5"/>
  <c r="R1125" i="5"/>
  <c r="O1126" i="5"/>
  <c r="P1126" i="5"/>
  <c r="Q1126" i="5"/>
  <c r="R1126" i="5"/>
  <c r="O1127" i="5"/>
  <c r="P1127" i="5"/>
  <c r="Q1127" i="5"/>
  <c r="R1127" i="5"/>
  <c r="O1128" i="5"/>
  <c r="P1128" i="5"/>
  <c r="Q1128" i="5"/>
  <c r="R1128" i="5"/>
  <c r="O1129" i="5"/>
  <c r="P1129" i="5"/>
  <c r="Q1129" i="5"/>
  <c r="R1129" i="5"/>
  <c r="O1130" i="5"/>
  <c r="P1130" i="5"/>
  <c r="Q1130" i="5"/>
  <c r="R1130" i="5"/>
  <c r="O1131" i="5"/>
  <c r="P1131" i="5"/>
  <c r="Q1131" i="5"/>
  <c r="R1131" i="5"/>
  <c r="O1132" i="5"/>
  <c r="P1132" i="5"/>
  <c r="Q1132" i="5"/>
  <c r="R1132" i="5"/>
  <c r="O1133" i="5"/>
  <c r="P1133" i="5"/>
  <c r="Q1133" i="5"/>
  <c r="R1133" i="5"/>
  <c r="O1134" i="5"/>
  <c r="P1134" i="5"/>
  <c r="Q1134" i="5"/>
  <c r="R1134" i="5"/>
  <c r="O1135" i="5"/>
  <c r="P1135" i="5"/>
  <c r="Q1135" i="5"/>
  <c r="R1135" i="5"/>
  <c r="O1136" i="5"/>
  <c r="P1136" i="5"/>
  <c r="Q1136" i="5"/>
  <c r="R1136" i="5"/>
  <c r="O1137" i="5"/>
  <c r="P1137" i="5"/>
  <c r="Q1137" i="5"/>
  <c r="R1137" i="5"/>
  <c r="O1138" i="5"/>
  <c r="P1138" i="5"/>
  <c r="Q1138" i="5"/>
  <c r="R1138" i="5"/>
  <c r="O1139" i="5"/>
  <c r="P1139" i="5"/>
  <c r="Q1139" i="5"/>
  <c r="R1139" i="5"/>
  <c r="O1140" i="5"/>
  <c r="P1140" i="5"/>
  <c r="Q1140" i="5"/>
  <c r="R1140" i="5"/>
  <c r="O1141" i="5"/>
  <c r="P1141" i="5"/>
  <c r="Q1141" i="5"/>
  <c r="R1141" i="5"/>
  <c r="O1142" i="5"/>
  <c r="P1142" i="5"/>
  <c r="Q1142" i="5"/>
  <c r="R1142" i="5"/>
  <c r="O1143" i="5"/>
  <c r="P1143" i="5"/>
  <c r="Q1143" i="5"/>
  <c r="R1143" i="5"/>
  <c r="O1144" i="5"/>
  <c r="P1144" i="5"/>
  <c r="Q1144" i="5"/>
  <c r="R1144" i="5"/>
  <c r="O1145" i="5"/>
  <c r="P1145" i="5"/>
  <c r="Q1145" i="5"/>
  <c r="R1145" i="5"/>
  <c r="O1146" i="5"/>
  <c r="P1146" i="5"/>
  <c r="Q1146" i="5"/>
  <c r="R1146" i="5"/>
  <c r="O1147" i="5"/>
  <c r="P1147" i="5"/>
  <c r="Q1147" i="5"/>
  <c r="R1147" i="5"/>
  <c r="O1148" i="5"/>
  <c r="P1148" i="5"/>
  <c r="Q1148" i="5"/>
  <c r="R1148" i="5"/>
  <c r="O1149" i="5"/>
  <c r="P1149" i="5"/>
  <c r="Q1149" i="5"/>
  <c r="R1149" i="5"/>
  <c r="O1150" i="5"/>
  <c r="P1150" i="5"/>
  <c r="Q1150" i="5"/>
  <c r="R1150" i="5"/>
  <c r="O1151" i="5"/>
  <c r="P1151" i="5"/>
  <c r="Q1151" i="5"/>
  <c r="R1151" i="5"/>
  <c r="O1152" i="5"/>
  <c r="P1152" i="5"/>
  <c r="Q1152" i="5"/>
  <c r="R1152" i="5"/>
  <c r="O1153" i="5"/>
  <c r="P1153" i="5"/>
  <c r="Q1153" i="5"/>
  <c r="R1153" i="5"/>
  <c r="O1154" i="5"/>
  <c r="P1154" i="5"/>
  <c r="Q1154" i="5"/>
  <c r="R1154" i="5"/>
  <c r="O1155" i="5"/>
  <c r="P1155" i="5"/>
  <c r="Q1155" i="5"/>
  <c r="R1155" i="5"/>
  <c r="O1156" i="5"/>
  <c r="P1156" i="5"/>
  <c r="Q1156" i="5"/>
  <c r="R1156" i="5"/>
  <c r="O1157" i="5"/>
  <c r="P1157" i="5"/>
  <c r="Q1157" i="5"/>
  <c r="R1157" i="5"/>
  <c r="O1158" i="5"/>
  <c r="P1158" i="5"/>
  <c r="Q1158" i="5"/>
  <c r="R1158" i="5"/>
  <c r="O1159" i="5"/>
  <c r="P1159" i="5"/>
  <c r="Q1159" i="5"/>
  <c r="R1159" i="5"/>
  <c r="O1160" i="5"/>
  <c r="P1160" i="5"/>
  <c r="Q1160" i="5"/>
  <c r="R1160" i="5"/>
  <c r="O1161" i="5"/>
  <c r="P1161" i="5"/>
  <c r="Q1161" i="5"/>
  <c r="R1161" i="5"/>
  <c r="O1162" i="5"/>
  <c r="P1162" i="5"/>
  <c r="Q1162" i="5"/>
  <c r="R1162" i="5"/>
  <c r="O1163" i="5"/>
  <c r="P1163" i="5"/>
  <c r="Q1163" i="5"/>
  <c r="R1163" i="5"/>
  <c r="O1164" i="5"/>
  <c r="P1164" i="5"/>
  <c r="Q1164" i="5"/>
  <c r="R1164" i="5"/>
  <c r="O1165" i="5"/>
  <c r="P1165" i="5"/>
  <c r="Q1165" i="5"/>
  <c r="R1165" i="5"/>
  <c r="O1166" i="5"/>
  <c r="P1166" i="5"/>
  <c r="Q1166" i="5"/>
  <c r="R1166" i="5"/>
  <c r="O1167" i="5"/>
  <c r="P1167" i="5"/>
  <c r="Q1167" i="5"/>
  <c r="R1167" i="5"/>
  <c r="O1168" i="5"/>
  <c r="P1168" i="5"/>
  <c r="Q1168" i="5"/>
  <c r="R1168" i="5"/>
  <c r="O1169" i="5"/>
  <c r="P1169" i="5"/>
  <c r="Q1169" i="5"/>
  <c r="R1169" i="5"/>
  <c r="O1170" i="5"/>
  <c r="P1170" i="5"/>
  <c r="Q1170" i="5"/>
  <c r="R1170" i="5"/>
  <c r="O1171" i="5"/>
  <c r="P1171" i="5"/>
  <c r="Q1171" i="5"/>
  <c r="R1171" i="5"/>
  <c r="O1172" i="5"/>
  <c r="P1172" i="5"/>
  <c r="Q1172" i="5"/>
  <c r="R1172" i="5"/>
  <c r="O1173" i="5"/>
  <c r="P1173" i="5"/>
  <c r="Q1173" i="5"/>
  <c r="R1173" i="5"/>
  <c r="O1174" i="5"/>
  <c r="P1174" i="5"/>
  <c r="Q1174" i="5"/>
  <c r="R1174" i="5"/>
  <c r="O1175" i="5"/>
  <c r="P1175" i="5"/>
  <c r="Q1175" i="5"/>
  <c r="R1175" i="5"/>
  <c r="O1176" i="5"/>
  <c r="P1176" i="5"/>
  <c r="Q1176" i="5"/>
  <c r="R1176" i="5"/>
  <c r="O1177" i="5"/>
  <c r="P1177" i="5"/>
  <c r="Q1177" i="5"/>
  <c r="R1177" i="5"/>
  <c r="O1178" i="5"/>
  <c r="P1178" i="5"/>
  <c r="Q1178" i="5"/>
  <c r="R1178" i="5"/>
  <c r="O1179" i="5"/>
  <c r="P1179" i="5"/>
  <c r="Q1179" i="5"/>
  <c r="R1179" i="5"/>
  <c r="O1180" i="5"/>
  <c r="P1180" i="5"/>
  <c r="Q1180" i="5"/>
  <c r="R1180" i="5"/>
  <c r="O1181" i="5"/>
  <c r="P1181" i="5"/>
  <c r="Q1181" i="5"/>
  <c r="R1181" i="5"/>
  <c r="O1182" i="5"/>
  <c r="P1182" i="5"/>
  <c r="Q1182" i="5"/>
  <c r="R1182" i="5"/>
  <c r="O1183" i="5"/>
  <c r="P1183" i="5"/>
  <c r="Q1183" i="5"/>
  <c r="R1183" i="5"/>
  <c r="O1184" i="5"/>
  <c r="P1184" i="5"/>
  <c r="Q1184" i="5"/>
  <c r="R1184" i="5"/>
  <c r="O1185" i="5"/>
  <c r="P1185" i="5"/>
  <c r="Q1185" i="5"/>
  <c r="R1185" i="5"/>
  <c r="O1186" i="5"/>
  <c r="P1186" i="5"/>
  <c r="Q1186" i="5"/>
  <c r="R1186" i="5"/>
  <c r="O1187" i="5"/>
  <c r="P1187" i="5"/>
  <c r="Q1187" i="5"/>
  <c r="R1187" i="5"/>
  <c r="O1188" i="5"/>
  <c r="P1188" i="5"/>
  <c r="Q1188" i="5"/>
  <c r="R1188" i="5"/>
  <c r="O1189" i="5"/>
  <c r="P1189" i="5"/>
  <c r="Q1189" i="5"/>
  <c r="R1189" i="5"/>
  <c r="O1190" i="5"/>
  <c r="P1190" i="5"/>
  <c r="Q1190" i="5"/>
  <c r="R1190" i="5"/>
  <c r="O1191" i="5"/>
  <c r="P1191" i="5"/>
  <c r="Q1191" i="5"/>
  <c r="R1191" i="5"/>
  <c r="O1192" i="5"/>
  <c r="P1192" i="5"/>
  <c r="Q1192" i="5"/>
  <c r="R1192" i="5"/>
  <c r="O1193" i="5"/>
  <c r="P1193" i="5"/>
  <c r="Q1193" i="5"/>
  <c r="R1193" i="5"/>
  <c r="O1194" i="5"/>
  <c r="P1194" i="5"/>
  <c r="Q1194" i="5"/>
  <c r="R1194" i="5"/>
  <c r="O1195" i="5"/>
  <c r="P1195" i="5"/>
  <c r="Q1195" i="5"/>
  <c r="R1195" i="5"/>
  <c r="O1196" i="5"/>
  <c r="P1196" i="5"/>
  <c r="Q1196" i="5"/>
  <c r="R1196" i="5"/>
  <c r="O1197" i="5"/>
  <c r="P1197" i="5"/>
  <c r="Q1197" i="5"/>
  <c r="R1197" i="5"/>
  <c r="O1198" i="5"/>
  <c r="P1198" i="5"/>
  <c r="Q1198" i="5"/>
  <c r="R1198" i="5"/>
  <c r="O1199" i="5"/>
  <c r="P1199" i="5"/>
  <c r="Q1199" i="5"/>
  <c r="R1199" i="5"/>
  <c r="O1200" i="5"/>
  <c r="P1200" i="5"/>
  <c r="Q1200" i="5"/>
  <c r="R1200" i="5"/>
  <c r="O1201" i="5"/>
  <c r="P1201" i="5"/>
  <c r="Q1201" i="5"/>
  <c r="R1201" i="5"/>
  <c r="O1202" i="5"/>
  <c r="P1202" i="5"/>
  <c r="Q1202" i="5"/>
  <c r="R1202" i="5"/>
  <c r="O1203" i="5"/>
  <c r="P1203" i="5"/>
  <c r="Q1203" i="5"/>
  <c r="R1203" i="5"/>
  <c r="O1204" i="5"/>
  <c r="P1204" i="5"/>
  <c r="Q1204" i="5"/>
  <c r="R1204" i="5"/>
  <c r="O1205" i="5"/>
  <c r="P1205" i="5"/>
  <c r="Q1205" i="5"/>
  <c r="R1205" i="5"/>
  <c r="O1206" i="5"/>
  <c r="P1206" i="5"/>
  <c r="Q1206" i="5"/>
  <c r="R1206" i="5"/>
  <c r="O1207" i="5"/>
  <c r="P1207" i="5"/>
  <c r="Q1207" i="5"/>
  <c r="R1207" i="5"/>
  <c r="O1208" i="5"/>
  <c r="P1208" i="5"/>
  <c r="Q1208" i="5"/>
  <c r="R1208" i="5"/>
  <c r="O1209" i="5"/>
  <c r="P1209" i="5"/>
  <c r="Q1209" i="5"/>
  <c r="R1209" i="5"/>
  <c r="O1210" i="5"/>
  <c r="P1210" i="5"/>
  <c r="Q1210" i="5"/>
  <c r="R1210" i="5"/>
  <c r="O1211" i="5"/>
  <c r="P1211" i="5"/>
  <c r="Q1211" i="5"/>
  <c r="R1211" i="5"/>
  <c r="O1212" i="5"/>
  <c r="P1212" i="5"/>
  <c r="Q1212" i="5"/>
  <c r="R1212" i="5"/>
  <c r="O1213" i="5"/>
  <c r="P1213" i="5"/>
  <c r="Q1213" i="5"/>
  <c r="R1213" i="5"/>
  <c r="O1214" i="5"/>
  <c r="P1214" i="5"/>
  <c r="Q1214" i="5"/>
  <c r="R1214" i="5"/>
  <c r="O1215" i="5"/>
  <c r="P1215" i="5"/>
  <c r="Q1215" i="5"/>
  <c r="R1215" i="5"/>
  <c r="O1216" i="5"/>
  <c r="P1216" i="5"/>
  <c r="Q1216" i="5"/>
  <c r="R1216" i="5"/>
  <c r="O1217" i="5"/>
  <c r="P1217" i="5"/>
  <c r="Q1217" i="5"/>
  <c r="R1217" i="5"/>
  <c r="O1218" i="5"/>
  <c r="P1218" i="5"/>
  <c r="Q1218" i="5"/>
  <c r="R1218" i="5"/>
  <c r="O1219" i="5"/>
  <c r="P1219" i="5"/>
  <c r="Q1219" i="5"/>
  <c r="R1219" i="5"/>
  <c r="O1220" i="5"/>
  <c r="P1220" i="5"/>
  <c r="Q1220" i="5"/>
  <c r="R1220" i="5"/>
  <c r="O1221" i="5"/>
  <c r="P1221" i="5"/>
  <c r="Q1221" i="5"/>
  <c r="R1221" i="5"/>
  <c r="O1222" i="5"/>
  <c r="P1222" i="5"/>
  <c r="Q1222" i="5"/>
  <c r="R1222" i="5"/>
  <c r="O1223" i="5"/>
  <c r="P1223" i="5"/>
  <c r="Q1223" i="5"/>
  <c r="R1223" i="5"/>
  <c r="O1224" i="5"/>
  <c r="P1224" i="5"/>
  <c r="Q1224" i="5"/>
  <c r="R1224" i="5"/>
  <c r="O1225" i="5"/>
  <c r="P1225" i="5"/>
  <c r="Q1225" i="5"/>
  <c r="R1225" i="5"/>
  <c r="O1226" i="5"/>
  <c r="P1226" i="5"/>
  <c r="Q1226" i="5"/>
  <c r="R1226" i="5"/>
  <c r="O1227" i="5"/>
  <c r="P1227" i="5"/>
  <c r="Q1227" i="5"/>
  <c r="R1227" i="5"/>
  <c r="O1228" i="5"/>
  <c r="P1228" i="5"/>
  <c r="Q1228" i="5"/>
  <c r="R1228" i="5"/>
  <c r="O1229" i="5"/>
  <c r="P1229" i="5"/>
  <c r="Q1229" i="5"/>
  <c r="R1229" i="5"/>
  <c r="O1230" i="5"/>
  <c r="P1230" i="5"/>
  <c r="Q1230" i="5"/>
  <c r="R1230" i="5"/>
  <c r="O1231" i="5"/>
  <c r="P1231" i="5"/>
  <c r="Q1231" i="5"/>
  <c r="R1231" i="5"/>
  <c r="O1232" i="5"/>
  <c r="P1232" i="5"/>
  <c r="Q1232" i="5"/>
  <c r="R1232" i="5"/>
  <c r="O1233" i="5"/>
  <c r="P1233" i="5"/>
  <c r="Q1233" i="5"/>
  <c r="R1233" i="5"/>
  <c r="O1234" i="5"/>
  <c r="P1234" i="5"/>
  <c r="Q1234" i="5"/>
  <c r="R1234" i="5"/>
  <c r="O1235" i="5"/>
  <c r="P1235" i="5"/>
  <c r="Q1235" i="5"/>
  <c r="R1235" i="5"/>
  <c r="O1236" i="5"/>
  <c r="P1236" i="5"/>
  <c r="Q1236" i="5"/>
  <c r="R1236" i="5"/>
  <c r="O1237" i="5"/>
  <c r="P1237" i="5"/>
  <c r="Q1237" i="5"/>
  <c r="R1237" i="5"/>
  <c r="O1238" i="5"/>
  <c r="P1238" i="5"/>
  <c r="Q1238" i="5"/>
  <c r="R1238" i="5"/>
  <c r="O1239" i="5"/>
  <c r="P1239" i="5"/>
  <c r="Q1239" i="5"/>
  <c r="R1239" i="5"/>
  <c r="O1240" i="5"/>
  <c r="P1240" i="5"/>
  <c r="Q1240" i="5"/>
  <c r="R1240" i="5"/>
  <c r="O1241" i="5"/>
  <c r="P1241" i="5"/>
  <c r="Q1241" i="5"/>
  <c r="R1241" i="5"/>
  <c r="O1242" i="5"/>
  <c r="P1242" i="5"/>
  <c r="Q1242" i="5"/>
  <c r="R1242" i="5"/>
  <c r="O1243" i="5"/>
  <c r="P1243" i="5"/>
  <c r="Q1243" i="5"/>
  <c r="R1243" i="5"/>
  <c r="O1244" i="5"/>
  <c r="P1244" i="5"/>
  <c r="Q1244" i="5"/>
  <c r="R1244" i="5"/>
  <c r="O1245" i="5"/>
  <c r="P1245" i="5"/>
  <c r="Q1245" i="5"/>
  <c r="R1245" i="5"/>
  <c r="O1246" i="5"/>
  <c r="P1246" i="5"/>
  <c r="Q1246" i="5"/>
  <c r="R1246" i="5"/>
  <c r="O1247" i="5"/>
  <c r="P1247" i="5"/>
  <c r="Q1247" i="5"/>
  <c r="R1247" i="5"/>
  <c r="O1248" i="5"/>
  <c r="P1248" i="5"/>
  <c r="Q1248" i="5"/>
  <c r="R1248" i="5"/>
  <c r="O1249" i="5"/>
  <c r="P1249" i="5"/>
  <c r="Q1249" i="5"/>
  <c r="R1249" i="5"/>
  <c r="O1250" i="5"/>
  <c r="P1250" i="5"/>
  <c r="Q1250" i="5"/>
  <c r="R1250" i="5"/>
  <c r="O1251" i="5"/>
  <c r="P1251" i="5"/>
  <c r="Q1251" i="5"/>
  <c r="R1251" i="5"/>
  <c r="O1252" i="5"/>
  <c r="P1252" i="5"/>
  <c r="Q1252" i="5"/>
  <c r="R1252" i="5"/>
  <c r="O1253" i="5"/>
  <c r="P1253" i="5"/>
  <c r="Q1253" i="5"/>
  <c r="R1253" i="5"/>
  <c r="O1254" i="5"/>
  <c r="P1254" i="5"/>
  <c r="Q1254" i="5"/>
  <c r="R1254" i="5"/>
  <c r="O1255" i="5"/>
  <c r="P1255" i="5"/>
  <c r="Q1255" i="5"/>
  <c r="R1255" i="5"/>
  <c r="O1256" i="5"/>
  <c r="P1256" i="5"/>
  <c r="Q1256" i="5"/>
  <c r="R1256" i="5"/>
  <c r="O1257" i="5"/>
  <c r="P1257" i="5"/>
  <c r="Q1257" i="5"/>
  <c r="R1257" i="5"/>
  <c r="O1258" i="5"/>
  <c r="P1258" i="5"/>
  <c r="Q1258" i="5"/>
  <c r="R1258" i="5"/>
  <c r="O1259" i="5"/>
  <c r="P1259" i="5"/>
  <c r="Q1259" i="5"/>
  <c r="R1259" i="5"/>
  <c r="O1260" i="5"/>
  <c r="P1260" i="5"/>
  <c r="Q1260" i="5"/>
  <c r="R1260" i="5"/>
  <c r="O1261" i="5"/>
  <c r="P1261" i="5"/>
  <c r="Q1261" i="5"/>
  <c r="R1261" i="5"/>
  <c r="O1262" i="5"/>
  <c r="P1262" i="5"/>
  <c r="Q1262" i="5"/>
  <c r="R1262" i="5"/>
  <c r="O1263" i="5"/>
  <c r="P1263" i="5"/>
  <c r="Q1263" i="5"/>
  <c r="R1263" i="5"/>
  <c r="O1264" i="5"/>
  <c r="P1264" i="5"/>
  <c r="Q1264" i="5"/>
  <c r="R1264" i="5"/>
  <c r="O1265" i="5"/>
  <c r="P1265" i="5"/>
  <c r="Q1265" i="5"/>
  <c r="R1265" i="5"/>
  <c r="O1266" i="5"/>
  <c r="P1266" i="5"/>
  <c r="Q1266" i="5"/>
  <c r="R1266" i="5"/>
  <c r="O1267" i="5"/>
  <c r="P1267" i="5"/>
  <c r="Q1267" i="5"/>
  <c r="R1267" i="5"/>
  <c r="O1268" i="5"/>
  <c r="P1268" i="5"/>
  <c r="Q1268" i="5"/>
  <c r="R1268" i="5"/>
  <c r="O1269" i="5"/>
  <c r="P1269" i="5"/>
  <c r="Q1269" i="5"/>
  <c r="R1269" i="5"/>
  <c r="O1270" i="5"/>
  <c r="P1270" i="5"/>
  <c r="Q1270" i="5"/>
  <c r="R1270" i="5"/>
  <c r="O1271" i="5"/>
  <c r="P1271" i="5"/>
  <c r="Q1271" i="5"/>
  <c r="R1271" i="5"/>
  <c r="O1272" i="5"/>
  <c r="P1272" i="5"/>
  <c r="Q1272" i="5"/>
  <c r="R1272" i="5"/>
  <c r="O1273" i="5"/>
  <c r="P1273" i="5"/>
  <c r="Q1273" i="5"/>
  <c r="R1273" i="5"/>
  <c r="O1274" i="5"/>
  <c r="P1274" i="5"/>
  <c r="Q1274" i="5"/>
  <c r="R1274" i="5"/>
  <c r="O1275" i="5"/>
  <c r="P1275" i="5"/>
  <c r="Q1275" i="5"/>
  <c r="R1275" i="5"/>
  <c r="O1276" i="5"/>
  <c r="P1276" i="5"/>
  <c r="Q1276" i="5"/>
  <c r="R1276" i="5"/>
  <c r="O1277" i="5"/>
  <c r="P1277" i="5"/>
  <c r="Q1277" i="5"/>
  <c r="R1277" i="5"/>
  <c r="O1278" i="5"/>
  <c r="P1278" i="5"/>
  <c r="Q1278" i="5"/>
  <c r="R1278" i="5"/>
  <c r="O1279" i="5"/>
  <c r="P1279" i="5"/>
  <c r="Q1279" i="5"/>
  <c r="R1279" i="5"/>
  <c r="O1280" i="5"/>
  <c r="P1280" i="5"/>
  <c r="Q1280" i="5"/>
  <c r="R1280" i="5"/>
  <c r="O1281" i="5"/>
  <c r="P1281" i="5"/>
  <c r="Q1281" i="5"/>
  <c r="R1281" i="5"/>
  <c r="O1282" i="5"/>
  <c r="P1282" i="5"/>
  <c r="Q1282" i="5"/>
  <c r="R1282" i="5"/>
  <c r="O1283" i="5"/>
  <c r="P1283" i="5"/>
  <c r="Q1283" i="5"/>
  <c r="R1283" i="5"/>
  <c r="O1284" i="5"/>
  <c r="P1284" i="5"/>
  <c r="Q1284" i="5"/>
  <c r="R1284" i="5"/>
  <c r="O1285" i="5"/>
  <c r="P1285" i="5"/>
  <c r="Q1285" i="5"/>
  <c r="R1285" i="5"/>
  <c r="O1286" i="5"/>
  <c r="P1286" i="5"/>
  <c r="Q1286" i="5"/>
  <c r="R1286" i="5"/>
  <c r="O1287" i="5"/>
  <c r="P1287" i="5"/>
  <c r="Q1287" i="5"/>
  <c r="R1287" i="5"/>
  <c r="O1288" i="5"/>
  <c r="P1288" i="5"/>
  <c r="Q1288" i="5"/>
  <c r="R1288" i="5"/>
  <c r="O1289" i="5"/>
  <c r="P1289" i="5"/>
  <c r="Q1289" i="5"/>
  <c r="R1289" i="5"/>
  <c r="O1290" i="5"/>
  <c r="P1290" i="5"/>
  <c r="Q1290" i="5"/>
  <c r="R1290" i="5"/>
  <c r="O1291" i="5"/>
  <c r="P1291" i="5"/>
  <c r="Q1291" i="5"/>
  <c r="R1291" i="5"/>
  <c r="O1292" i="5"/>
  <c r="P1292" i="5"/>
  <c r="Q1292" i="5"/>
  <c r="R1292" i="5"/>
  <c r="O1293" i="5"/>
  <c r="P1293" i="5"/>
  <c r="Q1293" i="5"/>
  <c r="R1293" i="5"/>
  <c r="O1294" i="5"/>
  <c r="P1294" i="5"/>
  <c r="Q1294" i="5"/>
  <c r="R1294" i="5"/>
  <c r="O1295" i="5"/>
  <c r="P1295" i="5"/>
  <c r="Q1295" i="5"/>
  <c r="R1295" i="5"/>
  <c r="O1296" i="5"/>
  <c r="P1296" i="5"/>
  <c r="Q1296" i="5"/>
  <c r="R1296" i="5"/>
  <c r="O1297" i="5"/>
  <c r="P1297" i="5"/>
  <c r="Q1297" i="5"/>
  <c r="R1297" i="5"/>
  <c r="O1298" i="5"/>
  <c r="P1298" i="5"/>
  <c r="Q1298" i="5"/>
  <c r="R1298" i="5"/>
  <c r="O1299" i="5"/>
  <c r="P1299" i="5"/>
  <c r="Q1299" i="5"/>
  <c r="R1299" i="5"/>
  <c r="O1300" i="5"/>
  <c r="P1300" i="5"/>
  <c r="Q1300" i="5"/>
  <c r="R1300" i="5"/>
  <c r="O1301" i="5"/>
  <c r="P1301" i="5"/>
  <c r="Q1301" i="5"/>
  <c r="R1301" i="5"/>
  <c r="O1302" i="5"/>
  <c r="P1302" i="5"/>
  <c r="Q1302" i="5"/>
  <c r="R1302" i="5"/>
  <c r="O1303" i="5"/>
  <c r="P1303" i="5"/>
  <c r="Q1303" i="5"/>
  <c r="R1303" i="5"/>
  <c r="O1304" i="5"/>
  <c r="P1304" i="5"/>
  <c r="Q1304" i="5"/>
  <c r="R1304" i="5"/>
  <c r="O1305" i="5"/>
  <c r="P1305" i="5"/>
  <c r="Q1305" i="5"/>
  <c r="R1305" i="5"/>
  <c r="O1306" i="5"/>
  <c r="P1306" i="5"/>
  <c r="Q1306" i="5"/>
  <c r="R1306" i="5"/>
  <c r="O1307" i="5"/>
  <c r="P1307" i="5"/>
  <c r="Q1307" i="5"/>
  <c r="R1307" i="5"/>
  <c r="O1308" i="5"/>
  <c r="P1308" i="5"/>
  <c r="Q1308" i="5"/>
  <c r="R1308" i="5"/>
  <c r="O1309" i="5"/>
  <c r="P1309" i="5"/>
  <c r="Q1309" i="5"/>
  <c r="R1309" i="5"/>
  <c r="O1310" i="5"/>
  <c r="P1310" i="5"/>
  <c r="Q1310" i="5"/>
  <c r="R1310" i="5"/>
  <c r="O1311" i="5"/>
  <c r="P1311" i="5"/>
  <c r="Q1311" i="5"/>
  <c r="R1311" i="5"/>
  <c r="O1312" i="5"/>
  <c r="P1312" i="5"/>
  <c r="Q1312" i="5"/>
  <c r="R1312" i="5"/>
  <c r="O1313" i="5"/>
  <c r="P1313" i="5"/>
  <c r="Q1313" i="5"/>
  <c r="R1313" i="5"/>
  <c r="O1314" i="5"/>
  <c r="P1314" i="5"/>
  <c r="Q1314" i="5"/>
  <c r="R1314" i="5"/>
  <c r="O1315" i="5"/>
  <c r="P1315" i="5"/>
  <c r="Q1315" i="5"/>
  <c r="R1315" i="5"/>
  <c r="O1316" i="5"/>
  <c r="P1316" i="5"/>
  <c r="Q1316" i="5"/>
  <c r="R1316" i="5"/>
  <c r="O1317" i="5"/>
  <c r="P1317" i="5"/>
  <c r="Q1317" i="5"/>
  <c r="R1317" i="5"/>
  <c r="O1318" i="5"/>
  <c r="P1318" i="5"/>
  <c r="Q1318" i="5"/>
  <c r="R1318" i="5"/>
  <c r="O1319" i="5"/>
  <c r="P1319" i="5"/>
  <c r="Q1319" i="5"/>
  <c r="R1319" i="5"/>
  <c r="O1320" i="5"/>
  <c r="P1320" i="5"/>
  <c r="Q1320" i="5"/>
  <c r="R1320" i="5"/>
  <c r="O1321" i="5"/>
  <c r="P1321" i="5"/>
  <c r="Q1321" i="5"/>
  <c r="R1321" i="5"/>
  <c r="O1322" i="5"/>
  <c r="P1322" i="5"/>
  <c r="Q1322" i="5"/>
  <c r="R1322" i="5"/>
  <c r="O1323" i="5"/>
  <c r="P1323" i="5"/>
  <c r="Q1323" i="5"/>
  <c r="R1323" i="5"/>
  <c r="O1324" i="5"/>
  <c r="P1324" i="5"/>
  <c r="Q1324" i="5"/>
  <c r="R1324" i="5"/>
  <c r="O1325" i="5"/>
  <c r="P1325" i="5"/>
  <c r="Q1325" i="5"/>
  <c r="R1325" i="5"/>
  <c r="O1326" i="5"/>
  <c r="P1326" i="5"/>
  <c r="Q1326" i="5"/>
  <c r="R1326" i="5"/>
  <c r="O1327" i="5"/>
  <c r="P1327" i="5"/>
  <c r="Q1327" i="5"/>
  <c r="R1327" i="5"/>
  <c r="O1328" i="5"/>
  <c r="P1328" i="5"/>
  <c r="Q1328" i="5"/>
  <c r="R1328" i="5"/>
  <c r="O1329" i="5"/>
  <c r="P1329" i="5"/>
  <c r="Q1329" i="5"/>
  <c r="R1329" i="5"/>
  <c r="O1330" i="5"/>
  <c r="P1330" i="5"/>
  <c r="Q1330" i="5"/>
  <c r="R1330" i="5"/>
  <c r="O1331" i="5"/>
  <c r="P1331" i="5"/>
  <c r="Q1331" i="5"/>
  <c r="R1331" i="5"/>
  <c r="O1332" i="5"/>
  <c r="P1332" i="5"/>
  <c r="Q1332" i="5"/>
  <c r="R1332" i="5"/>
  <c r="O1333" i="5"/>
  <c r="P1333" i="5"/>
  <c r="Q1333" i="5"/>
  <c r="R1333" i="5"/>
  <c r="O1334" i="5"/>
  <c r="P1334" i="5"/>
  <c r="Q1334" i="5"/>
  <c r="R1334" i="5"/>
  <c r="O1335" i="5"/>
  <c r="P1335" i="5"/>
  <c r="Q1335" i="5"/>
  <c r="R1335" i="5"/>
  <c r="O1336" i="5"/>
  <c r="P1336" i="5"/>
  <c r="Q1336" i="5"/>
  <c r="R1336" i="5"/>
  <c r="O1337" i="5"/>
  <c r="P1337" i="5"/>
  <c r="Q1337" i="5"/>
  <c r="R1337" i="5"/>
  <c r="O1338" i="5"/>
  <c r="P1338" i="5"/>
  <c r="Q1338" i="5"/>
  <c r="R1338" i="5"/>
  <c r="O1339" i="5"/>
  <c r="P1339" i="5"/>
  <c r="Q1339" i="5"/>
  <c r="R1339" i="5"/>
  <c r="O1340" i="5"/>
  <c r="P1340" i="5"/>
  <c r="Q1340" i="5"/>
  <c r="R1340" i="5"/>
  <c r="O1341" i="5"/>
  <c r="P1341" i="5"/>
  <c r="Q1341" i="5"/>
  <c r="R1341" i="5"/>
  <c r="O1342" i="5"/>
  <c r="P1342" i="5"/>
  <c r="Q1342" i="5"/>
  <c r="R1342" i="5"/>
  <c r="O1343" i="5"/>
  <c r="P1343" i="5"/>
  <c r="Q1343" i="5"/>
  <c r="R1343" i="5"/>
  <c r="O1344" i="5"/>
  <c r="P1344" i="5"/>
  <c r="Q1344" i="5"/>
  <c r="R1344" i="5"/>
  <c r="O1345" i="5"/>
  <c r="P1345" i="5"/>
  <c r="Q1345" i="5"/>
  <c r="R1345" i="5"/>
  <c r="O1346" i="5"/>
  <c r="P1346" i="5"/>
  <c r="Q1346" i="5"/>
  <c r="R1346" i="5"/>
  <c r="O1347" i="5"/>
  <c r="P1347" i="5"/>
  <c r="Q1347" i="5"/>
  <c r="R1347" i="5"/>
  <c r="O1348" i="5"/>
  <c r="P1348" i="5"/>
  <c r="Q1348" i="5"/>
  <c r="R1348" i="5"/>
  <c r="O1349" i="5"/>
  <c r="P1349" i="5"/>
  <c r="Q1349" i="5"/>
  <c r="R1349" i="5"/>
  <c r="O1350" i="5"/>
  <c r="P1350" i="5"/>
  <c r="Q1350" i="5"/>
  <c r="R1350" i="5"/>
  <c r="O1351" i="5"/>
  <c r="P1351" i="5"/>
  <c r="Q1351" i="5"/>
  <c r="R1351" i="5"/>
  <c r="O1352" i="5"/>
  <c r="P1352" i="5"/>
  <c r="Q1352" i="5"/>
  <c r="R1352" i="5"/>
  <c r="O1353" i="5"/>
  <c r="P1353" i="5"/>
  <c r="Q1353" i="5"/>
  <c r="R1353" i="5"/>
  <c r="O1354" i="5"/>
  <c r="P1354" i="5"/>
  <c r="Q1354" i="5"/>
  <c r="R1354" i="5"/>
  <c r="O1355" i="5"/>
  <c r="P1355" i="5"/>
  <c r="Q1355" i="5"/>
  <c r="R1355" i="5"/>
  <c r="O1356" i="5"/>
  <c r="P1356" i="5"/>
  <c r="Q1356" i="5"/>
  <c r="R1356" i="5"/>
  <c r="O1357" i="5"/>
  <c r="P1357" i="5"/>
  <c r="Q1357" i="5"/>
  <c r="R1357" i="5"/>
  <c r="O1358" i="5"/>
  <c r="P1358" i="5"/>
  <c r="Q1358" i="5"/>
  <c r="R1358" i="5"/>
  <c r="O1359" i="5"/>
  <c r="P1359" i="5"/>
  <c r="Q1359" i="5"/>
  <c r="R1359" i="5"/>
  <c r="O1360" i="5"/>
  <c r="P1360" i="5"/>
  <c r="Q1360" i="5"/>
  <c r="R1360" i="5"/>
  <c r="O1361" i="5"/>
  <c r="P1361" i="5"/>
  <c r="Q1361" i="5"/>
  <c r="R1361" i="5"/>
  <c r="O1362" i="5"/>
  <c r="P1362" i="5"/>
  <c r="Q1362" i="5"/>
  <c r="R1362" i="5"/>
  <c r="O1363" i="5"/>
  <c r="P1363" i="5"/>
  <c r="Q1363" i="5"/>
  <c r="R1363" i="5"/>
  <c r="O1364" i="5"/>
  <c r="P1364" i="5"/>
  <c r="Q1364" i="5"/>
  <c r="R1364" i="5"/>
  <c r="O1365" i="5"/>
  <c r="P1365" i="5"/>
  <c r="Q1365" i="5"/>
  <c r="R1365" i="5"/>
  <c r="O1366" i="5"/>
  <c r="P1366" i="5"/>
  <c r="Q1366" i="5"/>
  <c r="R1366" i="5"/>
  <c r="O1367" i="5"/>
  <c r="P1367" i="5"/>
  <c r="Q1367" i="5"/>
  <c r="R1367" i="5"/>
  <c r="O1368" i="5"/>
  <c r="P1368" i="5"/>
  <c r="Q1368" i="5"/>
  <c r="R1368" i="5"/>
  <c r="O1369" i="5"/>
  <c r="P1369" i="5"/>
  <c r="Q1369" i="5"/>
  <c r="R1369" i="5"/>
  <c r="O1370" i="5"/>
  <c r="P1370" i="5"/>
  <c r="Q1370" i="5"/>
  <c r="R1370" i="5"/>
  <c r="O1371" i="5"/>
  <c r="P1371" i="5"/>
  <c r="Q1371" i="5"/>
  <c r="R1371" i="5"/>
  <c r="O1372" i="5"/>
  <c r="P1372" i="5"/>
  <c r="Q1372" i="5"/>
  <c r="R1372" i="5"/>
  <c r="O1373" i="5"/>
  <c r="P1373" i="5"/>
  <c r="Q1373" i="5"/>
  <c r="R1373" i="5"/>
  <c r="O1374" i="5"/>
  <c r="P1374" i="5"/>
  <c r="Q1374" i="5"/>
  <c r="R1374" i="5"/>
  <c r="O1375" i="5"/>
  <c r="P1375" i="5"/>
  <c r="Q1375" i="5"/>
  <c r="R1375" i="5"/>
  <c r="O1376" i="5"/>
  <c r="P1376" i="5"/>
  <c r="Q1376" i="5"/>
  <c r="R1376" i="5"/>
  <c r="O1377" i="5"/>
  <c r="P1377" i="5"/>
  <c r="Q1377" i="5"/>
  <c r="R1377" i="5"/>
  <c r="O1378" i="5"/>
  <c r="P1378" i="5"/>
  <c r="Q1378" i="5"/>
  <c r="R1378" i="5"/>
  <c r="O1379" i="5"/>
  <c r="P1379" i="5"/>
  <c r="Q1379" i="5"/>
  <c r="R1379" i="5"/>
  <c r="O1380" i="5"/>
  <c r="P1380" i="5"/>
  <c r="Q1380" i="5"/>
  <c r="R1380" i="5"/>
  <c r="O1381" i="5"/>
  <c r="P1381" i="5"/>
  <c r="Q1381" i="5"/>
  <c r="R1381" i="5"/>
  <c r="O1382" i="5"/>
  <c r="P1382" i="5"/>
  <c r="Q1382" i="5"/>
  <c r="R1382" i="5"/>
  <c r="O1383" i="5"/>
  <c r="P1383" i="5"/>
  <c r="Q1383" i="5"/>
  <c r="R1383" i="5"/>
  <c r="O1384" i="5"/>
  <c r="P1384" i="5"/>
  <c r="Q1384" i="5"/>
  <c r="R1384" i="5"/>
  <c r="O1385" i="5"/>
  <c r="P1385" i="5"/>
  <c r="Q1385" i="5"/>
  <c r="R1385" i="5"/>
  <c r="O1386" i="5"/>
  <c r="P1386" i="5"/>
  <c r="Q1386" i="5"/>
  <c r="R1386" i="5"/>
  <c r="O1387" i="5"/>
  <c r="P1387" i="5"/>
  <c r="Q1387" i="5"/>
  <c r="R1387" i="5"/>
  <c r="O1388" i="5"/>
  <c r="P1388" i="5"/>
  <c r="Q1388" i="5"/>
  <c r="R1388" i="5"/>
  <c r="O1389" i="5"/>
  <c r="P1389" i="5"/>
  <c r="Q1389" i="5"/>
  <c r="R1389" i="5"/>
  <c r="O1390" i="5"/>
  <c r="P1390" i="5"/>
  <c r="Q1390" i="5"/>
  <c r="R1390" i="5"/>
  <c r="O1391" i="5"/>
  <c r="P1391" i="5"/>
  <c r="Q1391" i="5"/>
  <c r="R1391" i="5"/>
  <c r="O1392" i="5"/>
  <c r="P1392" i="5"/>
  <c r="Q1392" i="5"/>
  <c r="R1392" i="5"/>
  <c r="O1393" i="5"/>
  <c r="P1393" i="5"/>
  <c r="Q1393" i="5"/>
  <c r="R1393" i="5"/>
  <c r="O1394" i="5"/>
  <c r="P1394" i="5"/>
  <c r="Q1394" i="5"/>
  <c r="R1394" i="5"/>
  <c r="O1395" i="5"/>
  <c r="P1395" i="5"/>
  <c r="Q1395" i="5"/>
  <c r="R1395" i="5"/>
  <c r="O1396" i="5"/>
  <c r="P1396" i="5"/>
  <c r="Q1396" i="5"/>
  <c r="R1396" i="5"/>
  <c r="O1397" i="5"/>
  <c r="P1397" i="5"/>
  <c r="Q1397" i="5"/>
  <c r="R1397" i="5"/>
  <c r="O1398" i="5"/>
  <c r="P1398" i="5"/>
  <c r="Q1398" i="5"/>
  <c r="R1398" i="5"/>
  <c r="O1399" i="5"/>
  <c r="P1399" i="5"/>
  <c r="Q1399" i="5"/>
  <c r="R1399" i="5"/>
  <c r="O1400" i="5"/>
  <c r="P1400" i="5"/>
  <c r="Q1400" i="5"/>
  <c r="R1400" i="5"/>
  <c r="O1401" i="5"/>
  <c r="P1401" i="5"/>
  <c r="Q1401" i="5"/>
  <c r="R1401" i="5"/>
  <c r="O1402" i="5"/>
  <c r="P1402" i="5"/>
  <c r="Q1402" i="5"/>
  <c r="R1402" i="5"/>
  <c r="O1403" i="5"/>
  <c r="P1403" i="5"/>
  <c r="Q1403" i="5"/>
  <c r="R1403" i="5"/>
  <c r="O1404" i="5"/>
  <c r="P1404" i="5"/>
  <c r="Q1404" i="5"/>
  <c r="R1404" i="5"/>
  <c r="O1405" i="5"/>
  <c r="P1405" i="5"/>
  <c r="Q1405" i="5"/>
  <c r="R1405" i="5"/>
  <c r="O1406" i="5"/>
  <c r="P1406" i="5"/>
  <c r="Q1406" i="5"/>
  <c r="R1406" i="5"/>
  <c r="O1407" i="5"/>
  <c r="P1407" i="5"/>
  <c r="Q1407" i="5"/>
  <c r="R1407" i="5"/>
  <c r="O1408" i="5"/>
  <c r="P1408" i="5"/>
  <c r="Q1408" i="5"/>
  <c r="R1408" i="5"/>
  <c r="O1409" i="5"/>
  <c r="P1409" i="5"/>
  <c r="Q1409" i="5"/>
  <c r="R1409" i="5"/>
  <c r="O1410" i="5"/>
  <c r="P1410" i="5"/>
  <c r="Q1410" i="5"/>
  <c r="R1410" i="5"/>
  <c r="O1411" i="5"/>
  <c r="P1411" i="5"/>
  <c r="Q1411" i="5"/>
  <c r="R1411" i="5"/>
  <c r="O1412" i="5"/>
  <c r="P1412" i="5"/>
  <c r="Q1412" i="5"/>
  <c r="R1412" i="5"/>
  <c r="O1413" i="5"/>
  <c r="P1413" i="5"/>
  <c r="Q1413" i="5"/>
  <c r="R1413" i="5"/>
  <c r="O1414" i="5"/>
  <c r="P1414" i="5"/>
  <c r="Q1414" i="5"/>
  <c r="R1414" i="5"/>
  <c r="O1415" i="5"/>
  <c r="P1415" i="5"/>
  <c r="Q1415" i="5"/>
  <c r="R1415" i="5"/>
  <c r="O1416" i="5"/>
  <c r="P1416" i="5"/>
  <c r="Q1416" i="5"/>
  <c r="R1416" i="5"/>
  <c r="O1417" i="5"/>
  <c r="P1417" i="5"/>
  <c r="Q1417" i="5"/>
  <c r="R1417" i="5"/>
  <c r="O1418" i="5"/>
  <c r="P1418" i="5"/>
  <c r="Q1418" i="5"/>
  <c r="R1418" i="5"/>
  <c r="O1419" i="5"/>
  <c r="P1419" i="5"/>
  <c r="Q1419" i="5"/>
  <c r="R1419" i="5"/>
  <c r="O1420" i="5"/>
  <c r="P1420" i="5"/>
  <c r="Q1420" i="5"/>
  <c r="R1420" i="5"/>
  <c r="O1421" i="5"/>
  <c r="P1421" i="5"/>
  <c r="Q1421" i="5"/>
  <c r="R1421" i="5"/>
  <c r="O1422" i="5"/>
  <c r="P1422" i="5"/>
  <c r="Q1422" i="5"/>
  <c r="R1422" i="5"/>
  <c r="O1423" i="5"/>
  <c r="P1423" i="5"/>
  <c r="Q1423" i="5"/>
  <c r="R1423" i="5"/>
  <c r="O1424" i="5"/>
  <c r="P1424" i="5"/>
  <c r="Q1424" i="5"/>
  <c r="R1424" i="5"/>
  <c r="O1425" i="5"/>
  <c r="P1425" i="5"/>
  <c r="Q1425" i="5"/>
  <c r="R1425" i="5"/>
  <c r="O1426" i="5"/>
  <c r="P1426" i="5"/>
  <c r="Q1426" i="5"/>
  <c r="R1426" i="5"/>
  <c r="O1427" i="5"/>
  <c r="P1427" i="5"/>
  <c r="Q1427" i="5"/>
  <c r="R1427" i="5"/>
  <c r="O1428" i="5"/>
  <c r="P1428" i="5"/>
  <c r="Q1428" i="5"/>
  <c r="R1428" i="5"/>
  <c r="O1429" i="5"/>
  <c r="P1429" i="5"/>
  <c r="Q1429" i="5"/>
  <c r="R1429" i="5"/>
  <c r="O1430" i="5"/>
  <c r="P1430" i="5"/>
  <c r="Q1430" i="5"/>
  <c r="R1430" i="5"/>
  <c r="O1431" i="5"/>
  <c r="P1431" i="5"/>
  <c r="Q1431" i="5"/>
  <c r="R1431" i="5"/>
  <c r="O1432" i="5"/>
  <c r="P1432" i="5"/>
  <c r="Q1432" i="5"/>
  <c r="R1432" i="5"/>
  <c r="O1433" i="5"/>
  <c r="P1433" i="5"/>
  <c r="Q1433" i="5"/>
  <c r="R1433" i="5"/>
  <c r="O1434" i="5"/>
  <c r="P1434" i="5"/>
  <c r="Q1434" i="5"/>
  <c r="R1434" i="5"/>
  <c r="O1435" i="5"/>
  <c r="P1435" i="5"/>
  <c r="Q1435" i="5"/>
  <c r="R1435" i="5"/>
  <c r="O1436" i="5"/>
  <c r="P1436" i="5"/>
  <c r="Q1436" i="5"/>
  <c r="R1436" i="5"/>
  <c r="O1437" i="5"/>
  <c r="P1437" i="5"/>
  <c r="Q1437" i="5"/>
  <c r="R1437" i="5"/>
  <c r="O1438" i="5"/>
  <c r="P1438" i="5"/>
  <c r="Q1438" i="5"/>
  <c r="R1438" i="5"/>
  <c r="O1439" i="5"/>
  <c r="P1439" i="5"/>
  <c r="Q1439" i="5"/>
  <c r="R1439" i="5"/>
  <c r="O1440" i="5"/>
  <c r="P1440" i="5"/>
  <c r="Q1440" i="5"/>
  <c r="R1440" i="5"/>
  <c r="O1441" i="5"/>
  <c r="P1441" i="5"/>
  <c r="Q1441" i="5"/>
  <c r="R1441" i="5"/>
  <c r="O1442" i="5"/>
  <c r="P1442" i="5"/>
  <c r="Q1442" i="5"/>
  <c r="R1442" i="5"/>
  <c r="O1443" i="5"/>
  <c r="P1443" i="5"/>
  <c r="Q1443" i="5"/>
  <c r="R1443" i="5"/>
  <c r="O1444" i="5"/>
  <c r="P1444" i="5"/>
  <c r="Q1444" i="5"/>
  <c r="R1444" i="5"/>
  <c r="O1445" i="5"/>
  <c r="P1445" i="5"/>
  <c r="Q1445" i="5"/>
  <c r="R1445" i="5"/>
  <c r="O1446" i="5"/>
  <c r="P1446" i="5"/>
  <c r="Q1446" i="5"/>
  <c r="R1446" i="5"/>
  <c r="O1447" i="5"/>
  <c r="P1447" i="5"/>
  <c r="Q1447" i="5"/>
  <c r="R1447" i="5"/>
  <c r="O1448" i="5"/>
  <c r="P1448" i="5"/>
  <c r="Q1448" i="5"/>
  <c r="R1448" i="5"/>
  <c r="O1449" i="5"/>
  <c r="P1449" i="5"/>
  <c r="Q1449" i="5"/>
  <c r="R1449" i="5"/>
  <c r="O1450" i="5"/>
  <c r="P1450" i="5"/>
  <c r="Q1450" i="5"/>
  <c r="R1450" i="5"/>
  <c r="O1451" i="5"/>
  <c r="P1451" i="5"/>
  <c r="Q1451" i="5"/>
  <c r="R1451" i="5"/>
  <c r="O1452" i="5"/>
  <c r="P1452" i="5"/>
  <c r="Q1452" i="5"/>
  <c r="R1452" i="5"/>
  <c r="O1453" i="5"/>
  <c r="P1453" i="5"/>
  <c r="Q1453" i="5"/>
  <c r="R1453" i="5"/>
  <c r="O1454" i="5"/>
  <c r="P1454" i="5"/>
  <c r="Q1454" i="5"/>
  <c r="R1454" i="5"/>
  <c r="O1455" i="5"/>
  <c r="P1455" i="5"/>
  <c r="Q1455" i="5"/>
  <c r="R1455" i="5"/>
  <c r="O1456" i="5"/>
  <c r="P1456" i="5"/>
  <c r="Q1456" i="5"/>
  <c r="R1456" i="5"/>
  <c r="O1457" i="5"/>
  <c r="P1457" i="5"/>
  <c r="Q1457" i="5"/>
  <c r="R1457" i="5"/>
  <c r="O1458" i="5"/>
  <c r="P1458" i="5"/>
  <c r="Q1458" i="5"/>
  <c r="R1458" i="5"/>
  <c r="O1459" i="5"/>
  <c r="P1459" i="5"/>
  <c r="Q1459" i="5"/>
  <c r="R1459" i="5"/>
  <c r="O1460" i="5"/>
  <c r="P1460" i="5"/>
  <c r="Q1460" i="5"/>
  <c r="R1460" i="5"/>
  <c r="O1461" i="5"/>
  <c r="P1461" i="5"/>
  <c r="Q1461" i="5"/>
  <c r="R1461" i="5"/>
  <c r="O1462" i="5"/>
  <c r="P1462" i="5"/>
  <c r="Q1462" i="5"/>
  <c r="R1462" i="5"/>
  <c r="O1463" i="5"/>
  <c r="P1463" i="5"/>
  <c r="Q1463" i="5"/>
  <c r="R1463" i="5"/>
  <c r="O1464" i="5"/>
  <c r="P1464" i="5"/>
  <c r="Q1464" i="5"/>
  <c r="R1464" i="5"/>
  <c r="O1465" i="5"/>
  <c r="P1465" i="5"/>
  <c r="Q1465" i="5"/>
  <c r="R1465" i="5"/>
  <c r="O1466" i="5"/>
  <c r="P1466" i="5"/>
  <c r="Q1466" i="5"/>
  <c r="R1466" i="5"/>
  <c r="O1467" i="5"/>
  <c r="P1467" i="5"/>
  <c r="Q1467" i="5"/>
  <c r="R1467" i="5"/>
  <c r="O1468" i="5"/>
  <c r="P1468" i="5"/>
  <c r="Q1468" i="5"/>
  <c r="R1468" i="5"/>
  <c r="O1469" i="5"/>
  <c r="P1469" i="5"/>
  <c r="Q1469" i="5"/>
  <c r="R1469" i="5"/>
  <c r="O1470" i="5"/>
  <c r="P1470" i="5"/>
  <c r="Q1470" i="5"/>
  <c r="R1470" i="5"/>
  <c r="O1471" i="5"/>
  <c r="P1471" i="5"/>
  <c r="Q1471" i="5"/>
  <c r="R1471" i="5"/>
  <c r="O1472" i="5"/>
  <c r="P1472" i="5"/>
  <c r="Q1472" i="5"/>
  <c r="R1472" i="5"/>
  <c r="O1473" i="5"/>
  <c r="P1473" i="5"/>
  <c r="Q1473" i="5"/>
  <c r="R1473" i="5"/>
  <c r="O1474" i="5"/>
  <c r="P1474" i="5"/>
  <c r="Q1474" i="5"/>
  <c r="R1474" i="5"/>
  <c r="O1475" i="5"/>
  <c r="P1475" i="5"/>
  <c r="Q1475" i="5"/>
  <c r="R1475" i="5"/>
  <c r="O1476" i="5"/>
  <c r="P1476" i="5"/>
  <c r="Q1476" i="5"/>
  <c r="R1476" i="5"/>
  <c r="O1477" i="5"/>
  <c r="P1477" i="5"/>
  <c r="Q1477" i="5"/>
  <c r="R1477" i="5"/>
  <c r="O1478" i="5"/>
  <c r="P1478" i="5"/>
  <c r="Q1478" i="5"/>
  <c r="R1478" i="5"/>
  <c r="O1479" i="5"/>
  <c r="P1479" i="5"/>
  <c r="Q1479" i="5"/>
  <c r="R1479" i="5"/>
  <c r="O1480" i="5"/>
  <c r="P1480" i="5"/>
  <c r="Q1480" i="5"/>
  <c r="R1480" i="5"/>
  <c r="O1481" i="5"/>
  <c r="P1481" i="5"/>
  <c r="Q1481" i="5"/>
  <c r="R1481" i="5"/>
  <c r="O1482" i="5"/>
  <c r="P1482" i="5"/>
  <c r="Q1482" i="5"/>
  <c r="R1482" i="5"/>
  <c r="O1483" i="5"/>
  <c r="P1483" i="5"/>
  <c r="Q1483" i="5"/>
  <c r="R1483" i="5"/>
  <c r="O1484" i="5"/>
  <c r="P1484" i="5"/>
  <c r="Q1484" i="5"/>
  <c r="R1484" i="5"/>
  <c r="O1485" i="5"/>
  <c r="P1485" i="5"/>
  <c r="Q1485" i="5"/>
  <c r="R1485" i="5"/>
  <c r="O1486" i="5"/>
  <c r="P1486" i="5"/>
  <c r="Q1486" i="5"/>
  <c r="R1486" i="5"/>
  <c r="O1487" i="5"/>
  <c r="P1487" i="5"/>
  <c r="Q1487" i="5"/>
  <c r="R1487" i="5"/>
  <c r="O1488" i="5"/>
  <c r="P1488" i="5"/>
  <c r="Q1488" i="5"/>
  <c r="R1488" i="5"/>
  <c r="O1489" i="5"/>
  <c r="P1489" i="5"/>
  <c r="Q1489" i="5"/>
  <c r="R1489" i="5"/>
  <c r="O1490" i="5"/>
  <c r="P1490" i="5"/>
  <c r="Q1490" i="5"/>
  <c r="R1490" i="5"/>
  <c r="O1491" i="5"/>
  <c r="P1491" i="5"/>
  <c r="Q1491" i="5"/>
  <c r="R1491" i="5"/>
  <c r="O1492" i="5"/>
  <c r="P1492" i="5"/>
  <c r="Q1492" i="5"/>
  <c r="R1492" i="5"/>
  <c r="O1493" i="5"/>
  <c r="P1493" i="5"/>
  <c r="Q1493" i="5"/>
  <c r="R1493" i="5"/>
  <c r="O1494" i="5"/>
  <c r="P1494" i="5"/>
  <c r="Q1494" i="5"/>
  <c r="R1494" i="5"/>
  <c r="O1495" i="5"/>
  <c r="P1495" i="5"/>
  <c r="Q1495" i="5"/>
  <c r="R1495" i="5"/>
  <c r="O1496" i="5"/>
  <c r="P1496" i="5"/>
  <c r="Q1496" i="5"/>
  <c r="R1496" i="5"/>
  <c r="O1497" i="5"/>
  <c r="P1497" i="5"/>
  <c r="Q1497" i="5"/>
  <c r="R1497" i="5"/>
  <c r="O1498" i="5"/>
  <c r="P1498" i="5"/>
  <c r="Q1498" i="5"/>
  <c r="R1498" i="5"/>
  <c r="O1499" i="5"/>
  <c r="P1499" i="5"/>
  <c r="Q1499" i="5"/>
  <c r="R1499" i="5"/>
  <c r="O1500" i="5"/>
  <c r="P1500" i="5"/>
  <c r="Q1500" i="5"/>
  <c r="R1500" i="5"/>
  <c r="O1501" i="5"/>
  <c r="P1501" i="5"/>
  <c r="Q1501" i="5"/>
  <c r="R1501" i="5"/>
  <c r="O1502" i="5"/>
  <c r="P1502" i="5"/>
  <c r="Q1502" i="5"/>
  <c r="R1502" i="5"/>
  <c r="O1503" i="5"/>
  <c r="P1503" i="5"/>
  <c r="Q1503" i="5"/>
  <c r="R1503" i="5"/>
  <c r="O1504" i="5"/>
  <c r="P1504" i="5"/>
  <c r="Q1504" i="5"/>
  <c r="R1504" i="5"/>
  <c r="O1505" i="5"/>
  <c r="P1505" i="5"/>
  <c r="Q1505" i="5"/>
  <c r="R1505" i="5"/>
  <c r="O1506" i="5"/>
  <c r="P1506" i="5"/>
  <c r="Q1506" i="5"/>
  <c r="R1506" i="5"/>
  <c r="O1507" i="5"/>
  <c r="P1507" i="5"/>
  <c r="Q1507" i="5"/>
  <c r="R1507" i="5"/>
  <c r="O1508" i="5"/>
  <c r="P1508" i="5"/>
  <c r="Q1508" i="5"/>
  <c r="R1508" i="5"/>
  <c r="O1509" i="5"/>
  <c r="P1509" i="5"/>
  <c r="Q1509" i="5"/>
  <c r="R1509" i="5"/>
  <c r="O1510" i="5"/>
  <c r="P1510" i="5"/>
  <c r="Q1510" i="5"/>
  <c r="R1510" i="5"/>
  <c r="O1511" i="5"/>
  <c r="P1511" i="5"/>
  <c r="Q1511" i="5"/>
  <c r="R1511" i="5"/>
  <c r="O1512" i="5"/>
  <c r="P1512" i="5"/>
  <c r="Q1512" i="5"/>
  <c r="R1512" i="5"/>
  <c r="O1513" i="5"/>
  <c r="P1513" i="5"/>
  <c r="Q1513" i="5"/>
  <c r="R1513" i="5"/>
  <c r="O1514" i="5"/>
  <c r="P1514" i="5"/>
  <c r="Q1514" i="5"/>
  <c r="R1514" i="5"/>
  <c r="O1515" i="5"/>
  <c r="P1515" i="5"/>
  <c r="Q1515" i="5"/>
  <c r="R1515" i="5"/>
  <c r="O1516" i="5"/>
  <c r="P1516" i="5"/>
  <c r="Q1516" i="5"/>
  <c r="R1516" i="5"/>
  <c r="O1517" i="5"/>
  <c r="P1517" i="5"/>
  <c r="Q1517" i="5"/>
  <c r="R1517" i="5"/>
  <c r="O1518" i="5"/>
  <c r="P1518" i="5"/>
  <c r="Q1518" i="5"/>
  <c r="R1518" i="5"/>
  <c r="O1519" i="5"/>
  <c r="P1519" i="5"/>
  <c r="Q1519" i="5"/>
  <c r="R1519" i="5"/>
  <c r="O1520" i="5"/>
  <c r="P1520" i="5"/>
  <c r="Q1520" i="5"/>
  <c r="R1520" i="5"/>
  <c r="O1521" i="5"/>
  <c r="P1521" i="5"/>
  <c r="Q1521" i="5"/>
  <c r="R1521" i="5"/>
  <c r="O1522" i="5"/>
  <c r="P1522" i="5"/>
  <c r="Q1522" i="5"/>
  <c r="R1522" i="5"/>
  <c r="O1523" i="5"/>
  <c r="P1523" i="5"/>
  <c r="Q1523" i="5"/>
  <c r="R1523" i="5"/>
  <c r="O1524" i="5"/>
  <c r="P1524" i="5"/>
  <c r="Q1524" i="5"/>
  <c r="R1524" i="5"/>
  <c r="O1525" i="5"/>
  <c r="P1525" i="5"/>
  <c r="Q1525" i="5"/>
  <c r="R1525" i="5"/>
  <c r="O1526" i="5"/>
  <c r="P1526" i="5"/>
  <c r="Q1526" i="5"/>
  <c r="R1526" i="5"/>
  <c r="O1527" i="5"/>
  <c r="P1527" i="5"/>
  <c r="Q1527" i="5"/>
  <c r="R1527" i="5"/>
  <c r="O1528" i="5"/>
  <c r="P1528" i="5"/>
  <c r="Q1528" i="5"/>
  <c r="R1528" i="5"/>
  <c r="O1529" i="5"/>
  <c r="P1529" i="5"/>
  <c r="Q1529" i="5"/>
  <c r="R1529" i="5"/>
  <c r="O1530" i="5"/>
  <c r="P1530" i="5"/>
  <c r="Q1530" i="5"/>
  <c r="R1530" i="5"/>
  <c r="O1531" i="5"/>
  <c r="P1531" i="5"/>
  <c r="Q1531" i="5"/>
  <c r="R1531" i="5"/>
  <c r="O1532" i="5"/>
  <c r="P1532" i="5"/>
  <c r="Q1532" i="5"/>
  <c r="R1532" i="5"/>
  <c r="O1533" i="5"/>
  <c r="P1533" i="5"/>
  <c r="Q1533" i="5"/>
  <c r="R1533" i="5"/>
  <c r="O1534" i="5"/>
  <c r="P1534" i="5"/>
  <c r="Q1534" i="5"/>
  <c r="R1534" i="5"/>
  <c r="O1535" i="5"/>
  <c r="P1535" i="5"/>
  <c r="Q1535" i="5"/>
  <c r="R1535" i="5"/>
  <c r="O1536" i="5"/>
  <c r="P1536" i="5"/>
  <c r="Q1536" i="5"/>
  <c r="R1536" i="5"/>
  <c r="O1537" i="5"/>
  <c r="P1537" i="5"/>
  <c r="Q1537" i="5"/>
  <c r="R1537" i="5"/>
  <c r="O1538" i="5"/>
  <c r="P1538" i="5"/>
  <c r="Q1538" i="5"/>
  <c r="R1538" i="5"/>
  <c r="O1539" i="5"/>
  <c r="P1539" i="5"/>
  <c r="Q1539" i="5"/>
  <c r="R1539" i="5"/>
  <c r="O1540" i="5"/>
  <c r="P1540" i="5"/>
  <c r="Q1540" i="5"/>
  <c r="R1540" i="5"/>
  <c r="O1541" i="5"/>
  <c r="P1541" i="5"/>
  <c r="Q1541" i="5"/>
  <c r="R1541" i="5"/>
  <c r="O1542" i="5"/>
  <c r="P1542" i="5"/>
  <c r="Q1542" i="5"/>
  <c r="R1542" i="5"/>
  <c r="O1543" i="5"/>
  <c r="P1543" i="5"/>
  <c r="Q1543" i="5"/>
  <c r="R1543" i="5"/>
  <c r="O1544" i="5"/>
  <c r="P1544" i="5"/>
  <c r="Q1544" i="5"/>
  <c r="R1544" i="5"/>
  <c r="O1545" i="5"/>
  <c r="P1545" i="5"/>
  <c r="Q1545" i="5"/>
  <c r="R1545" i="5"/>
  <c r="O1546" i="5"/>
  <c r="P1546" i="5"/>
  <c r="Q1546" i="5"/>
  <c r="R1546" i="5"/>
  <c r="O1547" i="5"/>
  <c r="P1547" i="5"/>
  <c r="Q1547" i="5"/>
  <c r="R1547" i="5"/>
  <c r="O1548" i="5"/>
  <c r="P1548" i="5"/>
  <c r="Q1548" i="5"/>
  <c r="R1548" i="5"/>
  <c r="O1549" i="5"/>
  <c r="P1549" i="5"/>
  <c r="Q1549" i="5"/>
  <c r="R1549" i="5"/>
  <c r="O1550" i="5"/>
  <c r="P1550" i="5"/>
  <c r="Q1550" i="5"/>
  <c r="R1550" i="5"/>
  <c r="O1551" i="5"/>
  <c r="P1551" i="5"/>
  <c r="Q1551" i="5"/>
  <c r="R1551" i="5"/>
  <c r="O1552" i="5"/>
  <c r="P1552" i="5"/>
  <c r="Q1552" i="5"/>
  <c r="R1552" i="5"/>
  <c r="O1553" i="5"/>
  <c r="P1553" i="5"/>
  <c r="Q1553" i="5"/>
  <c r="R1553" i="5"/>
  <c r="O1554" i="5"/>
  <c r="P1554" i="5"/>
  <c r="Q1554" i="5"/>
  <c r="R1554" i="5"/>
  <c r="O1555" i="5"/>
  <c r="P1555" i="5"/>
  <c r="Q1555" i="5"/>
  <c r="R1555" i="5"/>
  <c r="O1556" i="5"/>
  <c r="P1556" i="5"/>
  <c r="Q1556" i="5"/>
  <c r="R1556" i="5"/>
  <c r="O1557" i="5"/>
  <c r="P1557" i="5"/>
  <c r="Q1557" i="5"/>
  <c r="R1557" i="5"/>
  <c r="O1558" i="5"/>
  <c r="P1558" i="5"/>
  <c r="Q1558" i="5"/>
  <c r="R1558" i="5"/>
  <c r="O1559" i="5"/>
  <c r="P1559" i="5"/>
  <c r="Q1559" i="5"/>
  <c r="R1559" i="5"/>
  <c r="O1560" i="5"/>
  <c r="P1560" i="5"/>
  <c r="Q1560" i="5"/>
  <c r="R1560" i="5"/>
  <c r="O1561" i="5"/>
  <c r="P1561" i="5"/>
  <c r="Q1561" i="5"/>
  <c r="R1561" i="5"/>
  <c r="O1562" i="5"/>
  <c r="P1562" i="5"/>
  <c r="Q1562" i="5"/>
  <c r="R1562" i="5"/>
  <c r="O1563" i="5"/>
  <c r="P1563" i="5"/>
  <c r="Q1563" i="5"/>
  <c r="R1563" i="5"/>
  <c r="O1564" i="5"/>
  <c r="P1564" i="5"/>
  <c r="Q1564" i="5"/>
  <c r="R1564" i="5"/>
  <c r="O1565" i="5"/>
  <c r="P1565" i="5"/>
  <c r="Q1565" i="5"/>
  <c r="R1565" i="5"/>
  <c r="O1566" i="5"/>
  <c r="P1566" i="5"/>
  <c r="Q1566" i="5"/>
  <c r="R1566" i="5"/>
  <c r="O1567" i="5"/>
  <c r="P1567" i="5"/>
  <c r="Q1567" i="5"/>
  <c r="R1567" i="5"/>
  <c r="O1568" i="5"/>
  <c r="P1568" i="5"/>
  <c r="Q1568" i="5"/>
  <c r="R1568" i="5"/>
  <c r="O1569" i="5"/>
  <c r="P1569" i="5"/>
  <c r="Q1569" i="5"/>
  <c r="R1569" i="5"/>
  <c r="O1570" i="5"/>
  <c r="P1570" i="5"/>
  <c r="Q1570" i="5"/>
  <c r="R1570" i="5"/>
  <c r="O1571" i="5"/>
  <c r="P1571" i="5"/>
  <c r="Q1571" i="5"/>
  <c r="R1571" i="5"/>
  <c r="O1572" i="5"/>
  <c r="P1572" i="5"/>
  <c r="Q1572" i="5"/>
  <c r="R1572" i="5"/>
  <c r="O1573" i="5"/>
  <c r="P1573" i="5"/>
  <c r="Q1573" i="5"/>
  <c r="R1573" i="5"/>
  <c r="O1574" i="5"/>
  <c r="P1574" i="5"/>
  <c r="Q1574" i="5"/>
  <c r="R1574" i="5"/>
  <c r="O1575" i="5"/>
  <c r="P1575" i="5"/>
  <c r="Q1575" i="5"/>
  <c r="R1575" i="5"/>
  <c r="O1576" i="5"/>
  <c r="P1576" i="5"/>
  <c r="Q1576" i="5"/>
  <c r="R1576" i="5"/>
  <c r="O1577" i="5"/>
  <c r="P1577" i="5"/>
  <c r="Q1577" i="5"/>
  <c r="R1577" i="5"/>
  <c r="O1578" i="5"/>
  <c r="P1578" i="5"/>
  <c r="Q1578" i="5"/>
  <c r="R1578" i="5"/>
  <c r="O1579" i="5"/>
  <c r="P1579" i="5"/>
  <c r="Q1579" i="5"/>
  <c r="R1579" i="5"/>
  <c r="O1580" i="5"/>
  <c r="P1580" i="5"/>
  <c r="Q1580" i="5"/>
  <c r="R1580" i="5"/>
  <c r="O1581" i="5"/>
  <c r="P1581" i="5"/>
  <c r="Q1581" i="5"/>
  <c r="R1581" i="5"/>
  <c r="O1582" i="5"/>
  <c r="P1582" i="5"/>
  <c r="Q1582" i="5"/>
  <c r="R1582" i="5"/>
  <c r="O1583" i="5"/>
  <c r="P1583" i="5"/>
  <c r="Q1583" i="5"/>
  <c r="R1583" i="5"/>
  <c r="O1584" i="5"/>
  <c r="P1584" i="5"/>
  <c r="Q1584" i="5"/>
  <c r="R1584" i="5"/>
  <c r="O1585" i="5"/>
  <c r="P1585" i="5"/>
  <c r="Q1585" i="5"/>
  <c r="R1585" i="5"/>
  <c r="O1586" i="5"/>
  <c r="P1586" i="5"/>
  <c r="Q1586" i="5"/>
  <c r="R1586" i="5"/>
  <c r="O1587" i="5"/>
  <c r="P1587" i="5"/>
  <c r="Q1587" i="5"/>
  <c r="R1587" i="5"/>
  <c r="O1588" i="5"/>
  <c r="P1588" i="5"/>
  <c r="Q1588" i="5"/>
  <c r="R1588" i="5"/>
  <c r="O1589" i="5"/>
  <c r="P1589" i="5"/>
  <c r="Q1589" i="5"/>
  <c r="R1589" i="5"/>
  <c r="O1590" i="5"/>
  <c r="P1590" i="5"/>
  <c r="Q1590" i="5"/>
  <c r="R1590" i="5"/>
  <c r="O1591" i="5"/>
  <c r="P1591" i="5"/>
  <c r="Q1591" i="5"/>
  <c r="R1591" i="5"/>
  <c r="O1592" i="5"/>
  <c r="P1592" i="5"/>
  <c r="Q1592" i="5"/>
  <c r="R1592" i="5"/>
  <c r="O1593" i="5"/>
  <c r="P1593" i="5"/>
  <c r="Q1593" i="5"/>
  <c r="R1593" i="5"/>
  <c r="O1594" i="5"/>
  <c r="P1594" i="5"/>
  <c r="Q1594" i="5"/>
  <c r="R1594" i="5"/>
  <c r="O1595" i="5"/>
  <c r="P1595" i="5"/>
  <c r="Q1595" i="5"/>
  <c r="R1595" i="5"/>
  <c r="O1596" i="5"/>
  <c r="P1596" i="5"/>
  <c r="Q1596" i="5"/>
  <c r="R1596" i="5"/>
  <c r="O1597" i="5"/>
  <c r="P1597" i="5"/>
  <c r="Q1597" i="5"/>
  <c r="R1597" i="5"/>
  <c r="O1598" i="5"/>
  <c r="P1598" i="5"/>
  <c r="Q1598" i="5"/>
  <c r="R1598" i="5"/>
  <c r="O1599" i="5"/>
  <c r="P1599" i="5"/>
  <c r="Q1599" i="5"/>
  <c r="R1599" i="5"/>
  <c r="O1600" i="5"/>
  <c r="P1600" i="5"/>
  <c r="Q1600" i="5"/>
  <c r="R1600" i="5"/>
  <c r="O1601" i="5"/>
  <c r="P1601" i="5"/>
  <c r="Q1601" i="5"/>
  <c r="R1601" i="5"/>
  <c r="O1602" i="5"/>
  <c r="P1602" i="5"/>
  <c r="Q1602" i="5"/>
  <c r="R1602" i="5"/>
  <c r="O1603" i="5"/>
  <c r="P1603" i="5"/>
  <c r="Q1603" i="5"/>
  <c r="R1603" i="5"/>
  <c r="O1604" i="5"/>
  <c r="P1604" i="5"/>
  <c r="Q1604" i="5"/>
  <c r="R1604" i="5"/>
  <c r="O1605" i="5"/>
  <c r="P1605" i="5"/>
  <c r="Q1605" i="5"/>
  <c r="R1605" i="5"/>
  <c r="O1606" i="5"/>
  <c r="P1606" i="5"/>
  <c r="Q1606" i="5"/>
  <c r="R1606" i="5"/>
  <c r="O1607" i="5"/>
  <c r="P1607" i="5"/>
  <c r="Q1607" i="5"/>
  <c r="R1607" i="5"/>
  <c r="O1608" i="5"/>
  <c r="P1608" i="5"/>
  <c r="Q1608" i="5"/>
  <c r="R1608" i="5"/>
  <c r="O1609" i="5"/>
  <c r="P1609" i="5"/>
  <c r="Q1609" i="5"/>
  <c r="R1609" i="5"/>
  <c r="O1610" i="5"/>
  <c r="P1610" i="5"/>
  <c r="Q1610" i="5"/>
  <c r="R1610" i="5"/>
  <c r="O1611" i="5"/>
  <c r="P1611" i="5"/>
  <c r="Q1611" i="5"/>
  <c r="R1611" i="5"/>
  <c r="O1612" i="5"/>
  <c r="P1612" i="5"/>
  <c r="Q1612" i="5"/>
  <c r="R1612" i="5"/>
  <c r="O1613" i="5"/>
  <c r="P1613" i="5"/>
  <c r="Q1613" i="5"/>
  <c r="R1613" i="5"/>
  <c r="O1614" i="5"/>
  <c r="P1614" i="5"/>
  <c r="Q1614" i="5"/>
  <c r="R1614" i="5"/>
  <c r="O1615" i="5"/>
  <c r="P1615" i="5"/>
  <c r="Q1615" i="5"/>
  <c r="R1615" i="5"/>
  <c r="O1616" i="5"/>
  <c r="P1616" i="5"/>
  <c r="Q1616" i="5"/>
  <c r="R1616" i="5"/>
  <c r="O1617" i="5"/>
  <c r="P1617" i="5"/>
  <c r="Q1617" i="5"/>
  <c r="R1617" i="5"/>
  <c r="O1618" i="5"/>
  <c r="P1618" i="5"/>
  <c r="Q1618" i="5"/>
  <c r="R1618" i="5"/>
  <c r="O1619" i="5"/>
  <c r="P1619" i="5"/>
  <c r="Q1619" i="5"/>
  <c r="R1619" i="5"/>
  <c r="O1620" i="5"/>
  <c r="P1620" i="5"/>
  <c r="Q1620" i="5"/>
  <c r="R1620" i="5"/>
  <c r="O1621" i="5"/>
  <c r="P1621" i="5"/>
  <c r="Q1621" i="5"/>
  <c r="R1621" i="5"/>
  <c r="O1622" i="5"/>
  <c r="P1622" i="5"/>
  <c r="Q1622" i="5"/>
  <c r="R1622" i="5"/>
  <c r="O1623" i="5"/>
  <c r="P1623" i="5"/>
  <c r="Q1623" i="5"/>
  <c r="R1623" i="5"/>
  <c r="O1624" i="5"/>
  <c r="P1624" i="5"/>
  <c r="Q1624" i="5"/>
  <c r="R1624" i="5"/>
  <c r="O1625" i="5"/>
  <c r="P1625" i="5"/>
  <c r="Q1625" i="5"/>
  <c r="R1625" i="5"/>
  <c r="O1626" i="5"/>
  <c r="P1626" i="5"/>
  <c r="Q1626" i="5"/>
  <c r="R1626" i="5"/>
  <c r="O1627" i="5"/>
  <c r="P1627" i="5"/>
  <c r="Q1627" i="5"/>
  <c r="R1627" i="5"/>
  <c r="O1628" i="5"/>
  <c r="P1628" i="5"/>
  <c r="Q1628" i="5"/>
  <c r="R1628" i="5"/>
  <c r="O1629" i="5"/>
  <c r="P1629" i="5"/>
  <c r="Q1629" i="5"/>
  <c r="R1629" i="5"/>
  <c r="O1630" i="5"/>
  <c r="P1630" i="5"/>
  <c r="Q1630" i="5"/>
  <c r="R1630" i="5"/>
  <c r="O1631" i="5"/>
  <c r="P1631" i="5"/>
  <c r="Q1631" i="5"/>
  <c r="R1631" i="5"/>
  <c r="O1632" i="5"/>
  <c r="P1632" i="5"/>
  <c r="Q1632" i="5"/>
  <c r="R1632" i="5"/>
  <c r="O1633" i="5"/>
  <c r="P1633" i="5"/>
  <c r="Q1633" i="5"/>
  <c r="R1633" i="5"/>
  <c r="O1634" i="5"/>
  <c r="P1634" i="5"/>
  <c r="Q1634" i="5"/>
  <c r="R1634" i="5"/>
  <c r="O1635" i="5"/>
  <c r="P1635" i="5"/>
  <c r="Q1635" i="5"/>
  <c r="R1635" i="5"/>
  <c r="O1636" i="5"/>
  <c r="P1636" i="5"/>
  <c r="Q1636" i="5"/>
  <c r="R1636" i="5"/>
  <c r="O1637" i="5"/>
  <c r="P1637" i="5"/>
  <c r="Q1637" i="5"/>
  <c r="R1637" i="5"/>
  <c r="O1638" i="5"/>
  <c r="P1638" i="5"/>
  <c r="Q1638" i="5"/>
  <c r="R1638" i="5"/>
  <c r="O1639" i="5"/>
  <c r="P1639" i="5"/>
  <c r="Q1639" i="5"/>
  <c r="R1639" i="5"/>
  <c r="O1640" i="5"/>
  <c r="P1640" i="5"/>
  <c r="Q1640" i="5"/>
  <c r="R1640" i="5"/>
  <c r="O1641" i="5"/>
  <c r="P1641" i="5"/>
  <c r="Q1641" i="5"/>
  <c r="R1641" i="5"/>
  <c r="O1642" i="5"/>
  <c r="P1642" i="5"/>
  <c r="Q1642" i="5"/>
  <c r="R1642" i="5"/>
  <c r="O1643" i="5"/>
  <c r="P1643" i="5"/>
  <c r="Q1643" i="5"/>
  <c r="R1643" i="5"/>
  <c r="O1644" i="5"/>
  <c r="P1644" i="5"/>
  <c r="Q1644" i="5"/>
  <c r="R1644" i="5"/>
  <c r="O1645" i="5"/>
  <c r="P1645" i="5"/>
  <c r="Q1645" i="5"/>
  <c r="R1645" i="5"/>
  <c r="O1646" i="5"/>
  <c r="P1646" i="5"/>
  <c r="Q1646" i="5"/>
  <c r="R1646" i="5"/>
  <c r="O1647" i="5"/>
  <c r="P1647" i="5"/>
  <c r="Q1647" i="5"/>
  <c r="R1647" i="5"/>
  <c r="O1648" i="5"/>
  <c r="P1648" i="5"/>
  <c r="Q1648" i="5"/>
  <c r="R1648" i="5"/>
  <c r="O1649" i="5"/>
  <c r="P1649" i="5"/>
  <c r="Q1649" i="5"/>
  <c r="R1649" i="5"/>
  <c r="O1650" i="5"/>
  <c r="P1650" i="5"/>
  <c r="Q1650" i="5"/>
  <c r="R1650" i="5"/>
  <c r="O1651" i="5"/>
  <c r="P1651" i="5"/>
  <c r="Q1651" i="5"/>
  <c r="R1651" i="5"/>
  <c r="O1652" i="5"/>
  <c r="P1652" i="5"/>
  <c r="Q1652" i="5"/>
  <c r="R1652" i="5"/>
  <c r="O1653" i="5"/>
  <c r="P1653" i="5"/>
  <c r="Q1653" i="5"/>
  <c r="R1653" i="5"/>
  <c r="O1654" i="5"/>
  <c r="P1654" i="5"/>
  <c r="Q1654" i="5"/>
  <c r="R1654" i="5"/>
  <c r="O1655" i="5"/>
  <c r="P1655" i="5"/>
  <c r="Q1655" i="5"/>
  <c r="R1655" i="5"/>
  <c r="O1656" i="5"/>
  <c r="P1656" i="5"/>
  <c r="Q1656" i="5"/>
  <c r="R1656" i="5"/>
  <c r="O1657" i="5"/>
  <c r="P1657" i="5"/>
  <c r="Q1657" i="5"/>
  <c r="R1657" i="5"/>
  <c r="O1658" i="5"/>
  <c r="P1658" i="5"/>
  <c r="Q1658" i="5"/>
  <c r="R1658" i="5"/>
  <c r="O1659" i="5"/>
  <c r="P1659" i="5"/>
  <c r="Q1659" i="5"/>
  <c r="R1659" i="5"/>
  <c r="O1660" i="5"/>
  <c r="P1660" i="5"/>
  <c r="Q1660" i="5"/>
  <c r="R1660" i="5"/>
  <c r="O1661" i="5"/>
  <c r="P1661" i="5"/>
  <c r="Q1661" i="5"/>
  <c r="R1661" i="5"/>
  <c r="O1662" i="5"/>
  <c r="P1662" i="5"/>
  <c r="Q1662" i="5"/>
  <c r="R1662" i="5"/>
  <c r="O1663" i="5"/>
  <c r="P1663" i="5"/>
  <c r="Q1663" i="5"/>
  <c r="R1663" i="5"/>
  <c r="O1664" i="5"/>
  <c r="P1664" i="5"/>
  <c r="Q1664" i="5"/>
  <c r="R1664" i="5"/>
  <c r="O1665" i="5"/>
  <c r="P1665" i="5"/>
  <c r="Q1665" i="5"/>
  <c r="R1665" i="5"/>
  <c r="O1666" i="5"/>
  <c r="P1666" i="5"/>
  <c r="Q1666" i="5"/>
  <c r="R1666" i="5"/>
  <c r="O1667" i="5"/>
  <c r="P1667" i="5"/>
  <c r="Q1667" i="5"/>
  <c r="R1667" i="5"/>
  <c r="O1668" i="5"/>
  <c r="P1668" i="5"/>
  <c r="Q1668" i="5"/>
  <c r="R1668" i="5"/>
  <c r="O1669" i="5"/>
  <c r="P1669" i="5"/>
  <c r="Q1669" i="5"/>
  <c r="R1669" i="5"/>
  <c r="O1670" i="5"/>
  <c r="P1670" i="5"/>
  <c r="Q1670" i="5"/>
  <c r="R1670" i="5"/>
  <c r="O1671" i="5"/>
  <c r="P1671" i="5"/>
  <c r="Q1671" i="5"/>
  <c r="R1671" i="5"/>
  <c r="O1672" i="5"/>
  <c r="P1672" i="5"/>
  <c r="Q1672" i="5"/>
  <c r="R1672" i="5"/>
  <c r="O1673" i="5"/>
  <c r="P1673" i="5"/>
  <c r="Q1673" i="5"/>
  <c r="R1673" i="5"/>
  <c r="O1674" i="5"/>
  <c r="P1674" i="5"/>
  <c r="Q1674" i="5"/>
  <c r="R1674" i="5"/>
  <c r="O1675" i="5"/>
  <c r="P1675" i="5"/>
  <c r="Q1675" i="5"/>
  <c r="R1675" i="5"/>
  <c r="O1676" i="5"/>
  <c r="P1676" i="5"/>
  <c r="Q1676" i="5"/>
  <c r="R1676" i="5"/>
  <c r="O1677" i="5"/>
  <c r="P1677" i="5"/>
  <c r="Q1677" i="5"/>
  <c r="R1677" i="5"/>
  <c r="O1678" i="5"/>
  <c r="P1678" i="5"/>
  <c r="Q1678" i="5"/>
  <c r="R1678" i="5"/>
  <c r="O1679" i="5"/>
  <c r="P1679" i="5"/>
  <c r="Q1679" i="5"/>
  <c r="R1679" i="5"/>
  <c r="O1680" i="5"/>
  <c r="P1680" i="5"/>
  <c r="Q1680" i="5"/>
  <c r="R1680" i="5"/>
  <c r="O1681" i="5"/>
  <c r="P1681" i="5"/>
  <c r="Q1681" i="5"/>
  <c r="R1681" i="5"/>
  <c r="O1682" i="5"/>
  <c r="P1682" i="5"/>
  <c r="Q1682" i="5"/>
  <c r="R1682" i="5"/>
  <c r="O1683" i="5"/>
  <c r="P1683" i="5"/>
  <c r="Q1683" i="5"/>
  <c r="R1683" i="5"/>
  <c r="O1684" i="5"/>
  <c r="P1684" i="5"/>
  <c r="Q1684" i="5"/>
  <c r="R1684" i="5"/>
  <c r="O1685" i="5"/>
  <c r="P1685" i="5"/>
  <c r="Q1685" i="5"/>
  <c r="R1685" i="5"/>
  <c r="O1686" i="5"/>
  <c r="P1686" i="5"/>
  <c r="Q1686" i="5"/>
  <c r="R1686" i="5"/>
  <c r="O1687" i="5"/>
  <c r="P1687" i="5"/>
  <c r="Q1687" i="5"/>
  <c r="R1687" i="5"/>
  <c r="O1688" i="5"/>
  <c r="P1688" i="5"/>
  <c r="Q1688" i="5"/>
  <c r="R1688" i="5"/>
  <c r="O1689" i="5"/>
  <c r="P1689" i="5"/>
  <c r="Q1689" i="5"/>
  <c r="R1689" i="5"/>
  <c r="O1690" i="5"/>
  <c r="P1690" i="5"/>
  <c r="Q1690" i="5"/>
  <c r="R1690" i="5"/>
  <c r="O1691" i="5"/>
  <c r="P1691" i="5"/>
  <c r="Q1691" i="5"/>
  <c r="R1691" i="5"/>
  <c r="O1692" i="5"/>
  <c r="P1692" i="5"/>
  <c r="Q1692" i="5"/>
  <c r="R1692" i="5"/>
  <c r="O1693" i="5"/>
  <c r="P1693" i="5"/>
  <c r="Q1693" i="5"/>
  <c r="R1693" i="5"/>
  <c r="O1694" i="5"/>
  <c r="P1694" i="5"/>
  <c r="Q1694" i="5"/>
  <c r="R1694" i="5"/>
  <c r="O1695" i="5"/>
  <c r="P1695" i="5"/>
  <c r="Q1695" i="5"/>
  <c r="R1695" i="5"/>
  <c r="O1696" i="5"/>
  <c r="P1696" i="5"/>
  <c r="Q1696" i="5"/>
  <c r="R1696" i="5"/>
  <c r="O1697" i="5"/>
  <c r="P1697" i="5"/>
  <c r="Q1697" i="5"/>
  <c r="R1697" i="5"/>
  <c r="O1698" i="5"/>
  <c r="P1698" i="5"/>
  <c r="Q1698" i="5"/>
  <c r="R1698" i="5"/>
  <c r="O1699" i="5"/>
  <c r="P1699" i="5"/>
  <c r="Q1699" i="5"/>
  <c r="R1699" i="5"/>
  <c r="O1700" i="5"/>
  <c r="P1700" i="5"/>
  <c r="Q1700" i="5"/>
  <c r="R1700" i="5"/>
  <c r="O1701" i="5"/>
  <c r="P1701" i="5"/>
  <c r="Q1701" i="5"/>
  <c r="R1701" i="5"/>
  <c r="O1702" i="5"/>
  <c r="P1702" i="5"/>
  <c r="Q1702" i="5"/>
  <c r="R1702" i="5"/>
  <c r="O1703" i="5"/>
  <c r="P1703" i="5"/>
  <c r="Q1703" i="5"/>
  <c r="R1703" i="5"/>
  <c r="O1704" i="5"/>
  <c r="P1704" i="5"/>
  <c r="Q1704" i="5"/>
  <c r="R1704" i="5"/>
  <c r="O1705" i="5"/>
  <c r="P1705" i="5"/>
  <c r="Q1705" i="5"/>
  <c r="R1705" i="5"/>
  <c r="O1706" i="5"/>
  <c r="P1706" i="5"/>
  <c r="Q1706" i="5"/>
  <c r="R1706" i="5"/>
  <c r="O1707" i="5"/>
  <c r="P1707" i="5"/>
  <c r="Q1707" i="5"/>
  <c r="R1707" i="5"/>
  <c r="O1708" i="5"/>
  <c r="P1708" i="5"/>
  <c r="Q1708" i="5"/>
  <c r="R1708" i="5"/>
  <c r="O1709" i="5"/>
  <c r="P1709" i="5"/>
  <c r="Q1709" i="5"/>
  <c r="R1709" i="5"/>
  <c r="O1710" i="5"/>
  <c r="P1710" i="5"/>
  <c r="Q1710" i="5"/>
  <c r="R1710" i="5"/>
  <c r="O1711" i="5"/>
  <c r="P1711" i="5"/>
  <c r="Q1711" i="5"/>
  <c r="R1711" i="5"/>
  <c r="O1712" i="5"/>
  <c r="P1712" i="5"/>
  <c r="Q1712" i="5"/>
  <c r="R1712" i="5"/>
  <c r="O1713" i="5"/>
  <c r="P1713" i="5"/>
  <c r="Q1713" i="5"/>
  <c r="R1713" i="5"/>
  <c r="O1714" i="5"/>
  <c r="P1714" i="5"/>
  <c r="Q1714" i="5"/>
  <c r="R1714" i="5"/>
  <c r="O1715" i="5"/>
  <c r="P1715" i="5"/>
  <c r="Q1715" i="5"/>
  <c r="R1715" i="5"/>
  <c r="O1716" i="5"/>
  <c r="P1716" i="5"/>
  <c r="Q1716" i="5"/>
  <c r="R1716" i="5"/>
  <c r="O1717" i="5"/>
  <c r="P1717" i="5"/>
  <c r="Q1717" i="5"/>
  <c r="R1717" i="5"/>
  <c r="O1718" i="5"/>
  <c r="P1718" i="5"/>
  <c r="Q1718" i="5"/>
  <c r="R1718" i="5"/>
  <c r="O1719" i="5"/>
  <c r="P1719" i="5"/>
  <c r="Q1719" i="5"/>
  <c r="R1719" i="5"/>
  <c r="O1720" i="5"/>
  <c r="P1720" i="5"/>
  <c r="Q1720" i="5"/>
  <c r="R1720" i="5"/>
  <c r="O1721" i="5"/>
  <c r="P1721" i="5"/>
  <c r="Q1721" i="5"/>
  <c r="R1721" i="5"/>
  <c r="O1722" i="5"/>
  <c r="P1722" i="5"/>
  <c r="Q1722" i="5"/>
  <c r="R1722" i="5"/>
  <c r="O1723" i="5"/>
  <c r="P1723" i="5"/>
  <c r="Q1723" i="5"/>
  <c r="R1723" i="5"/>
  <c r="O1724" i="5"/>
  <c r="P1724" i="5"/>
  <c r="Q1724" i="5"/>
  <c r="R1724" i="5"/>
  <c r="O1725" i="5"/>
  <c r="P1725" i="5"/>
  <c r="Q1725" i="5"/>
  <c r="R1725" i="5"/>
  <c r="O1726" i="5"/>
  <c r="P1726" i="5"/>
  <c r="Q1726" i="5"/>
  <c r="R1726" i="5"/>
  <c r="O1727" i="5"/>
  <c r="P1727" i="5"/>
  <c r="Q1727" i="5"/>
  <c r="R1727" i="5"/>
  <c r="O1728" i="5"/>
  <c r="P1728" i="5"/>
  <c r="Q1728" i="5"/>
  <c r="R1728" i="5"/>
  <c r="O1729" i="5"/>
  <c r="P1729" i="5"/>
  <c r="Q1729" i="5"/>
  <c r="R1729" i="5"/>
  <c r="O1730" i="5"/>
  <c r="P1730" i="5"/>
  <c r="Q1730" i="5"/>
  <c r="R1730" i="5"/>
  <c r="O1731" i="5"/>
  <c r="P1731" i="5"/>
  <c r="Q1731" i="5"/>
  <c r="R1731" i="5"/>
  <c r="O1732" i="5"/>
  <c r="P1732" i="5"/>
  <c r="Q1732" i="5"/>
  <c r="R1732" i="5"/>
  <c r="O1733" i="5"/>
  <c r="P1733" i="5"/>
  <c r="Q1733" i="5"/>
  <c r="R1733" i="5"/>
  <c r="O1734" i="5"/>
  <c r="P1734" i="5"/>
  <c r="Q1734" i="5"/>
  <c r="R1734" i="5"/>
  <c r="O1735" i="5"/>
  <c r="P1735" i="5"/>
  <c r="Q1735" i="5"/>
  <c r="R1735" i="5"/>
  <c r="O1736" i="5"/>
  <c r="P1736" i="5"/>
  <c r="Q1736" i="5"/>
  <c r="R1736" i="5"/>
  <c r="O1737" i="5"/>
  <c r="P1737" i="5"/>
  <c r="Q1737" i="5"/>
  <c r="R1737" i="5"/>
  <c r="O1738" i="5"/>
  <c r="P1738" i="5"/>
  <c r="Q1738" i="5"/>
  <c r="R1738" i="5"/>
  <c r="O1739" i="5"/>
  <c r="P1739" i="5"/>
  <c r="Q1739" i="5"/>
  <c r="R1739" i="5"/>
  <c r="O1740" i="5"/>
  <c r="P1740" i="5"/>
  <c r="Q1740" i="5"/>
  <c r="R1740" i="5"/>
  <c r="O1741" i="5"/>
  <c r="P1741" i="5"/>
  <c r="Q1741" i="5"/>
  <c r="R1741" i="5"/>
  <c r="O1742" i="5"/>
  <c r="P1742" i="5"/>
  <c r="Q1742" i="5"/>
  <c r="R1742" i="5"/>
  <c r="O1743" i="5"/>
  <c r="P1743" i="5"/>
  <c r="Q1743" i="5"/>
  <c r="R1743" i="5"/>
  <c r="O1744" i="5"/>
  <c r="P1744" i="5"/>
  <c r="Q1744" i="5"/>
  <c r="R1744" i="5"/>
  <c r="O1745" i="5"/>
  <c r="P1745" i="5"/>
  <c r="Q1745" i="5"/>
  <c r="R1745" i="5"/>
  <c r="O1746" i="5"/>
  <c r="P1746" i="5"/>
  <c r="Q1746" i="5"/>
  <c r="R1746" i="5"/>
  <c r="O1747" i="5"/>
  <c r="P1747" i="5"/>
  <c r="Q1747" i="5"/>
  <c r="R1747" i="5"/>
  <c r="O1748" i="5"/>
  <c r="P1748" i="5"/>
  <c r="Q1748" i="5"/>
  <c r="R1748" i="5"/>
  <c r="O1749" i="5"/>
  <c r="P1749" i="5"/>
  <c r="Q1749" i="5"/>
  <c r="R1749" i="5"/>
  <c r="O1750" i="5"/>
  <c r="P1750" i="5"/>
  <c r="Q1750" i="5"/>
  <c r="R1750" i="5"/>
  <c r="O1751" i="5"/>
  <c r="P1751" i="5"/>
  <c r="Q1751" i="5"/>
  <c r="R1751" i="5"/>
  <c r="O1752" i="5"/>
  <c r="P1752" i="5"/>
  <c r="Q1752" i="5"/>
  <c r="R1752" i="5"/>
  <c r="O1753" i="5"/>
  <c r="P1753" i="5"/>
  <c r="Q1753" i="5"/>
  <c r="R1753" i="5"/>
  <c r="O1754" i="5"/>
  <c r="P1754" i="5"/>
  <c r="Q1754" i="5"/>
  <c r="R1754" i="5"/>
  <c r="O1755" i="5"/>
  <c r="P1755" i="5"/>
  <c r="Q1755" i="5"/>
  <c r="R1755" i="5"/>
  <c r="O1756" i="5"/>
  <c r="P1756" i="5"/>
  <c r="Q1756" i="5"/>
  <c r="R1756" i="5"/>
  <c r="O1757" i="5"/>
  <c r="P1757" i="5"/>
  <c r="Q1757" i="5"/>
  <c r="R1757" i="5"/>
  <c r="O1758" i="5"/>
  <c r="P1758" i="5"/>
  <c r="Q1758" i="5"/>
  <c r="R1758" i="5"/>
  <c r="O1759" i="5"/>
  <c r="P1759" i="5"/>
  <c r="Q1759" i="5"/>
  <c r="R1759" i="5"/>
  <c r="O1760" i="5"/>
  <c r="P1760" i="5"/>
  <c r="Q1760" i="5"/>
  <c r="R1760" i="5"/>
  <c r="O1761" i="5"/>
  <c r="P1761" i="5"/>
  <c r="Q1761" i="5"/>
  <c r="R1761" i="5"/>
  <c r="O1762" i="5"/>
  <c r="P1762" i="5"/>
  <c r="Q1762" i="5"/>
  <c r="R1762" i="5"/>
  <c r="O1763" i="5"/>
  <c r="P1763" i="5"/>
  <c r="Q1763" i="5"/>
  <c r="R1763" i="5"/>
  <c r="O1764" i="5"/>
  <c r="P1764" i="5"/>
  <c r="Q1764" i="5"/>
  <c r="R1764" i="5"/>
  <c r="O1765" i="5"/>
  <c r="P1765" i="5"/>
  <c r="Q1765" i="5"/>
  <c r="R1765" i="5"/>
  <c r="O1766" i="5"/>
  <c r="P1766" i="5"/>
  <c r="Q1766" i="5"/>
  <c r="R1766" i="5"/>
  <c r="O1767" i="5"/>
  <c r="P1767" i="5"/>
  <c r="Q1767" i="5"/>
  <c r="R1767" i="5"/>
  <c r="O1768" i="5"/>
  <c r="P1768" i="5"/>
  <c r="Q1768" i="5"/>
  <c r="R1768" i="5"/>
  <c r="O1769" i="5"/>
  <c r="P1769" i="5"/>
  <c r="Q1769" i="5"/>
  <c r="R1769" i="5"/>
  <c r="O1770" i="5"/>
  <c r="P1770" i="5"/>
  <c r="Q1770" i="5"/>
  <c r="R1770" i="5"/>
  <c r="O1771" i="5"/>
  <c r="P1771" i="5"/>
  <c r="Q1771" i="5"/>
  <c r="R1771" i="5"/>
  <c r="O1772" i="5"/>
  <c r="P1772" i="5"/>
  <c r="Q1772" i="5"/>
  <c r="R1772" i="5"/>
  <c r="O1773" i="5"/>
  <c r="P1773" i="5"/>
  <c r="Q1773" i="5"/>
  <c r="R1773" i="5"/>
  <c r="O1774" i="5"/>
  <c r="P1774" i="5"/>
  <c r="Q1774" i="5"/>
  <c r="R1774" i="5"/>
  <c r="O1775" i="5"/>
  <c r="P1775" i="5"/>
  <c r="Q1775" i="5"/>
  <c r="R1775" i="5"/>
  <c r="O1776" i="5"/>
  <c r="P1776" i="5"/>
  <c r="Q1776" i="5"/>
  <c r="R1776" i="5"/>
  <c r="O1777" i="5"/>
  <c r="P1777" i="5"/>
  <c r="Q1777" i="5"/>
  <c r="R1777" i="5"/>
  <c r="O1778" i="5"/>
  <c r="P1778" i="5"/>
  <c r="Q1778" i="5"/>
  <c r="R1778" i="5"/>
  <c r="O1779" i="5"/>
  <c r="P1779" i="5"/>
  <c r="Q1779" i="5"/>
  <c r="R1779" i="5"/>
  <c r="O1780" i="5"/>
  <c r="P1780" i="5"/>
  <c r="Q1780" i="5"/>
  <c r="R1780" i="5"/>
  <c r="O1781" i="5"/>
  <c r="P1781" i="5"/>
  <c r="Q1781" i="5"/>
  <c r="R1781" i="5"/>
  <c r="O1782" i="5"/>
  <c r="P1782" i="5"/>
  <c r="Q1782" i="5"/>
  <c r="R1782" i="5"/>
  <c r="O1783" i="5"/>
  <c r="P1783" i="5"/>
  <c r="Q1783" i="5"/>
  <c r="R1783" i="5"/>
  <c r="O1784" i="5"/>
  <c r="P1784" i="5"/>
  <c r="Q1784" i="5"/>
  <c r="R1784" i="5"/>
  <c r="O1785" i="5"/>
  <c r="P1785" i="5"/>
  <c r="Q1785" i="5"/>
  <c r="R1785" i="5"/>
  <c r="O1786" i="5"/>
  <c r="P1786" i="5"/>
  <c r="Q1786" i="5"/>
  <c r="R1786" i="5"/>
  <c r="O1787" i="5"/>
  <c r="P1787" i="5"/>
  <c r="Q1787" i="5"/>
  <c r="R1787" i="5"/>
  <c r="O1788" i="5"/>
  <c r="P1788" i="5"/>
  <c r="Q1788" i="5"/>
  <c r="R1788" i="5"/>
  <c r="O1789" i="5"/>
  <c r="P1789" i="5"/>
  <c r="Q1789" i="5"/>
  <c r="R1789" i="5"/>
  <c r="O1790" i="5"/>
  <c r="P1790" i="5"/>
  <c r="Q1790" i="5"/>
  <c r="R1790" i="5"/>
  <c r="O1791" i="5"/>
  <c r="P1791" i="5"/>
  <c r="Q1791" i="5"/>
  <c r="R1791" i="5"/>
  <c r="O1792" i="5"/>
  <c r="P1792" i="5"/>
  <c r="Q1792" i="5"/>
  <c r="R1792" i="5"/>
  <c r="O1793" i="5"/>
  <c r="P1793" i="5"/>
  <c r="Q1793" i="5"/>
  <c r="R1793" i="5"/>
  <c r="O1794" i="5"/>
  <c r="P1794" i="5"/>
  <c r="Q1794" i="5"/>
  <c r="R1794" i="5"/>
  <c r="O1795" i="5"/>
  <c r="P1795" i="5"/>
  <c r="Q1795" i="5"/>
  <c r="R1795" i="5"/>
  <c r="O1796" i="5"/>
  <c r="P1796" i="5"/>
  <c r="Q1796" i="5"/>
  <c r="R1796" i="5"/>
  <c r="O1797" i="5"/>
  <c r="P1797" i="5"/>
  <c r="Q1797" i="5"/>
  <c r="R1797" i="5"/>
  <c r="O1798" i="5"/>
  <c r="P1798" i="5"/>
  <c r="Q1798" i="5"/>
  <c r="R1798" i="5"/>
  <c r="O1799" i="5"/>
  <c r="P1799" i="5"/>
  <c r="Q1799" i="5"/>
  <c r="R1799" i="5"/>
  <c r="O1800" i="5"/>
  <c r="P1800" i="5"/>
  <c r="Q1800" i="5"/>
  <c r="R1800" i="5"/>
  <c r="O1801" i="5"/>
  <c r="P1801" i="5"/>
  <c r="Q1801" i="5"/>
  <c r="R1801" i="5"/>
  <c r="O1802" i="5"/>
  <c r="P1802" i="5"/>
  <c r="Q1802" i="5"/>
  <c r="R1802" i="5"/>
  <c r="O1803" i="5"/>
  <c r="P1803" i="5"/>
  <c r="Q1803" i="5"/>
  <c r="R1803" i="5"/>
  <c r="O1804" i="5"/>
  <c r="P1804" i="5"/>
  <c r="Q1804" i="5"/>
  <c r="R1804" i="5"/>
  <c r="O1805" i="5"/>
  <c r="P1805" i="5"/>
  <c r="Q1805" i="5"/>
  <c r="R1805" i="5"/>
  <c r="O1806" i="5"/>
  <c r="P1806" i="5"/>
  <c r="Q1806" i="5"/>
  <c r="R1806" i="5"/>
  <c r="O1807" i="5"/>
  <c r="P1807" i="5"/>
  <c r="Q1807" i="5"/>
  <c r="R1807" i="5"/>
  <c r="O1808" i="5"/>
  <c r="P1808" i="5"/>
  <c r="Q1808" i="5"/>
  <c r="R1808" i="5"/>
  <c r="O1809" i="5"/>
  <c r="P1809" i="5"/>
  <c r="Q1809" i="5"/>
  <c r="R1809" i="5"/>
  <c r="O1810" i="5"/>
  <c r="P1810" i="5"/>
  <c r="Q1810" i="5"/>
  <c r="R1810" i="5"/>
  <c r="O1811" i="5"/>
  <c r="P1811" i="5"/>
  <c r="Q1811" i="5"/>
  <c r="R1811" i="5"/>
  <c r="O1812" i="5"/>
  <c r="P1812" i="5"/>
  <c r="Q1812" i="5"/>
  <c r="R1812" i="5"/>
  <c r="O1813" i="5"/>
  <c r="P1813" i="5"/>
  <c r="Q1813" i="5"/>
  <c r="R1813" i="5"/>
  <c r="O1814" i="5"/>
  <c r="P1814" i="5"/>
  <c r="Q1814" i="5"/>
  <c r="R1814" i="5"/>
  <c r="O1815" i="5"/>
  <c r="P1815" i="5"/>
  <c r="Q1815" i="5"/>
  <c r="R1815" i="5"/>
  <c r="O1816" i="5"/>
  <c r="P1816" i="5"/>
  <c r="Q1816" i="5"/>
  <c r="R1816" i="5"/>
  <c r="O1817" i="5"/>
  <c r="P1817" i="5"/>
  <c r="Q1817" i="5"/>
  <c r="R1817" i="5"/>
  <c r="O1818" i="5"/>
  <c r="P1818" i="5"/>
  <c r="Q1818" i="5"/>
  <c r="R1818" i="5"/>
  <c r="O1819" i="5"/>
  <c r="P1819" i="5"/>
  <c r="Q1819" i="5"/>
  <c r="R1819" i="5"/>
  <c r="O1820" i="5"/>
  <c r="P1820" i="5"/>
  <c r="Q1820" i="5"/>
  <c r="R1820" i="5"/>
  <c r="O1821" i="5"/>
  <c r="P1821" i="5"/>
  <c r="Q1821" i="5"/>
  <c r="R1821" i="5"/>
  <c r="O1822" i="5"/>
  <c r="P1822" i="5"/>
  <c r="Q1822" i="5"/>
  <c r="R1822" i="5"/>
  <c r="O1823" i="5"/>
  <c r="P1823" i="5"/>
  <c r="Q1823" i="5"/>
  <c r="R1823" i="5"/>
  <c r="O1824" i="5"/>
  <c r="P1824" i="5"/>
  <c r="Q1824" i="5"/>
  <c r="R1824" i="5"/>
  <c r="O1825" i="5"/>
  <c r="P1825" i="5"/>
  <c r="Q1825" i="5"/>
  <c r="R1825" i="5"/>
  <c r="O1826" i="5"/>
  <c r="P1826" i="5"/>
  <c r="Q1826" i="5"/>
  <c r="R1826" i="5"/>
  <c r="O1827" i="5"/>
  <c r="P1827" i="5"/>
  <c r="Q1827" i="5"/>
  <c r="R1827" i="5"/>
  <c r="O1828" i="5"/>
  <c r="P1828" i="5"/>
  <c r="Q1828" i="5"/>
  <c r="R1828" i="5"/>
  <c r="O1829" i="5"/>
  <c r="P1829" i="5"/>
  <c r="Q1829" i="5"/>
  <c r="R1829" i="5"/>
  <c r="O1830" i="5"/>
  <c r="P1830" i="5"/>
  <c r="Q1830" i="5"/>
  <c r="R1830" i="5"/>
  <c r="O1831" i="5"/>
  <c r="P1831" i="5"/>
  <c r="Q1831" i="5"/>
  <c r="R1831" i="5"/>
  <c r="O1832" i="5"/>
  <c r="P1832" i="5"/>
  <c r="Q1832" i="5"/>
  <c r="R1832" i="5"/>
  <c r="O1833" i="5"/>
  <c r="P1833" i="5"/>
  <c r="Q1833" i="5"/>
  <c r="R1833" i="5"/>
  <c r="O1834" i="5"/>
  <c r="P1834" i="5"/>
  <c r="Q1834" i="5"/>
  <c r="R1834" i="5"/>
  <c r="O1835" i="5"/>
  <c r="P1835" i="5"/>
  <c r="Q1835" i="5"/>
  <c r="R1835" i="5"/>
  <c r="O1836" i="5"/>
  <c r="P1836" i="5"/>
  <c r="Q1836" i="5"/>
  <c r="R1836" i="5"/>
  <c r="O1837" i="5"/>
  <c r="P1837" i="5"/>
  <c r="Q1837" i="5"/>
  <c r="R1837" i="5"/>
  <c r="O1838" i="5"/>
  <c r="P1838" i="5"/>
  <c r="Q1838" i="5"/>
  <c r="R1838" i="5"/>
  <c r="O1839" i="5"/>
  <c r="P1839" i="5"/>
  <c r="Q1839" i="5"/>
  <c r="R1839" i="5"/>
  <c r="O1840" i="5"/>
  <c r="P1840" i="5"/>
  <c r="Q1840" i="5"/>
  <c r="R1840" i="5"/>
  <c r="O1841" i="5"/>
  <c r="P1841" i="5"/>
  <c r="Q1841" i="5"/>
  <c r="R1841" i="5"/>
  <c r="O1842" i="5"/>
  <c r="P1842" i="5"/>
  <c r="Q1842" i="5"/>
  <c r="R1842" i="5"/>
  <c r="O1843" i="5"/>
  <c r="P1843" i="5"/>
  <c r="Q1843" i="5"/>
  <c r="R1843" i="5"/>
  <c r="O1844" i="5"/>
  <c r="P1844" i="5"/>
  <c r="Q1844" i="5"/>
  <c r="R1844" i="5"/>
  <c r="O1845" i="5"/>
  <c r="P1845" i="5"/>
  <c r="Q1845" i="5"/>
  <c r="R1845" i="5"/>
  <c r="O1846" i="5"/>
  <c r="P1846" i="5"/>
  <c r="Q1846" i="5"/>
  <c r="R1846" i="5"/>
  <c r="O1847" i="5"/>
  <c r="P1847" i="5"/>
  <c r="Q1847" i="5"/>
  <c r="R1847" i="5"/>
  <c r="O1848" i="5"/>
  <c r="P1848" i="5"/>
  <c r="Q1848" i="5"/>
  <c r="R1848" i="5"/>
  <c r="O1849" i="5"/>
  <c r="P1849" i="5"/>
  <c r="Q1849" i="5"/>
  <c r="R1849" i="5"/>
  <c r="O1850" i="5"/>
  <c r="P1850" i="5"/>
  <c r="Q1850" i="5"/>
  <c r="R1850" i="5"/>
  <c r="O1851" i="5"/>
  <c r="P1851" i="5"/>
  <c r="Q1851" i="5"/>
  <c r="R1851" i="5"/>
  <c r="O1852" i="5"/>
  <c r="P1852" i="5"/>
  <c r="Q1852" i="5"/>
  <c r="R1852" i="5"/>
  <c r="O1853" i="5"/>
  <c r="P1853" i="5"/>
  <c r="Q1853" i="5"/>
  <c r="R1853" i="5"/>
  <c r="O1854" i="5"/>
  <c r="P1854" i="5"/>
  <c r="Q1854" i="5"/>
  <c r="R1854" i="5"/>
  <c r="O1855" i="5"/>
  <c r="P1855" i="5"/>
  <c r="Q1855" i="5"/>
  <c r="R1855" i="5"/>
  <c r="O1856" i="5"/>
  <c r="P1856" i="5"/>
  <c r="Q1856" i="5"/>
  <c r="R1856" i="5"/>
  <c r="O1857" i="5"/>
  <c r="P1857" i="5"/>
  <c r="Q1857" i="5"/>
  <c r="R1857" i="5"/>
  <c r="O1858" i="5"/>
  <c r="P1858" i="5"/>
  <c r="Q1858" i="5"/>
  <c r="R1858" i="5"/>
  <c r="O1859" i="5"/>
  <c r="P1859" i="5"/>
  <c r="Q1859" i="5"/>
  <c r="R1859" i="5"/>
  <c r="O1860" i="5"/>
  <c r="P1860" i="5"/>
  <c r="Q1860" i="5"/>
  <c r="R1860" i="5"/>
  <c r="O1861" i="5"/>
  <c r="P1861" i="5"/>
  <c r="Q1861" i="5"/>
  <c r="R1861" i="5"/>
  <c r="O1862" i="5"/>
  <c r="P1862" i="5"/>
  <c r="Q1862" i="5"/>
  <c r="R1862" i="5"/>
  <c r="O1863" i="5"/>
  <c r="P1863" i="5"/>
  <c r="Q1863" i="5"/>
  <c r="R1863" i="5"/>
  <c r="O1864" i="5"/>
  <c r="P1864" i="5"/>
  <c r="Q1864" i="5"/>
  <c r="R1864" i="5"/>
  <c r="O1865" i="5"/>
  <c r="P1865" i="5"/>
  <c r="Q1865" i="5"/>
  <c r="R1865" i="5"/>
  <c r="O1866" i="5"/>
  <c r="P1866" i="5"/>
  <c r="Q1866" i="5"/>
  <c r="R1866" i="5"/>
  <c r="O1867" i="5"/>
  <c r="P1867" i="5"/>
  <c r="Q1867" i="5"/>
  <c r="R1867" i="5"/>
  <c r="O1868" i="5"/>
  <c r="P1868" i="5"/>
  <c r="Q1868" i="5"/>
  <c r="R1868" i="5"/>
  <c r="O1869" i="5"/>
  <c r="P1869" i="5"/>
  <c r="Q1869" i="5"/>
  <c r="R1869" i="5"/>
  <c r="O1870" i="5"/>
  <c r="P1870" i="5"/>
  <c r="Q1870" i="5"/>
  <c r="R1870" i="5"/>
  <c r="O1871" i="5"/>
  <c r="P1871" i="5"/>
  <c r="Q1871" i="5"/>
  <c r="R1871" i="5"/>
  <c r="O1872" i="5"/>
  <c r="P1872" i="5"/>
  <c r="Q1872" i="5"/>
  <c r="R1872" i="5"/>
  <c r="O1873" i="5"/>
  <c r="P1873" i="5"/>
  <c r="Q1873" i="5"/>
  <c r="R1873" i="5"/>
  <c r="O1874" i="5"/>
  <c r="P1874" i="5"/>
  <c r="Q1874" i="5"/>
  <c r="R1874" i="5"/>
  <c r="O1875" i="5"/>
  <c r="P1875" i="5"/>
  <c r="Q1875" i="5"/>
  <c r="R1875" i="5"/>
  <c r="O1876" i="5"/>
  <c r="P1876" i="5"/>
  <c r="Q1876" i="5"/>
  <c r="R1876" i="5"/>
  <c r="O1877" i="5"/>
  <c r="P1877" i="5"/>
  <c r="Q1877" i="5"/>
  <c r="R1877" i="5"/>
  <c r="O1878" i="5"/>
  <c r="P1878" i="5"/>
  <c r="Q1878" i="5"/>
  <c r="R1878" i="5"/>
  <c r="O1879" i="5"/>
  <c r="P1879" i="5"/>
  <c r="Q1879" i="5"/>
  <c r="R1879" i="5"/>
  <c r="O1880" i="5"/>
  <c r="P1880" i="5"/>
  <c r="Q1880" i="5"/>
  <c r="R1880" i="5"/>
  <c r="O1881" i="5"/>
  <c r="P1881" i="5"/>
  <c r="Q1881" i="5"/>
  <c r="R1881" i="5"/>
  <c r="O1882" i="5"/>
  <c r="P1882" i="5"/>
  <c r="Q1882" i="5"/>
  <c r="R1882" i="5"/>
  <c r="O1883" i="5"/>
  <c r="P1883" i="5"/>
  <c r="Q1883" i="5"/>
  <c r="R1883" i="5"/>
  <c r="O1884" i="5"/>
  <c r="P1884" i="5"/>
  <c r="Q1884" i="5"/>
  <c r="R1884" i="5"/>
  <c r="O1885" i="5"/>
  <c r="P1885" i="5"/>
  <c r="Q1885" i="5"/>
  <c r="R1885" i="5"/>
  <c r="O1886" i="5"/>
  <c r="P1886" i="5"/>
  <c r="Q1886" i="5"/>
  <c r="R1886" i="5"/>
  <c r="O1887" i="5"/>
  <c r="P1887" i="5"/>
  <c r="Q1887" i="5"/>
  <c r="R1887" i="5"/>
  <c r="O1888" i="5"/>
  <c r="P1888" i="5"/>
  <c r="Q1888" i="5"/>
  <c r="R1888" i="5"/>
  <c r="O1889" i="5"/>
  <c r="P1889" i="5"/>
  <c r="Q1889" i="5"/>
  <c r="R1889" i="5"/>
  <c r="O1890" i="5"/>
  <c r="P1890" i="5"/>
  <c r="Q1890" i="5"/>
  <c r="R1890" i="5"/>
  <c r="O1891" i="5"/>
  <c r="P1891" i="5"/>
  <c r="Q1891" i="5"/>
  <c r="R1891" i="5"/>
  <c r="O1892" i="5"/>
  <c r="P1892" i="5"/>
  <c r="Q1892" i="5"/>
  <c r="R1892" i="5"/>
  <c r="O1893" i="5"/>
  <c r="P1893" i="5"/>
  <c r="Q1893" i="5"/>
  <c r="R1893" i="5"/>
  <c r="O1894" i="5"/>
  <c r="P1894" i="5"/>
  <c r="Q1894" i="5"/>
  <c r="R1894" i="5"/>
  <c r="O1895" i="5"/>
  <c r="P1895" i="5"/>
  <c r="Q1895" i="5"/>
  <c r="R1895" i="5"/>
  <c r="O1896" i="5"/>
  <c r="P1896" i="5"/>
  <c r="Q1896" i="5"/>
  <c r="R1896" i="5"/>
  <c r="O1897" i="5"/>
  <c r="P1897" i="5"/>
  <c r="Q1897" i="5"/>
  <c r="R1897" i="5"/>
  <c r="O1898" i="5"/>
  <c r="P1898" i="5"/>
  <c r="Q1898" i="5"/>
  <c r="R1898" i="5"/>
  <c r="O1899" i="5"/>
  <c r="P1899" i="5"/>
  <c r="Q1899" i="5"/>
  <c r="R1899" i="5"/>
  <c r="O1900" i="5"/>
  <c r="P1900" i="5"/>
  <c r="Q1900" i="5"/>
  <c r="R1900" i="5"/>
  <c r="O1901" i="5"/>
  <c r="P1901" i="5"/>
  <c r="Q1901" i="5"/>
  <c r="R1901" i="5"/>
  <c r="O1902" i="5"/>
  <c r="P1902" i="5"/>
  <c r="Q1902" i="5"/>
  <c r="R1902" i="5"/>
  <c r="O1903" i="5"/>
  <c r="P1903" i="5"/>
  <c r="Q1903" i="5"/>
  <c r="R1903" i="5"/>
  <c r="O1904" i="5"/>
  <c r="P1904" i="5"/>
  <c r="Q1904" i="5"/>
  <c r="R1904" i="5"/>
  <c r="O1905" i="5"/>
  <c r="P1905" i="5"/>
  <c r="Q1905" i="5"/>
  <c r="R1905" i="5"/>
  <c r="O1906" i="5"/>
  <c r="P1906" i="5"/>
  <c r="Q1906" i="5"/>
  <c r="R1906" i="5"/>
  <c r="O1907" i="5"/>
  <c r="P1907" i="5"/>
  <c r="Q1907" i="5"/>
  <c r="R1907" i="5"/>
  <c r="O1908" i="5"/>
  <c r="P1908" i="5"/>
  <c r="Q1908" i="5"/>
  <c r="R1908" i="5"/>
  <c r="O1909" i="5"/>
  <c r="P1909" i="5"/>
  <c r="Q1909" i="5"/>
  <c r="R1909" i="5"/>
  <c r="O1910" i="5"/>
  <c r="P1910" i="5"/>
  <c r="Q1910" i="5"/>
  <c r="R1910" i="5"/>
  <c r="O1911" i="5"/>
  <c r="P1911" i="5"/>
  <c r="Q1911" i="5"/>
  <c r="R1911" i="5"/>
  <c r="O1912" i="5"/>
  <c r="P1912" i="5"/>
  <c r="Q1912" i="5"/>
  <c r="R1912" i="5"/>
  <c r="O1913" i="5"/>
  <c r="P1913" i="5"/>
  <c r="Q1913" i="5"/>
  <c r="R1913" i="5"/>
  <c r="O1914" i="5"/>
  <c r="P1914" i="5"/>
  <c r="Q1914" i="5"/>
  <c r="R1914" i="5"/>
  <c r="O1915" i="5"/>
  <c r="P1915" i="5"/>
  <c r="Q1915" i="5"/>
  <c r="R1915" i="5"/>
  <c r="O1916" i="5"/>
  <c r="P1916" i="5"/>
  <c r="Q1916" i="5"/>
  <c r="R1916" i="5"/>
  <c r="O1917" i="5"/>
  <c r="P1917" i="5"/>
  <c r="Q1917" i="5"/>
  <c r="R1917" i="5"/>
  <c r="O1918" i="5"/>
  <c r="P1918" i="5"/>
  <c r="Q1918" i="5"/>
  <c r="R1918" i="5"/>
  <c r="O1919" i="5"/>
  <c r="P1919" i="5"/>
  <c r="Q1919" i="5"/>
  <c r="R1919" i="5"/>
  <c r="O1920" i="5"/>
  <c r="P1920" i="5"/>
  <c r="Q1920" i="5"/>
  <c r="R1920" i="5"/>
  <c r="O1921" i="5"/>
  <c r="P1921" i="5"/>
  <c r="Q1921" i="5"/>
  <c r="R1921" i="5"/>
  <c r="O1922" i="5"/>
  <c r="P1922" i="5"/>
  <c r="Q1922" i="5"/>
  <c r="R1922" i="5"/>
  <c r="O1923" i="5"/>
  <c r="P1923" i="5"/>
  <c r="Q1923" i="5"/>
  <c r="R1923" i="5"/>
  <c r="O1924" i="5"/>
  <c r="P1924" i="5"/>
  <c r="Q1924" i="5"/>
  <c r="R1924" i="5"/>
  <c r="O1925" i="5"/>
  <c r="P1925" i="5"/>
  <c r="Q1925" i="5"/>
  <c r="R1925" i="5"/>
  <c r="O1926" i="5"/>
  <c r="P1926" i="5"/>
  <c r="Q1926" i="5"/>
  <c r="R1926" i="5"/>
  <c r="O1927" i="5"/>
  <c r="P1927" i="5"/>
  <c r="Q1927" i="5"/>
  <c r="R1927" i="5"/>
  <c r="O1928" i="5"/>
  <c r="P1928" i="5"/>
  <c r="Q1928" i="5"/>
  <c r="R1928" i="5"/>
  <c r="O1929" i="5"/>
  <c r="P1929" i="5"/>
  <c r="Q1929" i="5"/>
  <c r="R1929" i="5"/>
  <c r="O1930" i="5"/>
  <c r="P1930" i="5"/>
  <c r="Q1930" i="5"/>
  <c r="R1930" i="5"/>
  <c r="O1931" i="5"/>
  <c r="P1931" i="5"/>
  <c r="Q1931" i="5"/>
  <c r="R1931" i="5"/>
  <c r="O1932" i="5"/>
  <c r="P1932" i="5"/>
  <c r="Q1932" i="5"/>
  <c r="R1932" i="5"/>
  <c r="O1933" i="5"/>
  <c r="P1933" i="5"/>
  <c r="Q1933" i="5"/>
  <c r="R1933" i="5"/>
  <c r="O1934" i="5"/>
  <c r="P1934" i="5"/>
  <c r="Q1934" i="5"/>
  <c r="R1934" i="5"/>
  <c r="O1935" i="5"/>
  <c r="P1935" i="5"/>
  <c r="Q1935" i="5"/>
  <c r="R1935" i="5"/>
  <c r="O1936" i="5"/>
  <c r="P1936" i="5"/>
  <c r="Q1936" i="5"/>
  <c r="R1936" i="5"/>
  <c r="O1937" i="5"/>
  <c r="P1937" i="5"/>
  <c r="Q1937" i="5"/>
  <c r="R1937" i="5"/>
  <c r="O1938" i="5"/>
  <c r="P1938" i="5"/>
  <c r="Q1938" i="5"/>
  <c r="R1938" i="5"/>
  <c r="O1939" i="5"/>
  <c r="P1939" i="5"/>
  <c r="Q1939" i="5"/>
  <c r="R1939" i="5"/>
  <c r="O1940" i="5"/>
  <c r="P1940" i="5"/>
  <c r="Q1940" i="5"/>
  <c r="R1940" i="5"/>
  <c r="O1941" i="5"/>
  <c r="P1941" i="5"/>
  <c r="Q1941" i="5"/>
  <c r="R1941" i="5"/>
  <c r="O1942" i="5"/>
  <c r="P1942" i="5"/>
  <c r="Q1942" i="5"/>
  <c r="R1942" i="5"/>
  <c r="O1943" i="5"/>
  <c r="P1943" i="5"/>
  <c r="Q1943" i="5"/>
  <c r="R1943" i="5"/>
  <c r="O1944" i="5"/>
  <c r="P1944" i="5"/>
  <c r="Q1944" i="5"/>
  <c r="R1944" i="5"/>
  <c r="O1945" i="5"/>
  <c r="P1945" i="5"/>
  <c r="Q1945" i="5"/>
  <c r="R1945" i="5"/>
  <c r="O1946" i="5"/>
  <c r="P1946" i="5"/>
  <c r="Q1946" i="5"/>
  <c r="R1946" i="5"/>
  <c r="O1947" i="5"/>
  <c r="P1947" i="5"/>
  <c r="Q1947" i="5"/>
  <c r="R1947" i="5"/>
  <c r="O1948" i="5"/>
  <c r="P1948" i="5"/>
  <c r="Q1948" i="5"/>
  <c r="R1948" i="5"/>
  <c r="O1949" i="5"/>
  <c r="P1949" i="5"/>
  <c r="Q1949" i="5"/>
  <c r="R1949" i="5"/>
  <c r="O1950" i="5"/>
  <c r="P1950" i="5"/>
  <c r="Q1950" i="5"/>
  <c r="R1950" i="5"/>
  <c r="O1951" i="5"/>
  <c r="P1951" i="5"/>
  <c r="Q1951" i="5"/>
  <c r="R1951" i="5"/>
  <c r="O1952" i="5"/>
  <c r="P1952" i="5"/>
  <c r="Q1952" i="5"/>
  <c r="R1952" i="5"/>
  <c r="O1953" i="5"/>
  <c r="P1953" i="5"/>
  <c r="Q1953" i="5"/>
  <c r="R1953" i="5"/>
  <c r="O1954" i="5"/>
  <c r="P1954" i="5"/>
  <c r="Q1954" i="5"/>
  <c r="R1954" i="5"/>
  <c r="O1955" i="5"/>
  <c r="P1955" i="5"/>
  <c r="Q1955" i="5"/>
  <c r="R1955" i="5"/>
  <c r="O1956" i="5"/>
  <c r="P1956" i="5"/>
  <c r="Q1956" i="5"/>
  <c r="R1956" i="5"/>
  <c r="O1957" i="5"/>
  <c r="P1957" i="5"/>
  <c r="Q1957" i="5"/>
  <c r="R1957" i="5"/>
  <c r="O1958" i="5"/>
  <c r="P1958" i="5"/>
  <c r="Q1958" i="5"/>
  <c r="R1958" i="5"/>
  <c r="O1959" i="5"/>
  <c r="P1959" i="5"/>
  <c r="Q1959" i="5"/>
  <c r="R1959" i="5"/>
  <c r="O1960" i="5"/>
  <c r="P1960" i="5"/>
  <c r="Q1960" i="5"/>
  <c r="R1960" i="5"/>
  <c r="O1961" i="5"/>
  <c r="P1961" i="5"/>
  <c r="Q1961" i="5"/>
  <c r="R1961" i="5"/>
  <c r="O1962" i="5"/>
  <c r="P1962" i="5"/>
  <c r="Q1962" i="5"/>
  <c r="R1962" i="5"/>
  <c r="O1963" i="5"/>
  <c r="P1963" i="5"/>
  <c r="Q1963" i="5"/>
  <c r="R1963" i="5"/>
  <c r="O1964" i="5"/>
  <c r="P1964" i="5"/>
  <c r="Q1964" i="5"/>
  <c r="R1964" i="5"/>
  <c r="O1965" i="5"/>
  <c r="P1965" i="5"/>
  <c r="Q1965" i="5"/>
  <c r="R1965" i="5"/>
  <c r="O1966" i="5"/>
  <c r="P1966" i="5"/>
  <c r="Q1966" i="5"/>
  <c r="R1966" i="5"/>
  <c r="O1967" i="5"/>
  <c r="P1967" i="5"/>
  <c r="Q1967" i="5"/>
  <c r="R1967" i="5"/>
  <c r="O1968" i="5"/>
  <c r="P1968" i="5"/>
  <c r="Q1968" i="5"/>
  <c r="R1968" i="5"/>
  <c r="O1969" i="5"/>
  <c r="P1969" i="5"/>
  <c r="Q1969" i="5"/>
  <c r="R1969" i="5"/>
  <c r="O1970" i="5"/>
  <c r="P1970" i="5"/>
  <c r="Q1970" i="5"/>
  <c r="R1970" i="5"/>
  <c r="O1971" i="5"/>
  <c r="P1971" i="5"/>
  <c r="Q1971" i="5"/>
  <c r="R1971" i="5"/>
  <c r="O1972" i="5"/>
  <c r="P1972" i="5"/>
  <c r="Q1972" i="5"/>
  <c r="R1972" i="5"/>
  <c r="O1973" i="5"/>
  <c r="P1973" i="5"/>
  <c r="Q1973" i="5"/>
  <c r="R1973" i="5"/>
  <c r="O1974" i="5"/>
  <c r="P1974" i="5"/>
  <c r="Q1974" i="5"/>
  <c r="R1974" i="5"/>
  <c r="O1975" i="5"/>
  <c r="P1975" i="5"/>
  <c r="Q1975" i="5"/>
  <c r="R1975" i="5"/>
  <c r="O1976" i="5"/>
  <c r="P1976" i="5"/>
  <c r="Q1976" i="5"/>
  <c r="R1976" i="5"/>
  <c r="O1977" i="5"/>
  <c r="P1977" i="5"/>
  <c r="Q1977" i="5"/>
  <c r="R1977" i="5"/>
  <c r="O1978" i="5"/>
  <c r="P1978" i="5"/>
  <c r="Q1978" i="5"/>
  <c r="R1978" i="5"/>
  <c r="O1979" i="5"/>
  <c r="P1979" i="5"/>
  <c r="Q1979" i="5"/>
  <c r="R1979" i="5"/>
  <c r="O1980" i="5"/>
  <c r="P1980" i="5"/>
  <c r="Q1980" i="5"/>
  <c r="R1980" i="5"/>
  <c r="O1981" i="5"/>
  <c r="P1981" i="5"/>
  <c r="Q1981" i="5"/>
  <c r="R1981" i="5"/>
  <c r="O1982" i="5"/>
  <c r="P1982" i="5"/>
  <c r="Q1982" i="5"/>
  <c r="R1982" i="5"/>
  <c r="O1983" i="5"/>
  <c r="P1983" i="5"/>
  <c r="Q1983" i="5"/>
  <c r="R1983" i="5"/>
  <c r="O1984" i="5"/>
  <c r="P1984" i="5"/>
  <c r="Q1984" i="5"/>
  <c r="R1984" i="5"/>
  <c r="O1985" i="5"/>
  <c r="P1985" i="5"/>
  <c r="Q1985" i="5"/>
  <c r="R1985" i="5"/>
  <c r="O1986" i="5"/>
  <c r="P1986" i="5"/>
  <c r="Q1986" i="5"/>
  <c r="R1986" i="5"/>
  <c r="O1987" i="5"/>
  <c r="P1987" i="5"/>
  <c r="Q1987" i="5"/>
  <c r="R1987" i="5"/>
  <c r="O1988" i="5"/>
  <c r="P1988" i="5"/>
  <c r="Q1988" i="5"/>
  <c r="R1988" i="5"/>
  <c r="O1989" i="5"/>
  <c r="P1989" i="5"/>
  <c r="Q1989" i="5"/>
  <c r="R1989" i="5"/>
  <c r="O1990" i="5"/>
  <c r="P1990" i="5"/>
  <c r="Q1990" i="5"/>
  <c r="R1990" i="5"/>
  <c r="O1991" i="5"/>
  <c r="P1991" i="5"/>
  <c r="Q1991" i="5"/>
  <c r="R1991" i="5"/>
  <c r="O1992" i="5"/>
  <c r="P1992" i="5"/>
  <c r="Q1992" i="5"/>
  <c r="R1992" i="5"/>
  <c r="O1993" i="5"/>
  <c r="P1993" i="5"/>
  <c r="Q1993" i="5"/>
  <c r="R1993" i="5"/>
  <c r="O1994" i="5"/>
  <c r="P1994" i="5"/>
  <c r="Q1994" i="5"/>
  <c r="R1994" i="5"/>
  <c r="O1995" i="5"/>
  <c r="P1995" i="5"/>
  <c r="Q1995" i="5"/>
  <c r="R1995" i="5"/>
  <c r="O1996" i="5"/>
  <c r="P1996" i="5"/>
  <c r="Q1996" i="5"/>
  <c r="R1996" i="5"/>
  <c r="O1997" i="5"/>
  <c r="P1997" i="5"/>
  <c r="Q1997" i="5"/>
  <c r="R1997" i="5"/>
  <c r="O1998" i="5"/>
  <c r="P1998" i="5"/>
  <c r="Q1998" i="5"/>
  <c r="R1998" i="5"/>
  <c r="O1999" i="5"/>
  <c r="P1999" i="5"/>
  <c r="Q1999" i="5"/>
  <c r="R1999" i="5"/>
  <c r="O2000" i="5"/>
  <c r="P2000" i="5"/>
  <c r="Q2000" i="5"/>
  <c r="R2000" i="5"/>
  <c r="O2001" i="5"/>
  <c r="P2001" i="5"/>
  <c r="Q2001" i="5"/>
  <c r="R2001" i="5"/>
  <c r="O2002" i="5"/>
  <c r="P2002" i="5"/>
  <c r="Q2002" i="5"/>
  <c r="R2002" i="5"/>
  <c r="O2003" i="5"/>
  <c r="P2003" i="5"/>
  <c r="Q2003" i="5"/>
  <c r="R2003" i="5"/>
  <c r="O2004" i="5"/>
  <c r="P2004" i="5"/>
  <c r="Q2004" i="5"/>
  <c r="R2004" i="5"/>
  <c r="O2005" i="5"/>
  <c r="P2005" i="5"/>
  <c r="Q2005" i="5"/>
  <c r="R2005" i="5"/>
  <c r="O2006" i="5"/>
  <c r="P2006" i="5"/>
  <c r="Q2006" i="5"/>
  <c r="R2006" i="5"/>
  <c r="O2007" i="5"/>
  <c r="P2007" i="5"/>
  <c r="Q2007" i="5"/>
  <c r="R2007" i="5"/>
  <c r="O2008" i="5"/>
  <c r="P2008" i="5"/>
  <c r="Q2008" i="5"/>
  <c r="R2008" i="5"/>
  <c r="O2009" i="5"/>
  <c r="P2009" i="5"/>
  <c r="Q2009" i="5"/>
  <c r="R2009" i="5"/>
  <c r="O2010" i="5"/>
  <c r="P2010" i="5"/>
  <c r="Q2010" i="5"/>
  <c r="R2010" i="5"/>
  <c r="O2011" i="5"/>
  <c r="P2011" i="5"/>
  <c r="Q2011" i="5"/>
  <c r="R2011" i="5"/>
  <c r="O2012" i="5"/>
  <c r="P2012" i="5"/>
  <c r="Q2012" i="5"/>
  <c r="R2012" i="5"/>
  <c r="O2013" i="5"/>
  <c r="P2013" i="5"/>
  <c r="Q2013" i="5"/>
  <c r="R2013" i="5"/>
  <c r="O2014" i="5"/>
  <c r="P2014" i="5"/>
  <c r="Q2014" i="5"/>
  <c r="R2014" i="5"/>
  <c r="O2015" i="5"/>
  <c r="P2015" i="5"/>
  <c r="Q2015" i="5"/>
  <c r="R2015" i="5"/>
  <c r="O2016" i="5"/>
  <c r="P2016" i="5"/>
  <c r="Q2016" i="5"/>
  <c r="R2016" i="5"/>
  <c r="O2017" i="5"/>
  <c r="P2017" i="5"/>
  <c r="Q2017" i="5"/>
  <c r="R2017" i="5"/>
  <c r="O2018" i="5"/>
  <c r="P2018" i="5"/>
  <c r="Q2018" i="5"/>
  <c r="R2018" i="5"/>
  <c r="O2019" i="5"/>
  <c r="P2019" i="5"/>
  <c r="Q2019" i="5"/>
  <c r="R2019" i="5"/>
  <c r="O2020" i="5"/>
  <c r="P2020" i="5"/>
  <c r="Q2020" i="5"/>
  <c r="R2020" i="5"/>
  <c r="O2021" i="5"/>
  <c r="P2021" i="5"/>
  <c r="Q2021" i="5"/>
  <c r="R2021" i="5"/>
  <c r="O2022" i="5"/>
  <c r="P2022" i="5"/>
  <c r="Q2022" i="5"/>
  <c r="R2022" i="5"/>
  <c r="O2023" i="5"/>
  <c r="P2023" i="5"/>
  <c r="Q2023" i="5"/>
  <c r="R2023" i="5"/>
  <c r="O2024" i="5"/>
  <c r="P2024" i="5"/>
  <c r="Q2024" i="5"/>
  <c r="R2024" i="5"/>
  <c r="O2025" i="5"/>
  <c r="P2025" i="5"/>
  <c r="Q2025" i="5"/>
  <c r="R2025" i="5"/>
  <c r="O2026" i="5"/>
  <c r="P2026" i="5"/>
  <c r="Q2026" i="5"/>
  <c r="R2026" i="5"/>
  <c r="O2027" i="5"/>
  <c r="P2027" i="5"/>
  <c r="Q2027" i="5"/>
  <c r="R2027" i="5"/>
  <c r="O2028" i="5"/>
  <c r="P2028" i="5"/>
  <c r="Q2028" i="5"/>
  <c r="R2028" i="5"/>
  <c r="O2029" i="5"/>
  <c r="P2029" i="5"/>
  <c r="Q2029" i="5"/>
  <c r="R2029" i="5"/>
  <c r="O2030" i="5"/>
  <c r="P2030" i="5"/>
  <c r="Q2030" i="5"/>
  <c r="R2030" i="5"/>
  <c r="O2031" i="5"/>
  <c r="P2031" i="5"/>
  <c r="Q2031" i="5"/>
  <c r="R2031" i="5"/>
  <c r="O2032" i="5"/>
  <c r="P2032" i="5"/>
  <c r="Q2032" i="5"/>
  <c r="R2032" i="5"/>
  <c r="O2033" i="5"/>
  <c r="P2033" i="5"/>
  <c r="Q2033" i="5"/>
  <c r="R2033" i="5"/>
  <c r="O2034" i="5"/>
  <c r="P2034" i="5"/>
  <c r="Q2034" i="5"/>
  <c r="R2034" i="5"/>
  <c r="O2035" i="5"/>
  <c r="P2035" i="5"/>
  <c r="Q2035" i="5"/>
  <c r="R2035" i="5"/>
  <c r="O2036" i="5"/>
  <c r="P2036" i="5"/>
  <c r="Q2036" i="5"/>
  <c r="R2036" i="5"/>
  <c r="O2037" i="5"/>
  <c r="P2037" i="5"/>
  <c r="Q2037" i="5"/>
  <c r="R2037" i="5"/>
  <c r="O2038" i="5"/>
  <c r="P2038" i="5"/>
  <c r="Q2038" i="5"/>
  <c r="R2038" i="5"/>
  <c r="O2039" i="5"/>
  <c r="P2039" i="5"/>
  <c r="Q2039" i="5"/>
  <c r="R2039" i="5"/>
  <c r="O2040" i="5"/>
  <c r="P2040" i="5"/>
  <c r="Q2040" i="5"/>
  <c r="R2040" i="5"/>
  <c r="O2041" i="5"/>
  <c r="P2041" i="5"/>
  <c r="Q2041" i="5"/>
  <c r="R2041" i="5"/>
  <c r="O2042" i="5"/>
  <c r="P2042" i="5"/>
  <c r="Q2042" i="5"/>
  <c r="R2042" i="5"/>
  <c r="O2043" i="5"/>
  <c r="P2043" i="5"/>
  <c r="Q2043" i="5"/>
  <c r="R2043" i="5"/>
  <c r="O2044" i="5"/>
  <c r="P2044" i="5"/>
  <c r="Q2044" i="5"/>
  <c r="R2044" i="5"/>
  <c r="O2045" i="5"/>
  <c r="P2045" i="5"/>
  <c r="Q2045" i="5"/>
  <c r="R2045" i="5"/>
  <c r="O2046" i="5"/>
  <c r="P2046" i="5"/>
  <c r="Q2046" i="5"/>
  <c r="R2046" i="5"/>
  <c r="O2047" i="5"/>
  <c r="P2047" i="5"/>
  <c r="Q2047" i="5"/>
  <c r="R2047" i="5"/>
  <c r="O2048" i="5"/>
  <c r="P2048" i="5"/>
  <c r="Q2048" i="5"/>
  <c r="R2048" i="5"/>
  <c r="O2049" i="5"/>
  <c r="P2049" i="5"/>
  <c r="Q2049" i="5"/>
  <c r="R2049" i="5"/>
  <c r="O2050" i="5"/>
  <c r="P2050" i="5"/>
  <c r="Q2050" i="5"/>
  <c r="R2050" i="5"/>
  <c r="O2051" i="5"/>
  <c r="P2051" i="5"/>
  <c r="Q2051" i="5"/>
  <c r="R2051" i="5"/>
  <c r="O2052" i="5"/>
  <c r="P2052" i="5"/>
  <c r="Q2052" i="5"/>
  <c r="R2052" i="5"/>
  <c r="O2053" i="5"/>
  <c r="P2053" i="5"/>
  <c r="Q2053" i="5"/>
  <c r="R2053" i="5"/>
  <c r="O2054" i="5"/>
  <c r="P2054" i="5"/>
  <c r="Q2054" i="5"/>
  <c r="R2054" i="5"/>
  <c r="O2055" i="5"/>
  <c r="P2055" i="5"/>
  <c r="Q2055" i="5"/>
  <c r="R2055" i="5"/>
  <c r="O2056" i="5"/>
  <c r="P2056" i="5"/>
  <c r="Q2056" i="5"/>
  <c r="R2056" i="5"/>
  <c r="O2057" i="5"/>
  <c r="P2057" i="5"/>
  <c r="Q2057" i="5"/>
  <c r="R2057" i="5"/>
  <c r="O2058" i="5"/>
  <c r="P2058" i="5"/>
  <c r="Q2058" i="5"/>
  <c r="R2058" i="5"/>
  <c r="O2059" i="5"/>
  <c r="P2059" i="5"/>
  <c r="Q2059" i="5"/>
  <c r="R2059" i="5"/>
  <c r="O2060" i="5"/>
  <c r="P2060" i="5"/>
  <c r="Q2060" i="5"/>
  <c r="R2060" i="5"/>
  <c r="O2061" i="5"/>
  <c r="P2061" i="5"/>
  <c r="Q2061" i="5"/>
  <c r="R2061" i="5"/>
  <c r="O2062" i="5"/>
  <c r="P2062" i="5"/>
  <c r="Q2062" i="5"/>
  <c r="R2062" i="5"/>
  <c r="O2063" i="5"/>
  <c r="P2063" i="5"/>
  <c r="Q2063" i="5"/>
  <c r="R2063" i="5"/>
  <c r="O2064" i="5"/>
  <c r="P2064" i="5"/>
  <c r="Q2064" i="5"/>
  <c r="R2064" i="5"/>
  <c r="O2065" i="5"/>
  <c r="P2065" i="5"/>
  <c r="Q2065" i="5"/>
  <c r="R2065" i="5"/>
  <c r="O2066" i="5"/>
  <c r="P2066" i="5"/>
  <c r="Q2066" i="5"/>
  <c r="R2066" i="5"/>
  <c r="O2067" i="5"/>
  <c r="P2067" i="5"/>
  <c r="Q2067" i="5"/>
  <c r="R2067" i="5"/>
  <c r="O2068" i="5"/>
  <c r="P2068" i="5"/>
  <c r="Q2068" i="5"/>
  <c r="R2068" i="5"/>
  <c r="O2069" i="5"/>
  <c r="P2069" i="5"/>
  <c r="Q2069" i="5"/>
  <c r="R2069" i="5"/>
  <c r="O2070" i="5"/>
  <c r="P2070" i="5"/>
  <c r="Q2070" i="5"/>
  <c r="R2070" i="5"/>
  <c r="O2071" i="5"/>
  <c r="P2071" i="5"/>
  <c r="Q2071" i="5"/>
  <c r="R2071" i="5"/>
  <c r="O2072" i="5"/>
  <c r="P2072" i="5"/>
  <c r="Q2072" i="5"/>
  <c r="R2072" i="5"/>
  <c r="O2073" i="5"/>
  <c r="P2073" i="5"/>
  <c r="Q2073" i="5"/>
  <c r="R2073" i="5"/>
  <c r="O2074" i="5"/>
  <c r="P2074" i="5"/>
  <c r="Q2074" i="5"/>
  <c r="R2074" i="5"/>
  <c r="O2075" i="5"/>
  <c r="P2075" i="5"/>
  <c r="Q2075" i="5"/>
  <c r="R2075" i="5"/>
  <c r="O2076" i="5"/>
  <c r="P2076" i="5"/>
  <c r="Q2076" i="5"/>
  <c r="R2076" i="5"/>
  <c r="O2077" i="5"/>
  <c r="P2077" i="5"/>
  <c r="Q2077" i="5"/>
  <c r="R2077" i="5"/>
  <c r="O2078" i="5"/>
  <c r="P2078" i="5"/>
  <c r="Q2078" i="5"/>
  <c r="R2078" i="5"/>
  <c r="O2079" i="5"/>
  <c r="P2079" i="5"/>
  <c r="Q2079" i="5"/>
  <c r="R2079" i="5"/>
  <c r="O2080" i="5"/>
  <c r="P2080" i="5"/>
  <c r="Q2080" i="5"/>
  <c r="R2080" i="5"/>
  <c r="O2081" i="5"/>
  <c r="P2081" i="5"/>
  <c r="Q2081" i="5"/>
  <c r="R2081" i="5"/>
  <c r="O2082" i="5"/>
  <c r="P2082" i="5"/>
  <c r="Q2082" i="5"/>
  <c r="R2082" i="5"/>
  <c r="O2083" i="5"/>
  <c r="P2083" i="5"/>
  <c r="Q2083" i="5"/>
  <c r="R2083" i="5"/>
  <c r="O2084" i="5"/>
  <c r="P2084" i="5"/>
  <c r="Q2084" i="5"/>
  <c r="R2084" i="5"/>
  <c r="O2085" i="5"/>
  <c r="P2085" i="5"/>
  <c r="Q2085" i="5"/>
  <c r="R2085" i="5"/>
  <c r="O2086" i="5"/>
  <c r="P2086" i="5"/>
  <c r="Q2086" i="5"/>
  <c r="R2086" i="5"/>
  <c r="O2087" i="5"/>
  <c r="P2087" i="5"/>
  <c r="Q2087" i="5"/>
  <c r="R2087" i="5"/>
  <c r="O2088" i="5"/>
  <c r="P2088" i="5"/>
  <c r="Q2088" i="5"/>
  <c r="R2088" i="5"/>
  <c r="O2089" i="5"/>
  <c r="P2089" i="5"/>
  <c r="Q2089" i="5"/>
  <c r="R2089" i="5"/>
  <c r="O2090" i="5"/>
  <c r="P2090" i="5"/>
  <c r="Q2090" i="5"/>
  <c r="R2090" i="5"/>
  <c r="O2091" i="5"/>
  <c r="P2091" i="5"/>
  <c r="Q2091" i="5"/>
  <c r="R2091" i="5"/>
  <c r="O2092" i="5"/>
  <c r="P2092" i="5"/>
  <c r="Q2092" i="5"/>
  <c r="R2092" i="5"/>
  <c r="O2093" i="5"/>
  <c r="P2093" i="5"/>
  <c r="Q2093" i="5"/>
  <c r="R2093" i="5"/>
  <c r="O2094" i="5"/>
  <c r="P2094" i="5"/>
  <c r="Q2094" i="5"/>
  <c r="R2094" i="5"/>
  <c r="O2095" i="5"/>
  <c r="P2095" i="5"/>
  <c r="Q2095" i="5"/>
  <c r="R2095" i="5"/>
  <c r="O2096" i="5"/>
  <c r="P2096" i="5"/>
  <c r="Q2096" i="5"/>
  <c r="R2096" i="5"/>
  <c r="O2097" i="5"/>
  <c r="P2097" i="5"/>
  <c r="Q2097" i="5"/>
  <c r="R2097" i="5"/>
  <c r="O2098" i="5"/>
  <c r="P2098" i="5"/>
  <c r="Q2098" i="5"/>
  <c r="R2098" i="5"/>
  <c r="O2099" i="5"/>
  <c r="P2099" i="5"/>
  <c r="Q2099" i="5"/>
  <c r="R2099" i="5"/>
  <c r="O2100" i="5"/>
  <c r="P2100" i="5"/>
  <c r="Q2100" i="5"/>
  <c r="R2100" i="5"/>
  <c r="O2101" i="5"/>
  <c r="P2101" i="5"/>
  <c r="Q2101" i="5"/>
  <c r="R2101" i="5"/>
  <c r="O2102" i="5"/>
  <c r="P2102" i="5"/>
  <c r="Q2102" i="5"/>
  <c r="R2102" i="5"/>
  <c r="O2103" i="5"/>
  <c r="P2103" i="5"/>
  <c r="Q2103" i="5"/>
  <c r="R2103" i="5"/>
  <c r="O2104" i="5"/>
  <c r="P2104" i="5"/>
  <c r="Q2104" i="5"/>
  <c r="R2104" i="5"/>
  <c r="O2105" i="5"/>
  <c r="P2105" i="5"/>
  <c r="Q2105" i="5"/>
  <c r="R2105" i="5"/>
  <c r="O2106" i="5"/>
  <c r="P2106" i="5"/>
  <c r="Q2106" i="5"/>
  <c r="R2106" i="5"/>
  <c r="O2107" i="5"/>
  <c r="P2107" i="5"/>
  <c r="Q2107" i="5"/>
  <c r="R2107" i="5"/>
  <c r="O2108" i="5"/>
  <c r="P2108" i="5"/>
  <c r="Q2108" i="5"/>
  <c r="R2108" i="5"/>
  <c r="O2109" i="5"/>
  <c r="P2109" i="5"/>
  <c r="Q2109" i="5"/>
  <c r="R2109" i="5"/>
  <c r="O2110" i="5"/>
  <c r="P2110" i="5"/>
  <c r="Q2110" i="5"/>
  <c r="R2110" i="5"/>
  <c r="O2111" i="5"/>
  <c r="P2111" i="5"/>
  <c r="Q2111" i="5"/>
  <c r="R2111" i="5"/>
  <c r="O2112" i="5"/>
  <c r="P2112" i="5"/>
  <c r="Q2112" i="5"/>
  <c r="R2112" i="5"/>
  <c r="O2113" i="5"/>
  <c r="P2113" i="5"/>
  <c r="Q2113" i="5"/>
  <c r="R2113" i="5"/>
  <c r="O2114" i="5"/>
  <c r="P2114" i="5"/>
  <c r="Q2114" i="5"/>
  <c r="R2114" i="5"/>
  <c r="O2115" i="5"/>
  <c r="P2115" i="5"/>
  <c r="Q2115" i="5"/>
  <c r="R2115" i="5"/>
  <c r="O2116" i="5"/>
  <c r="P2116" i="5"/>
  <c r="Q2116" i="5"/>
  <c r="R2116" i="5"/>
  <c r="O2117" i="5"/>
  <c r="P2117" i="5"/>
  <c r="Q2117" i="5"/>
  <c r="R2117" i="5"/>
  <c r="O2118" i="5"/>
  <c r="P2118" i="5"/>
  <c r="Q2118" i="5"/>
  <c r="R2118" i="5"/>
  <c r="O2119" i="5"/>
  <c r="P2119" i="5"/>
  <c r="Q2119" i="5"/>
  <c r="R2119" i="5"/>
  <c r="O2120" i="5"/>
  <c r="P2120" i="5"/>
  <c r="Q2120" i="5"/>
  <c r="R2120" i="5"/>
  <c r="O2121" i="5"/>
  <c r="P2121" i="5"/>
  <c r="Q2121" i="5"/>
  <c r="R2121" i="5"/>
  <c r="O2122" i="5"/>
  <c r="P2122" i="5"/>
  <c r="Q2122" i="5"/>
  <c r="R2122" i="5"/>
  <c r="O2123" i="5"/>
  <c r="P2123" i="5"/>
  <c r="Q2123" i="5"/>
  <c r="R2123" i="5"/>
  <c r="O2124" i="5"/>
  <c r="P2124" i="5"/>
  <c r="Q2124" i="5"/>
  <c r="R2124" i="5"/>
  <c r="O2125" i="5"/>
  <c r="P2125" i="5"/>
  <c r="Q2125" i="5"/>
  <c r="R2125" i="5"/>
  <c r="O2126" i="5"/>
  <c r="P2126" i="5"/>
  <c r="Q2126" i="5"/>
  <c r="R2126" i="5"/>
  <c r="O2127" i="5"/>
  <c r="P2127" i="5"/>
  <c r="Q2127" i="5"/>
  <c r="R2127" i="5"/>
  <c r="O2128" i="5"/>
  <c r="P2128" i="5"/>
  <c r="Q2128" i="5"/>
  <c r="R2128" i="5"/>
  <c r="O2129" i="5"/>
  <c r="P2129" i="5"/>
  <c r="Q2129" i="5"/>
  <c r="R2129" i="5"/>
  <c r="O2130" i="5"/>
  <c r="P2130" i="5"/>
  <c r="Q2130" i="5"/>
  <c r="R2130" i="5"/>
  <c r="O2131" i="5"/>
  <c r="P2131" i="5"/>
  <c r="Q2131" i="5"/>
  <c r="R2131" i="5"/>
  <c r="O2132" i="5"/>
  <c r="P2132" i="5"/>
  <c r="Q2132" i="5"/>
  <c r="R2132" i="5"/>
  <c r="O2133" i="5"/>
  <c r="P2133" i="5"/>
  <c r="Q2133" i="5"/>
  <c r="R2133" i="5"/>
  <c r="O2134" i="5"/>
  <c r="P2134" i="5"/>
  <c r="Q2134" i="5"/>
  <c r="R2134" i="5"/>
  <c r="O2135" i="5"/>
  <c r="P2135" i="5"/>
  <c r="Q2135" i="5"/>
  <c r="R2135" i="5"/>
  <c r="O2136" i="5"/>
  <c r="P2136" i="5"/>
  <c r="Q2136" i="5"/>
  <c r="R2136" i="5"/>
  <c r="O2137" i="5"/>
  <c r="P2137" i="5"/>
  <c r="Q2137" i="5"/>
  <c r="R2137" i="5"/>
  <c r="O2138" i="5"/>
  <c r="P2138" i="5"/>
  <c r="Q2138" i="5"/>
  <c r="R2138" i="5"/>
  <c r="O2139" i="5"/>
  <c r="P2139" i="5"/>
  <c r="Q2139" i="5"/>
  <c r="R2139" i="5"/>
  <c r="O2140" i="5"/>
  <c r="P2140" i="5"/>
  <c r="Q2140" i="5"/>
  <c r="R2140" i="5"/>
  <c r="O2141" i="5"/>
  <c r="P2141" i="5"/>
  <c r="Q2141" i="5"/>
  <c r="R2141" i="5"/>
  <c r="O2142" i="5"/>
  <c r="P2142" i="5"/>
  <c r="Q2142" i="5"/>
  <c r="R2142" i="5"/>
  <c r="O2143" i="5"/>
  <c r="P2143" i="5"/>
  <c r="Q2143" i="5"/>
  <c r="R2143" i="5"/>
  <c r="O2144" i="5"/>
  <c r="P2144" i="5"/>
  <c r="Q2144" i="5"/>
  <c r="R2144" i="5"/>
  <c r="O2145" i="5"/>
  <c r="P2145" i="5"/>
  <c r="Q2145" i="5"/>
  <c r="R2145" i="5"/>
  <c r="O2146" i="5"/>
  <c r="P2146" i="5"/>
  <c r="Q2146" i="5"/>
  <c r="R2146" i="5"/>
  <c r="O2147" i="5"/>
  <c r="P2147" i="5"/>
  <c r="Q2147" i="5"/>
  <c r="R2147" i="5"/>
  <c r="O2148" i="5"/>
  <c r="P2148" i="5"/>
  <c r="Q2148" i="5"/>
  <c r="R2148" i="5"/>
  <c r="O2149" i="5"/>
  <c r="P2149" i="5"/>
  <c r="Q2149" i="5"/>
  <c r="R2149" i="5"/>
  <c r="O2150" i="5"/>
  <c r="P2150" i="5"/>
  <c r="Q2150" i="5"/>
  <c r="R2150" i="5"/>
  <c r="O2151" i="5"/>
  <c r="P2151" i="5"/>
  <c r="Q2151" i="5"/>
  <c r="R2151" i="5"/>
  <c r="O2152" i="5"/>
  <c r="P2152" i="5"/>
  <c r="Q2152" i="5"/>
  <c r="R2152" i="5"/>
  <c r="O2153" i="5"/>
  <c r="P2153" i="5"/>
  <c r="Q2153" i="5"/>
  <c r="R2153" i="5"/>
  <c r="O2154" i="5"/>
  <c r="P2154" i="5"/>
  <c r="Q2154" i="5"/>
  <c r="R2154" i="5"/>
  <c r="O2155" i="5"/>
  <c r="P2155" i="5"/>
  <c r="Q2155" i="5"/>
  <c r="R2155" i="5"/>
  <c r="O2156" i="5"/>
  <c r="P2156" i="5"/>
  <c r="Q2156" i="5"/>
  <c r="R2156" i="5"/>
  <c r="O2157" i="5"/>
  <c r="P2157" i="5"/>
  <c r="Q2157" i="5"/>
  <c r="R2157" i="5"/>
  <c r="O2158" i="5"/>
  <c r="P2158" i="5"/>
  <c r="Q2158" i="5"/>
  <c r="R2158" i="5"/>
  <c r="O2159" i="5"/>
  <c r="P2159" i="5"/>
  <c r="Q2159" i="5"/>
  <c r="R2159" i="5"/>
  <c r="O2160" i="5"/>
  <c r="P2160" i="5"/>
  <c r="Q2160" i="5"/>
  <c r="R2160" i="5"/>
  <c r="O2161" i="5"/>
  <c r="P2161" i="5"/>
  <c r="Q2161" i="5"/>
  <c r="R2161" i="5"/>
  <c r="O2162" i="5"/>
  <c r="P2162" i="5"/>
  <c r="Q2162" i="5"/>
  <c r="R2162" i="5"/>
  <c r="O2163" i="5"/>
  <c r="P2163" i="5"/>
  <c r="Q2163" i="5"/>
  <c r="R2163" i="5"/>
  <c r="O2164" i="5"/>
  <c r="P2164" i="5"/>
  <c r="Q2164" i="5"/>
  <c r="R2164" i="5"/>
  <c r="O2165" i="5"/>
  <c r="P2165" i="5"/>
  <c r="Q2165" i="5"/>
  <c r="R2165" i="5"/>
  <c r="O2166" i="5"/>
  <c r="P2166" i="5"/>
  <c r="Q2166" i="5"/>
  <c r="R2166" i="5"/>
  <c r="O2167" i="5"/>
  <c r="P2167" i="5"/>
  <c r="Q2167" i="5"/>
  <c r="R2167" i="5"/>
  <c r="O2168" i="5"/>
  <c r="P2168" i="5"/>
  <c r="Q2168" i="5"/>
  <c r="R2168" i="5"/>
  <c r="O2169" i="5"/>
  <c r="P2169" i="5"/>
  <c r="Q2169" i="5"/>
  <c r="R2169" i="5"/>
  <c r="O2170" i="5"/>
  <c r="P2170" i="5"/>
  <c r="Q2170" i="5"/>
  <c r="R2170" i="5"/>
  <c r="O2171" i="5"/>
  <c r="P2171" i="5"/>
  <c r="Q2171" i="5"/>
  <c r="R2171" i="5"/>
  <c r="O2172" i="5"/>
  <c r="P2172" i="5"/>
  <c r="Q2172" i="5"/>
  <c r="R2172" i="5"/>
  <c r="O2173" i="5"/>
  <c r="P2173" i="5"/>
  <c r="Q2173" i="5"/>
  <c r="R2173" i="5"/>
  <c r="O2174" i="5"/>
  <c r="P2174" i="5"/>
  <c r="Q2174" i="5"/>
  <c r="R2174" i="5"/>
  <c r="O2175" i="5"/>
  <c r="P2175" i="5"/>
  <c r="Q2175" i="5"/>
  <c r="R2175" i="5"/>
  <c r="O2176" i="5"/>
  <c r="P2176" i="5"/>
  <c r="Q2176" i="5"/>
  <c r="R2176" i="5"/>
  <c r="O2177" i="5"/>
  <c r="P2177" i="5"/>
  <c r="Q2177" i="5"/>
  <c r="R2177" i="5"/>
  <c r="O2178" i="5"/>
  <c r="P2178" i="5"/>
  <c r="Q2178" i="5"/>
  <c r="R2178" i="5"/>
  <c r="O2179" i="5"/>
  <c r="P2179" i="5"/>
  <c r="Q2179" i="5"/>
  <c r="R2179" i="5"/>
  <c r="O2180" i="5"/>
  <c r="P2180" i="5"/>
  <c r="Q2180" i="5"/>
  <c r="R2180" i="5"/>
  <c r="O2181" i="5"/>
  <c r="P2181" i="5"/>
  <c r="Q2181" i="5"/>
  <c r="R2181" i="5"/>
  <c r="O2182" i="5"/>
  <c r="P2182" i="5"/>
  <c r="Q2182" i="5"/>
  <c r="R2182" i="5"/>
  <c r="O2183" i="5"/>
  <c r="P2183" i="5"/>
  <c r="Q2183" i="5"/>
  <c r="R2183" i="5"/>
  <c r="O2184" i="5"/>
  <c r="P2184" i="5"/>
  <c r="Q2184" i="5"/>
  <c r="R2184" i="5"/>
  <c r="O2185" i="5"/>
  <c r="P2185" i="5"/>
  <c r="Q2185" i="5"/>
  <c r="R2185" i="5"/>
  <c r="O2186" i="5"/>
  <c r="P2186" i="5"/>
  <c r="Q2186" i="5"/>
  <c r="R2186" i="5"/>
  <c r="O2187" i="5"/>
  <c r="P2187" i="5"/>
  <c r="Q2187" i="5"/>
  <c r="R2187" i="5"/>
  <c r="O2188" i="5"/>
  <c r="P2188" i="5"/>
  <c r="Q2188" i="5"/>
  <c r="R2188" i="5"/>
  <c r="O2189" i="5"/>
  <c r="P2189" i="5"/>
  <c r="Q2189" i="5"/>
  <c r="R2189" i="5"/>
  <c r="O2190" i="5"/>
  <c r="P2190" i="5"/>
  <c r="Q2190" i="5"/>
  <c r="R2190" i="5"/>
  <c r="O2191" i="5"/>
  <c r="P2191" i="5"/>
  <c r="Q2191" i="5"/>
  <c r="R2191" i="5"/>
  <c r="O2192" i="5"/>
  <c r="P2192" i="5"/>
  <c r="Q2192" i="5"/>
  <c r="R2192" i="5"/>
  <c r="O2193" i="5"/>
  <c r="P2193" i="5"/>
  <c r="Q2193" i="5"/>
  <c r="R2193" i="5"/>
  <c r="O2194" i="5"/>
  <c r="P2194" i="5"/>
  <c r="Q2194" i="5"/>
  <c r="R2194" i="5"/>
  <c r="O2195" i="5"/>
  <c r="P2195" i="5"/>
  <c r="Q2195" i="5"/>
  <c r="R2195" i="5"/>
  <c r="O2196" i="5"/>
  <c r="P2196" i="5"/>
  <c r="Q2196" i="5"/>
  <c r="R2196" i="5"/>
  <c r="O2197" i="5"/>
  <c r="P2197" i="5"/>
  <c r="Q2197" i="5"/>
  <c r="R2197" i="5"/>
  <c r="O2198" i="5"/>
  <c r="P2198" i="5"/>
  <c r="Q2198" i="5"/>
  <c r="R2198" i="5"/>
  <c r="O2199" i="5"/>
  <c r="P2199" i="5"/>
  <c r="Q2199" i="5"/>
  <c r="R2199" i="5"/>
  <c r="O2200" i="5"/>
  <c r="P2200" i="5"/>
  <c r="Q2200" i="5"/>
  <c r="R2200" i="5"/>
  <c r="O2201" i="5"/>
  <c r="P2201" i="5"/>
  <c r="Q2201" i="5"/>
  <c r="R2201" i="5"/>
  <c r="O2202" i="5"/>
  <c r="P2202" i="5"/>
  <c r="Q2202" i="5"/>
  <c r="R2202" i="5"/>
  <c r="O2203" i="5"/>
  <c r="P2203" i="5"/>
  <c r="Q2203" i="5"/>
  <c r="R2203" i="5"/>
  <c r="O2204" i="5"/>
  <c r="P2204" i="5"/>
  <c r="Q2204" i="5"/>
  <c r="R2204" i="5"/>
  <c r="O2205" i="5"/>
  <c r="P2205" i="5"/>
  <c r="Q2205" i="5"/>
  <c r="R2205" i="5"/>
  <c r="O2206" i="5"/>
  <c r="P2206" i="5"/>
  <c r="Q2206" i="5"/>
  <c r="R2206" i="5"/>
  <c r="O2207" i="5"/>
  <c r="P2207" i="5"/>
  <c r="Q2207" i="5"/>
  <c r="R2207" i="5"/>
  <c r="O2208" i="5"/>
  <c r="P2208" i="5"/>
  <c r="Q2208" i="5"/>
  <c r="R2208" i="5"/>
  <c r="O2209" i="5"/>
  <c r="P2209" i="5"/>
  <c r="Q2209" i="5"/>
  <c r="R2209" i="5"/>
  <c r="O2210" i="5"/>
  <c r="P2210" i="5"/>
  <c r="Q2210" i="5"/>
  <c r="R2210" i="5"/>
  <c r="O2211" i="5"/>
  <c r="P2211" i="5"/>
  <c r="Q2211" i="5"/>
  <c r="R2211" i="5"/>
  <c r="O2212" i="5"/>
  <c r="P2212" i="5"/>
  <c r="Q2212" i="5"/>
  <c r="R2212" i="5"/>
  <c r="O2213" i="5"/>
  <c r="P2213" i="5"/>
  <c r="Q2213" i="5"/>
  <c r="R2213" i="5"/>
  <c r="O2214" i="5"/>
  <c r="P2214" i="5"/>
  <c r="Q2214" i="5"/>
  <c r="R2214" i="5"/>
  <c r="O2215" i="5"/>
  <c r="P2215" i="5"/>
  <c r="Q2215" i="5"/>
  <c r="R2215" i="5"/>
  <c r="O2216" i="5"/>
  <c r="P2216" i="5"/>
  <c r="Q2216" i="5"/>
  <c r="R2216" i="5"/>
  <c r="O2217" i="5"/>
  <c r="P2217" i="5"/>
  <c r="Q2217" i="5"/>
  <c r="R2217" i="5"/>
  <c r="O2218" i="5"/>
  <c r="P2218" i="5"/>
  <c r="Q2218" i="5"/>
  <c r="R2218" i="5"/>
  <c r="O2219" i="5"/>
  <c r="P2219" i="5"/>
  <c r="Q2219" i="5"/>
  <c r="R2219" i="5"/>
  <c r="O2220" i="5"/>
  <c r="P2220" i="5"/>
  <c r="Q2220" i="5"/>
  <c r="R2220" i="5"/>
  <c r="O2221" i="5"/>
  <c r="P2221" i="5"/>
  <c r="Q2221" i="5"/>
  <c r="R2221" i="5"/>
  <c r="O2222" i="5"/>
  <c r="P2222" i="5"/>
  <c r="Q2222" i="5"/>
  <c r="R2222" i="5"/>
  <c r="O2223" i="5"/>
  <c r="P2223" i="5"/>
  <c r="Q2223" i="5"/>
  <c r="R2223" i="5"/>
  <c r="O2224" i="5"/>
  <c r="P2224" i="5"/>
  <c r="Q2224" i="5"/>
  <c r="R2224" i="5"/>
  <c r="O2225" i="5"/>
  <c r="P2225" i="5"/>
  <c r="Q2225" i="5"/>
  <c r="R2225" i="5"/>
  <c r="O2226" i="5"/>
  <c r="P2226" i="5"/>
  <c r="Q2226" i="5"/>
  <c r="R2226" i="5"/>
  <c r="O2227" i="5"/>
  <c r="P2227" i="5"/>
  <c r="Q2227" i="5"/>
  <c r="R2227" i="5"/>
  <c r="O2228" i="5"/>
  <c r="P2228" i="5"/>
  <c r="Q2228" i="5"/>
  <c r="R2228" i="5"/>
  <c r="O2229" i="5"/>
  <c r="P2229" i="5"/>
  <c r="Q2229" i="5"/>
  <c r="R2229" i="5"/>
  <c r="O2230" i="5"/>
  <c r="P2230" i="5"/>
  <c r="Q2230" i="5"/>
  <c r="R2230" i="5"/>
  <c r="O2231" i="5"/>
  <c r="P2231" i="5"/>
  <c r="Q2231" i="5"/>
  <c r="R2231" i="5"/>
  <c r="O2232" i="5"/>
  <c r="P2232" i="5"/>
  <c r="Q2232" i="5"/>
  <c r="R2232" i="5"/>
  <c r="O2233" i="5"/>
  <c r="P2233" i="5"/>
  <c r="Q2233" i="5"/>
  <c r="R2233" i="5"/>
  <c r="O2234" i="5"/>
  <c r="P2234" i="5"/>
  <c r="Q2234" i="5"/>
  <c r="R2234" i="5"/>
  <c r="O2235" i="5"/>
  <c r="P2235" i="5"/>
  <c r="Q2235" i="5"/>
  <c r="R2235" i="5"/>
  <c r="O2236" i="5"/>
  <c r="P2236" i="5"/>
  <c r="Q2236" i="5"/>
  <c r="R2236" i="5"/>
  <c r="O2237" i="5"/>
  <c r="P2237" i="5"/>
  <c r="Q2237" i="5"/>
  <c r="R2237" i="5"/>
  <c r="O2238" i="5"/>
  <c r="P2238" i="5"/>
  <c r="Q2238" i="5"/>
  <c r="R2238" i="5"/>
  <c r="O2239" i="5"/>
  <c r="P2239" i="5"/>
  <c r="Q2239" i="5"/>
  <c r="R2239" i="5"/>
  <c r="O2240" i="5"/>
  <c r="P2240" i="5"/>
  <c r="Q2240" i="5"/>
  <c r="R2240" i="5"/>
  <c r="O2241" i="5"/>
  <c r="P2241" i="5"/>
  <c r="Q2241" i="5"/>
  <c r="R2241" i="5"/>
  <c r="O2242" i="5"/>
  <c r="P2242" i="5"/>
  <c r="Q2242" i="5"/>
  <c r="R2242" i="5"/>
  <c r="O2243" i="5"/>
  <c r="P2243" i="5"/>
  <c r="Q2243" i="5"/>
  <c r="R2243" i="5"/>
  <c r="O2244" i="5"/>
  <c r="P2244" i="5"/>
  <c r="Q2244" i="5"/>
  <c r="R2244" i="5"/>
  <c r="O2245" i="5"/>
  <c r="P2245" i="5"/>
  <c r="Q2245" i="5"/>
  <c r="R2245" i="5"/>
  <c r="O2246" i="5"/>
  <c r="P2246" i="5"/>
  <c r="Q2246" i="5"/>
  <c r="R2246" i="5"/>
  <c r="O2247" i="5"/>
  <c r="P2247" i="5"/>
  <c r="Q2247" i="5"/>
  <c r="R2247" i="5"/>
  <c r="O2248" i="5"/>
  <c r="P2248" i="5"/>
  <c r="Q2248" i="5"/>
  <c r="R2248" i="5"/>
  <c r="O2249" i="5"/>
  <c r="P2249" i="5"/>
  <c r="Q2249" i="5"/>
  <c r="R2249" i="5"/>
  <c r="O2250" i="5"/>
  <c r="P2250" i="5"/>
  <c r="Q2250" i="5"/>
  <c r="R2250" i="5"/>
  <c r="O2251" i="5"/>
  <c r="P2251" i="5"/>
  <c r="Q2251" i="5"/>
  <c r="R2251" i="5"/>
  <c r="O2252" i="5"/>
  <c r="P2252" i="5"/>
  <c r="Q2252" i="5"/>
  <c r="R2252" i="5"/>
  <c r="O2253" i="5"/>
  <c r="P2253" i="5"/>
  <c r="Q2253" i="5"/>
  <c r="R2253" i="5"/>
  <c r="O2254" i="5"/>
  <c r="P2254" i="5"/>
  <c r="Q2254" i="5"/>
  <c r="R2254" i="5"/>
  <c r="O2255" i="5"/>
  <c r="P2255" i="5"/>
  <c r="Q2255" i="5"/>
  <c r="R2255" i="5"/>
  <c r="O2256" i="5"/>
  <c r="P2256" i="5"/>
  <c r="Q2256" i="5"/>
  <c r="R2256" i="5"/>
  <c r="O2257" i="5"/>
  <c r="P2257" i="5"/>
  <c r="Q2257" i="5"/>
  <c r="R2257" i="5"/>
  <c r="O2258" i="5"/>
  <c r="P2258" i="5"/>
  <c r="Q2258" i="5"/>
  <c r="R2258" i="5"/>
  <c r="O2259" i="5"/>
  <c r="P2259" i="5"/>
  <c r="Q2259" i="5"/>
  <c r="R2259" i="5"/>
  <c r="O2260" i="5"/>
  <c r="P2260" i="5"/>
  <c r="Q2260" i="5"/>
  <c r="R2260" i="5"/>
  <c r="O2261" i="5"/>
  <c r="P2261" i="5"/>
  <c r="Q2261" i="5"/>
  <c r="R2261" i="5"/>
  <c r="O2262" i="5"/>
  <c r="P2262" i="5"/>
  <c r="Q2262" i="5"/>
  <c r="R2262" i="5"/>
  <c r="O2263" i="5"/>
  <c r="P2263" i="5"/>
  <c r="Q2263" i="5"/>
  <c r="R2263" i="5"/>
  <c r="O2264" i="5"/>
  <c r="P2264" i="5"/>
  <c r="Q2264" i="5"/>
  <c r="R2264" i="5"/>
  <c r="O2265" i="5"/>
  <c r="P2265" i="5"/>
  <c r="Q2265" i="5"/>
  <c r="R2265" i="5"/>
  <c r="O2266" i="5"/>
  <c r="P2266" i="5"/>
  <c r="Q2266" i="5"/>
  <c r="R2266" i="5"/>
  <c r="O2267" i="5"/>
  <c r="P2267" i="5"/>
  <c r="Q2267" i="5"/>
  <c r="R2267" i="5"/>
  <c r="O2268" i="5"/>
  <c r="P2268" i="5"/>
  <c r="Q2268" i="5"/>
  <c r="R2268" i="5"/>
  <c r="O2269" i="5"/>
  <c r="P2269" i="5"/>
  <c r="Q2269" i="5"/>
  <c r="R2269" i="5"/>
  <c r="O2270" i="5"/>
  <c r="P2270" i="5"/>
  <c r="Q2270" i="5"/>
  <c r="R2270" i="5"/>
  <c r="O2271" i="5"/>
  <c r="P2271" i="5"/>
  <c r="Q2271" i="5"/>
  <c r="R2271" i="5"/>
  <c r="O2272" i="5"/>
  <c r="P2272" i="5"/>
  <c r="Q2272" i="5"/>
  <c r="R2272" i="5"/>
  <c r="O2273" i="5"/>
  <c r="P2273" i="5"/>
  <c r="Q2273" i="5"/>
  <c r="R2273" i="5"/>
  <c r="O2274" i="5"/>
  <c r="P2274" i="5"/>
  <c r="Q2274" i="5"/>
  <c r="R2274" i="5"/>
  <c r="O2275" i="5"/>
  <c r="P2275" i="5"/>
  <c r="Q2275" i="5"/>
  <c r="R2275" i="5"/>
  <c r="O2276" i="5"/>
  <c r="P2276" i="5"/>
  <c r="Q2276" i="5"/>
  <c r="R2276" i="5"/>
  <c r="O2277" i="5"/>
  <c r="P2277" i="5"/>
  <c r="Q2277" i="5"/>
  <c r="R2277" i="5"/>
  <c r="O2278" i="5"/>
  <c r="P2278" i="5"/>
  <c r="Q2278" i="5"/>
  <c r="R2278" i="5"/>
  <c r="O2279" i="5"/>
  <c r="P2279" i="5"/>
  <c r="Q2279" i="5"/>
  <c r="R2279" i="5"/>
  <c r="O2280" i="5"/>
  <c r="P2280" i="5"/>
  <c r="Q2280" i="5"/>
  <c r="R2280" i="5"/>
  <c r="O2281" i="5"/>
  <c r="P2281" i="5"/>
  <c r="Q2281" i="5"/>
  <c r="R2281" i="5"/>
  <c r="O2282" i="5"/>
  <c r="P2282" i="5"/>
  <c r="Q2282" i="5"/>
  <c r="R2282" i="5"/>
  <c r="O2283" i="5"/>
  <c r="P2283" i="5"/>
  <c r="Q2283" i="5"/>
  <c r="R2283" i="5"/>
  <c r="O2284" i="5"/>
  <c r="P2284" i="5"/>
  <c r="Q2284" i="5"/>
  <c r="R2284" i="5"/>
  <c r="O2285" i="5"/>
  <c r="P2285" i="5"/>
  <c r="Q2285" i="5"/>
  <c r="R2285" i="5"/>
  <c r="O2286" i="5"/>
  <c r="P2286" i="5"/>
  <c r="Q2286" i="5"/>
  <c r="R2286" i="5"/>
  <c r="O2287" i="5"/>
  <c r="P2287" i="5"/>
  <c r="Q2287" i="5"/>
  <c r="R2287" i="5"/>
  <c r="O2288" i="5"/>
  <c r="P2288" i="5"/>
  <c r="Q2288" i="5"/>
  <c r="R2288" i="5"/>
  <c r="O2289" i="5"/>
  <c r="P2289" i="5"/>
  <c r="Q2289" i="5"/>
  <c r="R2289" i="5"/>
  <c r="O2290" i="5"/>
  <c r="P2290" i="5"/>
  <c r="Q2290" i="5"/>
  <c r="R2290" i="5"/>
  <c r="O2291" i="5"/>
  <c r="P2291" i="5"/>
  <c r="Q2291" i="5"/>
  <c r="R2291" i="5"/>
  <c r="O2292" i="5"/>
  <c r="P2292" i="5"/>
  <c r="Q2292" i="5"/>
  <c r="R2292" i="5"/>
  <c r="O2293" i="5"/>
  <c r="P2293" i="5"/>
  <c r="Q2293" i="5"/>
  <c r="R2293" i="5"/>
  <c r="O2294" i="5"/>
  <c r="P2294" i="5"/>
  <c r="Q2294" i="5"/>
  <c r="R2294" i="5"/>
  <c r="O2295" i="5"/>
  <c r="P2295" i="5"/>
  <c r="Q2295" i="5"/>
  <c r="R2295" i="5"/>
  <c r="O2296" i="5"/>
  <c r="P2296" i="5"/>
  <c r="Q2296" i="5"/>
  <c r="R2296" i="5"/>
  <c r="O2297" i="5"/>
  <c r="P2297" i="5"/>
  <c r="Q2297" i="5"/>
  <c r="R2297" i="5"/>
  <c r="O2298" i="5"/>
  <c r="P2298" i="5"/>
  <c r="Q2298" i="5"/>
  <c r="R2298" i="5"/>
  <c r="O2299" i="5"/>
  <c r="P2299" i="5"/>
  <c r="Q2299" i="5"/>
  <c r="R2299" i="5"/>
  <c r="O2300" i="5"/>
  <c r="P2300" i="5"/>
  <c r="Q2300" i="5"/>
  <c r="R2300" i="5"/>
  <c r="O2301" i="5"/>
  <c r="P2301" i="5"/>
  <c r="Q2301" i="5"/>
  <c r="R2301" i="5"/>
  <c r="O2302" i="5"/>
  <c r="P2302" i="5"/>
  <c r="Q2302" i="5"/>
  <c r="R2302" i="5"/>
  <c r="O2303" i="5"/>
  <c r="P2303" i="5"/>
  <c r="Q2303" i="5"/>
  <c r="R2303" i="5"/>
  <c r="O2304" i="5"/>
  <c r="P2304" i="5"/>
  <c r="Q2304" i="5"/>
  <c r="R2304" i="5"/>
  <c r="O2305" i="5"/>
  <c r="P2305" i="5"/>
  <c r="Q2305" i="5"/>
  <c r="R2305" i="5"/>
  <c r="O2306" i="5"/>
  <c r="P2306" i="5"/>
  <c r="Q2306" i="5"/>
  <c r="R2306" i="5"/>
  <c r="O2307" i="5"/>
  <c r="P2307" i="5"/>
  <c r="Q2307" i="5"/>
  <c r="R2307" i="5"/>
  <c r="O2308" i="5"/>
  <c r="P2308" i="5"/>
  <c r="Q2308" i="5"/>
  <c r="R2308" i="5"/>
  <c r="O2309" i="5"/>
  <c r="P2309" i="5"/>
  <c r="Q2309" i="5"/>
  <c r="R2309" i="5"/>
  <c r="O2310" i="5"/>
  <c r="P2310" i="5"/>
  <c r="Q2310" i="5"/>
  <c r="R2310" i="5"/>
  <c r="O2311" i="5"/>
  <c r="P2311" i="5"/>
  <c r="Q2311" i="5"/>
  <c r="R2311" i="5"/>
  <c r="O2312" i="5"/>
  <c r="P2312" i="5"/>
  <c r="Q2312" i="5"/>
  <c r="R2312" i="5"/>
  <c r="O2313" i="5"/>
  <c r="P2313" i="5"/>
  <c r="Q2313" i="5"/>
  <c r="R2313" i="5"/>
  <c r="O2314" i="5"/>
  <c r="P2314" i="5"/>
  <c r="Q2314" i="5"/>
  <c r="R2314" i="5"/>
  <c r="O2315" i="5"/>
  <c r="P2315" i="5"/>
  <c r="Q2315" i="5"/>
  <c r="R2315" i="5"/>
  <c r="O2316" i="5"/>
  <c r="P2316" i="5"/>
  <c r="Q2316" i="5"/>
  <c r="R2316" i="5"/>
  <c r="O2317" i="5"/>
  <c r="P2317" i="5"/>
  <c r="Q2317" i="5"/>
  <c r="R2317" i="5"/>
  <c r="O2318" i="5"/>
  <c r="P2318" i="5"/>
  <c r="Q2318" i="5"/>
  <c r="R2318" i="5"/>
  <c r="O2319" i="5"/>
  <c r="P2319" i="5"/>
  <c r="Q2319" i="5"/>
  <c r="R2319" i="5"/>
  <c r="O2320" i="5"/>
  <c r="P2320" i="5"/>
  <c r="Q2320" i="5"/>
  <c r="R2320" i="5"/>
  <c r="O2321" i="5"/>
  <c r="P2321" i="5"/>
  <c r="Q2321" i="5"/>
  <c r="R2321" i="5"/>
  <c r="O2322" i="5"/>
  <c r="P2322" i="5"/>
  <c r="Q2322" i="5"/>
  <c r="R2322" i="5"/>
  <c r="O2323" i="5"/>
  <c r="P2323" i="5"/>
  <c r="Q2323" i="5"/>
  <c r="R2323" i="5"/>
  <c r="O2324" i="5"/>
  <c r="P2324" i="5"/>
  <c r="Q2324" i="5"/>
  <c r="R2324" i="5"/>
  <c r="O2325" i="5"/>
  <c r="P2325" i="5"/>
  <c r="Q2325" i="5"/>
  <c r="R2325" i="5"/>
  <c r="O2326" i="5"/>
  <c r="P2326" i="5"/>
  <c r="Q2326" i="5"/>
  <c r="R2326" i="5"/>
  <c r="O2327" i="5"/>
  <c r="P2327" i="5"/>
  <c r="Q2327" i="5"/>
  <c r="R2327" i="5"/>
  <c r="O2328" i="5"/>
  <c r="P2328" i="5"/>
  <c r="Q2328" i="5"/>
  <c r="R2328" i="5"/>
  <c r="O2329" i="5"/>
  <c r="P2329" i="5"/>
  <c r="Q2329" i="5"/>
  <c r="R2329" i="5"/>
  <c r="O2330" i="5"/>
  <c r="P2330" i="5"/>
  <c r="Q2330" i="5"/>
  <c r="R2330" i="5"/>
  <c r="O2331" i="5"/>
  <c r="P2331" i="5"/>
  <c r="Q2331" i="5"/>
  <c r="R2331" i="5"/>
  <c r="O2332" i="5"/>
  <c r="P2332" i="5"/>
  <c r="Q2332" i="5"/>
  <c r="R2332" i="5"/>
  <c r="O2333" i="5"/>
  <c r="P2333" i="5"/>
  <c r="Q2333" i="5"/>
  <c r="R2333" i="5"/>
  <c r="O2334" i="5"/>
  <c r="P2334" i="5"/>
  <c r="Q2334" i="5"/>
  <c r="R2334" i="5"/>
  <c r="O2335" i="5"/>
  <c r="P2335" i="5"/>
  <c r="Q2335" i="5"/>
  <c r="R2335" i="5"/>
  <c r="O2336" i="5"/>
  <c r="P2336" i="5"/>
  <c r="Q2336" i="5"/>
  <c r="R2336" i="5"/>
  <c r="O2337" i="5"/>
  <c r="P2337" i="5"/>
  <c r="Q2337" i="5"/>
  <c r="R2337" i="5"/>
  <c r="O2338" i="5"/>
  <c r="P2338" i="5"/>
  <c r="Q2338" i="5"/>
  <c r="R2338" i="5"/>
  <c r="O2339" i="5"/>
  <c r="P2339" i="5"/>
  <c r="Q2339" i="5"/>
  <c r="R2339" i="5"/>
  <c r="O2340" i="5"/>
  <c r="P2340" i="5"/>
  <c r="Q2340" i="5"/>
  <c r="R2340" i="5"/>
  <c r="O2341" i="5"/>
  <c r="P2341" i="5"/>
  <c r="Q2341" i="5"/>
  <c r="R2341" i="5"/>
  <c r="O2342" i="5"/>
  <c r="P2342" i="5"/>
  <c r="Q2342" i="5"/>
  <c r="R2342" i="5"/>
  <c r="O2343" i="5"/>
  <c r="P2343" i="5"/>
  <c r="Q2343" i="5"/>
  <c r="R2343" i="5"/>
  <c r="O2344" i="5"/>
  <c r="P2344" i="5"/>
  <c r="Q2344" i="5"/>
  <c r="R2344" i="5"/>
  <c r="O2345" i="5"/>
  <c r="P2345" i="5"/>
  <c r="Q2345" i="5"/>
  <c r="R2345" i="5"/>
  <c r="O2346" i="5"/>
  <c r="P2346" i="5"/>
  <c r="Q2346" i="5"/>
  <c r="R2346" i="5"/>
  <c r="O2347" i="5"/>
  <c r="P2347" i="5"/>
  <c r="Q2347" i="5"/>
  <c r="R2347" i="5"/>
  <c r="O2348" i="5"/>
  <c r="P2348" i="5"/>
  <c r="Q2348" i="5"/>
  <c r="R2348" i="5"/>
  <c r="O2349" i="5"/>
  <c r="P2349" i="5"/>
  <c r="Q2349" i="5"/>
  <c r="R2349" i="5"/>
  <c r="O2350" i="5"/>
  <c r="P2350" i="5"/>
  <c r="Q2350" i="5"/>
  <c r="R2350" i="5"/>
  <c r="O2351" i="5"/>
  <c r="P2351" i="5"/>
  <c r="Q2351" i="5"/>
  <c r="R2351" i="5"/>
  <c r="O2352" i="5"/>
  <c r="P2352" i="5"/>
  <c r="Q2352" i="5"/>
  <c r="R2352" i="5"/>
  <c r="O2353" i="5"/>
  <c r="P2353" i="5"/>
  <c r="Q2353" i="5"/>
  <c r="R2353" i="5"/>
  <c r="O2354" i="5"/>
  <c r="P2354" i="5"/>
  <c r="Q2354" i="5"/>
  <c r="R2354" i="5"/>
  <c r="O2355" i="5"/>
  <c r="P2355" i="5"/>
  <c r="Q2355" i="5"/>
  <c r="R2355" i="5"/>
  <c r="O2356" i="5"/>
  <c r="P2356" i="5"/>
  <c r="Q2356" i="5"/>
  <c r="R2356" i="5"/>
  <c r="O2357" i="5"/>
  <c r="P2357" i="5"/>
  <c r="Q2357" i="5"/>
  <c r="R2357" i="5"/>
  <c r="O2358" i="5"/>
  <c r="P2358" i="5"/>
  <c r="Q2358" i="5"/>
  <c r="R2358" i="5"/>
  <c r="O2359" i="5"/>
  <c r="P2359" i="5"/>
  <c r="Q2359" i="5"/>
  <c r="R2359" i="5"/>
  <c r="O2360" i="5"/>
  <c r="P2360" i="5"/>
  <c r="Q2360" i="5"/>
  <c r="R2360" i="5"/>
  <c r="O2361" i="5"/>
  <c r="P2361" i="5"/>
  <c r="Q2361" i="5"/>
  <c r="R2361" i="5"/>
  <c r="O2362" i="5"/>
  <c r="P2362" i="5"/>
  <c r="Q2362" i="5"/>
  <c r="R2362" i="5"/>
  <c r="O2363" i="5"/>
  <c r="P2363" i="5"/>
  <c r="Q2363" i="5"/>
  <c r="R2363" i="5"/>
  <c r="O2364" i="5"/>
  <c r="P2364" i="5"/>
  <c r="Q2364" i="5"/>
  <c r="R2364" i="5"/>
  <c r="O2365" i="5"/>
  <c r="P2365" i="5"/>
  <c r="Q2365" i="5"/>
  <c r="R2365" i="5"/>
  <c r="O2366" i="5"/>
  <c r="P2366" i="5"/>
  <c r="Q2366" i="5"/>
  <c r="R2366" i="5"/>
  <c r="O2367" i="5"/>
  <c r="P2367" i="5"/>
  <c r="Q2367" i="5"/>
  <c r="R2367" i="5"/>
  <c r="O2368" i="5"/>
  <c r="P2368" i="5"/>
  <c r="Q2368" i="5"/>
  <c r="R2368" i="5"/>
  <c r="O2369" i="5"/>
  <c r="P2369" i="5"/>
  <c r="Q2369" i="5"/>
  <c r="R2369" i="5"/>
  <c r="O2370" i="5"/>
  <c r="P2370" i="5"/>
  <c r="Q2370" i="5"/>
  <c r="R2370" i="5"/>
  <c r="O2371" i="5"/>
  <c r="P2371" i="5"/>
  <c r="Q2371" i="5"/>
  <c r="R2371" i="5"/>
  <c r="O2372" i="5"/>
  <c r="P2372" i="5"/>
  <c r="Q2372" i="5"/>
  <c r="R2372" i="5"/>
  <c r="O2373" i="5"/>
  <c r="P2373" i="5"/>
  <c r="Q2373" i="5"/>
  <c r="R2373" i="5"/>
  <c r="O2374" i="5"/>
  <c r="P2374" i="5"/>
  <c r="Q2374" i="5"/>
  <c r="R2374" i="5"/>
  <c r="O2375" i="5"/>
  <c r="P2375" i="5"/>
  <c r="Q2375" i="5"/>
  <c r="R2375" i="5"/>
  <c r="O2376" i="5"/>
  <c r="P2376" i="5"/>
  <c r="Q2376" i="5"/>
  <c r="R2376" i="5"/>
  <c r="O2377" i="5"/>
  <c r="P2377" i="5"/>
  <c r="Q2377" i="5"/>
  <c r="R2377" i="5"/>
  <c r="O2378" i="5"/>
  <c r="P2378" i="5"/>
  <c r="Q2378" i="5"/>
  <c r="R2378" i="5"/>
  <c r="O2379" i="5"/>
  <c r="P2379" i="5"/>
  <c r="Q2379" i="5"/>
  <c r="R2379" i="5"/>
  <c r="O2380" i="5"/>
  <c r="P2380" i="5"/>
  <c r="Q2380" i="5"/>
  <c r="R2380" i="5"/>
  <c r="O2381" i="5"/>
  <c r="P2381" i="5"/>
  <c r="Q2381" i="5"/>
  <c r="R2381" i="5"/>
  <c r="O2382" i="5"/>
  <c r="P2382" i="5"/>
  <c r="Q2382" i="5"/>
  <c r="R2382" i="5"/>
  <c r="O2383" i="5"/>
  <c r="P2383" i="5"/>
  <c r="Q2383" i="5"/>
  <c r="R2383" i="5"/>
  <c r="O2384" i="5"/>
  <c r="P2384" i="5"/>
  <c r="Q2384" i="5"/>
  <c r="R2384" i="5"/>
  <c r="O2385" i="5"/>
  <c r="P2385" i="5"/>
  <c r="Q2385" i="5"/>
  <c r="R2385" i="5"/>
  <c r="O2386" i="5"/>
  <c r="P2386" i="5"/>
  <c r="Q2386" i="5"/>
  <c r="R2386" i="5"/>
  <c r="O2387" i="5"/>
  <c r="P2387" i="5"/>
  <c r="Q2387" i="5"/>
  <c r="R2387" i="5"/>
  <c r="O2388" i="5"/>
  <c r="P2388" i="5"/>
  <c r="Q2388" i="5"/>
  <c r="R2388" i="5"/>
  <c r="O2389" i="5"/>
  <c r="P2389" i="5"/>
  <c r="Q2389" i="5"/>
  <c r="R2389" i="5"/>
  <c r="O2390" i="5"/>
  <c r="P2390" i="5"/>
  <c r="Q2390" i="5"/>
  <c r="R2390" i="5"/>
  <c r="O2391" i="5"/>
  <c r="P2391" i="5"/>
  <c r="Q2391" i="5"/>
  <c r="R2391" i="5"/>
  <c r="O2392" i="5"/>
  <c r="P2392" i="5"/>
  <c r="Q2392" i="5"/>
  <c r="R2392" i="5"/>
  <c r="O2393" i="5"/>
  <c r="P2393" i="5"/>
  <c r="Q2393" i="5"/>
  <c r="R2393" i="5"/>
  <c r="O2394" i="5"/>
  <c r="P2394" i="5"/>
  <c r="Q2394" i="5"/>
  <c r="R2394" i="5"/>
  <c r="O2395" i="5"/>
  <c r="P2395" i="5"/>
  <c r="Q2395" i="5"/>
  <c r="R2395" i="5"/>
  <c r="O2396" i="5"/>
  <c r="P2396" i="5"/>
  <c r="Q2396" i="5"/>
  <c r="R2396" i="5"/>
  <c r="O2397" i="5"/>
  <c r="P2397" i="5"/>
  <c r="Q2397" i="5"/>
  <c r="R2397" i="5"/>
  <c r="O2398" i="5"/>
  <c r="P2398" i="5"/>
  <c r="Q2398" i="5"/>
  <c r="R2398" i="5"/>
  <c r="O2399" i="5"/>
  <c r="P2399" i="5"/>
  <c r="Q2399" i="5"/>
  <c r="R2399" i="5"/>
  <c r="O2400" i="5"/>
  <c r="P2400" i="5"/>
  <c r="Q2400" i="5"/>
  <c r="R2400" i="5"/>
  <c r="O2401" i="5"/>
  <c r="P2401" i="5"/>
  <c r="Q2401" i="5"/>
  <c r="R2401" i="5"/>
  <c r="O2402" i="5"/>
  <c r="P2402" i="5"/>
  <c r="Q2402" i="5"/>
  <c r="R2402" i="5"/>
  <c r="O2403" i="5"/>
  <c r="P2403" i="5"/>
  <c r="Q2403" i="5"/>
  <c r="R2403" i="5"/>
  <c r="O2404" i="5"/>
  <c r="P2404" i="5"/>
  <c r="Q2404" i="5"/>
  <c r="R2404" i="5"/>
  <c r="O2405" i="5"/>
  <c r="P2405" i="5"/>
  <c r="Q2405" i="5"/>
  <c r="R2405" i="5"/>
  <c r="O2406" i="5"/>
  <c r="P2406" i="5"/>
  <c r="Q2406" i="5"/>
  <c r="R2406" i="5"/>
  <c r="O2407" i="5"/>
  <c r="P2407" i="5"/>
  <c r="Q2407" i="5"/>
  <c r="R2407" i="5"/>
  <c r="O2408" i="5"/>
  <c r="P2408" i="5"/>
  <c r="Q2408" i="5"/>
  <c r="R2408" i="5"/>
  <c r="O2409" i="5"/>
  <c r="P2409" i="5"/>
  <c r="Q2409" i="5"/>
  <c r="R2409" i="5"/>
  <c r="O2410" i="5"/>
  <c r="P2410" i="5"/>
  <c r="Q2410" i="5"/>
  <c r="R2410" i="5"/>
  <c r="O2411" i="5"/>
  <c r="P2411" i="5"/>
  <c r="Q2411" i="5"/>
  <c r="R2411" i="5"/>
  <c r="O2412" i="5"/>
  <c r="P2412" i="5"/>
  <c r="Q2412" i="5"/>
  <c r="R2412" i="5"/>
  <c r="O2413" i="5"/>
  <c r="P2413" i="5"/>
  <c r="Q2413" i="5"/>
  <c r="R2413" i="5"/>
  <c r="O2414" i="5"/>
  <c r="P2414" i="5"/>
  <c r="Q2414" i="5"/>
  <c r="R2414" i="5"/>
  <c r="O2415" i="5"/>
  <c r="P2415" i="5"/>
  <c r="Q2415" i="5"/>
  <c r="R2415" i="5"/>
  <c r="O2416" i="5"/>
  <c r="P2416" i="5"/>
  <c r="Q2416" i="5"/>
  <c r="R2416" i="5"/>
  <c r="O2417" i="5"/>
  <c r="P2417" i="5"/>
  <c r="Q2417" i="5"/>
  <c r="R2417" i="5"/>
  <c r="O2418" i="5"/>
  <c r="P2418" i="5"/>
  <c r="Q2418" i="5"/>
  <c r="R2418" i="5"/>
  <c r="O2419" i="5"/>
  <c r="P2419" i="5"/>
  <c r="Q2419" i="5"/>
  <c r="R2419" i="5"/>
  <c r="O2420" i="5"/>
  <c r="P2420" i="5"/>
  <c r="Q2420" i="5"/>
  <c r="R2420" i="5"/>
  <c r="O2421" i="5"/>
  <c r="P2421" i="5"/>
  <c r="Q2421" i="5"/>
  <c r="R2421" i="5"/>
  <c r="O2422" i="5"/>
  <c r="P2422" i="5"/>
  <c r="Q2422" i="5"/>
  <c r="R2422" i="5"/>
  <c r="O2423" i="5"/>
  <c r="P2423" i="5"/>
  <c r="Q2423" i="5"/>
  <c r="R2423" i="5"/>
  <c r="O2424" i="5"/>
  <c r="P2424" i="5"/>
  <c r="Q2424" i="5"/>
  <c r="R2424" i="5"/>
  <c r="O2425" i="5"/>
  <c r="P2425" i="5"/>
  <c r="Q2425" i="5"/>
  <c r="R2425" i="5"/>
  <c r="O2426" i="5"/>
  <c r="P2426" i="5"/>
  <c r="Q2426" i="5"/>
  <c r="R2426" i="5"/>
  <c r="O2427" i="5"/>
  <c r="P2427" i="5"/>
  <c r="Q2427" i="5"/>
  <c r="R2427" i="5"/>
  <c r="O2428" i="5"/>
  <c r="P2428" i="5"/>
  <c r="Q2428" i="5"/>
  <c r="R2428" i="5"/>
  <c r="O2429" i="5"/>
  <c r="P2429" i="5"/>
  <c r="Q2429" i="5"/>
  <c r="R2429" i="5"/>
  <c r="O2430" i="5"/>
  <c r="P2430" i="5"/>
  <c r="Q2430" i="5"/>
  <c r="R2430" i="5"/>
  <c r="O2431" i="5"/>
  <c r="P2431" i="5"/>
  <c r="Q2431" i="5"/>
  <c r="R2431" i="5"/>
  <c r="O2432" i="5"/>
  <c r="P2432" i="5"/>
  <c r="Q2432" i="5"/>
  <c r="R2432" i="5"/>
  <c r="O2433" i="5"/>
  <c r="P2433" i="5"/>
  <c r="Q2433" i="5"/>
  <c r="R2433" i="5"/>
  <c r="O2434" i="5"/>
  <c r="P2434" i="5"/>
  <c r="Q2434" i="5"/>
  <c r="R2434" i="5"/>
  <c r="O2435" i="5"/>
  <c r="P2435" i="5"/>
  <c r="Q2435" i="5"/>
  <c r="R2435" i="5"/>
  <c r="O2436" i="5"/>
  <c r="P2436" i="5"/>
  <c r="Q2436" i="5"/>
  <c r="R2436" i="5"/>
  <c r="O2437" i="5"/>
  <c r="P2437" i="5"/>
  <c r="Q2437" i="5"/>
  <c r="R2437" i="5"/>
  <c r="O2438" i="5"/>
  <c r="P2438" i="5"/>
  <c r="Q2438" i="5"/>
  <c r="R2438" i="5"/>
  <c r="O2439" i="5"/>
  <c r="P2439" i="5"/>
  <c r="Q2439" i="5"/>
  <c r="R2439" i="5"/>
  <c r="O2440" i="5"/>
  <c r="P2440" i="5"/>
  <c r="Q2440" i="5"/>
  <c r="R2440" i="5"/>
  <c r="O2441" i="5"/>
  <c r="P2441" i="5"/>
  <c r="Q2441" i="5"/>
  <c r="R2441" i="5"/>
  <c r="O2442" i="5"/>
  <c r="P2442" i="5"/>
  <c r="Q2442" i="5"/>
  <c r="R2442" i="5"/>
  <c r="O2443" i="5"/>
  <c r="P2443" i="5"/>
  <c r="Q2443" i="5"/>
  <c r="R2443" i="5"/>
  <c r="O2444" i="5"/>
  <c r="P2444" i="5"/>
  <c r="Q2444" i="5"/>
  <c r="R2444" i="5"/>
  <c r="O2445" i="5"/>
  <c r="P2445" i="5"/>
  <c r="Q2445" i="5"/>
  <c r="R2445" i="5"/>
  <c r="O2446" i="5"/>
  <c r="P2446" i="5"/>
  <c r="Q2446" i="5"/>
  <c r="R2446" i="5"/>
  <c r="O2447" i="5"/>
  <c r="P2447" i="5"/>
  <c r="Q2447" i="5"/>
  <c r="R2447" i="5"/>
  <c r="O2448" i="5"/>
  <c r="P2448" i="5"/>
  <c r="Q2448" i="5"/>
  <c r="R2448" i="5"/>
  <c r="O2449" i="5"/>
  <c r="P2449" i="5"/>
  <c r="Q2449" i="5"/>
  <c r="R2449" i="5"/>
  <c r="O2450" i="5"/>
  <c r="P2450" i="5"/>
  <c r="Q2450" i="5"/>
  <c r="R2450" i="5"/>
  <c r="O2451" i="5"/>
  <c r="P2451" i="5"/>
  <c r="Q2451" i="5"/>
  <c r="R2451" i="5"/>
  <c r="O2452" i="5"/>
  <c r="P2452" i="5"/>
  <c r="Q2452" i="5"/>
  <c r="R2452" i="5"/>
  <c r="O2453" i="5"/>
  <c r="P2453" i="5"/>
  <c r="Q2453" i="5"/>
  <c r="R2453" i="5"/>
  <c r="O2454" i="5"/>
  <c r="P2454" i="5"/>
  <c r="Q2454" i="5"/>
  <c r="R2454" i="5"/>
  <c r="O2455" i="5"/>
  <c r="P2455" i="5"/>
  <c r="Q2455" i="5"/>
  <c r="R2455" i="5"/>
  <c r="O2456" i="5"/>
  <c r="P2456" i="5"/>
  <c r="Q2456" i="5"/>
  <c r="R2456" i="5"/>
  <c r="O2457" i="5"/>
  <c r="P2457" i="5"/>
  <c r="Q2457" i="5"/>
  <c r="R2457" i="5"/>
  <c r="O2458" i="5"/>
  <c r="P2458" i="5"/>
  <c r="Q2458" i="5"/>
  <c r="R2458" i="5"/>
  <c r="O2459" i="5"/>
  <c r="P2459" i="5"/>
  <c r="Q2459" i="5"/>
  <c r="R2459" i="5"/>
  <c r="O2460" i="5"/>
  <c r="P2460" i="5"/>
  <c r="Q2460" i="5"/>
  <c r="R2460" i="5"/>
  <c r="O2461" i="5"/>
  <c r="P2461" i="5"/>
  <c r="Q2461" i="5"/>
  <c r="R2461" i="5"/>
  <c r="O2462" i="5"/>
  <c r="P2462" i="5"/>
  <c r="Q2462" i="5"/>
  <c r="R2462" i="5"/>
  <c r="O2463" i="5"/>
  <c r="P2463" i="5"/>
  <c r="Q2463" i="5"/>
  <c r="R2463" i="5"/>
  <c r="O2464" i="5"/>
  <c r="P2464" i="5"/>
  <c r="Q2464" i="5"/>
  <c r="R2464" i="5"/>
  <c r="O2465" i="5"/>
  <c r="P2465" i="5"/>
  <c r="Q2465" i="5"/>
  <c r="R2465" i="5"/>
  <c r="O2466" i="5"/>
  <c r="P2466" i="5"/>
  <c r="Q2466" i="5"/>
  <c r="R2466" i="5"/>
  <c r="O2467" i="5"/>
  <c r="P2467" i="5"/>
  <c r="Q2467" i="5"/>
  <c r="R2467" i="5"/>
  <c r="O2468" i="5"/>
  <c r="P2468" i="5"/>
  <c r="Q2468" i="5"/>
  <c r="R2468" i="5"/>
  <c r="O2469" i="5"/>
  <c r="P2469" i="5"/>
  <c r="Q2469" i="5"/>
  <c r="R2469" i="5"/>
  <c r="O2470" i="5"/>
  <c r="P2470" i="5"/>
  <c r="Q2470" i="5"/>
  <c r="R2470" i="5"/>
  <c r="O2471" i="5"/>
  <c r="P2471" i="5"/>
  <c r="Q2471" i="5"/>
  <c r="R2471" i="5"/>
  <c r="O2472" i="5"/>
  <c r="P2472" i="5"/>
  <c r="Q2472" i="5"/>
  <c r="R2472" i="5"/>
  <c r="O2473" i="5"/>
  <c r="P2473" i="5"/>
  <c r="Q2473" i="5"/>
  <c r="R2473" i="5"/>
  <c r="O2474" i="5"/>
  <c r="P2474" i="5"/>
  <c r="Q2474" i="5"/>
  <c r="R2474" i="5"/>
  <c r="O2475" i="5"/>
  <c r="P2475" i="5"/>
  <c r="Q2475" i="5"/>
  <c r="R2475" i="5"/>
  <c r="O2476" i="5"/>
  <c r="P2476" i="5"/>
  <c r="Q2476" i="5"/>
  <c r="R2476" i="5"/>
  <c r="O2477" i="5"/>
  <c r="P2477" i="5"/>
  <c r="Q2477" i="5"/>
  <c r="R2477" i="5"/>
  <c r="O2478" i="5"/>
  <c r="P2478" i="5"/>
  <c r="Q2478" i="5"/>
  <c r="R2478" i="5"/>
  <c r="O2479" i="5"/>
  <c r="P2479" i="5"/>
  <c r="Q2479" i="5"/>
  <c r="R2479" i="5"/>
  <c r="O2480" i="5"/>
  <c r="P2480" i="5"/>
  <c r="Q2480" i="5"/>
  <c r="R2480" i="5"/>
  <c r="O2481" i="5"/>
  <c r="P2481" i="5"/>
  <c r="Q2481" i="5"/>
  <c r="R2481" i="5"/>
  <c r="O2482" i="5"/>
  <c r="P2482" i="5"/>
  <c r="Q2482" i="5"/>
  <c r="R2482" i="5"/>
  <c r="O2483" i="5"/>
  <c r="P2483" i="5"/>
  <c r="Q2483" i="5"/>
  <c r="R2483" i="5"/>
  <c r="O2484" i="5"/>
  <c r="P2484" i="5"/>
  <c r="Q2484" i="5"/>
  <c r="R2484" i="5"/>
  <c r="O2485" i="5"/>
  <c r="P2485" i="5"/>
  <c r="Q2485" i="5"/>
  <c r="R2485" i="5"/>
  <c r="O2486" i="5"/>
  <c r="P2486" i="5"/>
  <c r="Q2486" i="5"/>
  <c r="R2486" i="5"/>
  <c r="O2487" i="5"/>
  <c r="P2487" i="5"/>
  <c r="Q2487" i="5"/>
  <c r="R2487" i="5"/>
  <c r="O2488" i="5"/>
  <c r="P2488" i="5"/>
  <c r="Q2488" i="5"/>
  <c r="R2488" i="5"/>
  <c r="O2489" i="5"/>
  <c r="P2489" i="5"/>
  <c r="Q2489" i="5"/>
  <c r="R2489" i="5"/>
  <c r="O2490" i="5"/>
  <c r="P2490" i="5"/>
  <c r="Q2490" i="5"/>
  <c r="R2490" i="5"/>
  <c r="O2491" i="5"/>
  <c r="P2491" i="5"/>
  <c r="Q2491" i="5"/>
  <c r="R2491" i="5"/>
  <c r="O2492" i="5"/>
  <c r="P2492" i="5"/>
  <c r="Q2492" i="5"/>
  <c r="R2492" i="5"/>
  <c r="O2493" i="5"/>
  <c r="P2493" i="5"/>
  <c r="Q2493" i="5"/>
  <c r="R2493" i="5"/>
  <c r="O2494" i="5"/>
  <c r="P2494" i="5"/>
  <c r="Q2494" i="5"/>
  <c r="R2494" i="5"/>
  <c r="O2495" i="5"/>
  <c r="P2495" i="5"/>
  <c r="Q2495" i="5"/>
  <c r="R2495" i="5"/>
  <c r="O2496" i="5"/>
  <c r="P2496" i="5"/>
  <c r="Q2496" i="5"/>
  <c r="R2496" i="5"/>
  <c r="O2497" i="5"/>
  <c r="P2497" i="5"/>
  <c r="Q2497" i="5"/>
  <c r="R2497" i="5"/>
  <c r="O2498" i="5"/>
  <c r="P2498" i="5"/>
  <c r="Q2498" i="5"/>
  <c r="R2498" i="5"/>
  <c r="O2499" i="5"/>
  <c r="P2499" i="5"/>
  <c r="Q2499" i="5"/>
  <c r="R2499" i="5"/>
  <c r="O2500" i="5"/>
  <c r="P2500" i="5"/>
  <c r="Q2500" i="5"/>
  <c r="R2500" i="5"/>
  <c r="O2501" i="5"/>
  <c r="P2501" i="5"/>
  <c r="Q2501" i="5"/>
  <c r="R2501" i="5"/>
  <c r="O2502" i="5"/>
  <c r="P2502" i="5"/>
  <c r="Q2502" i="5"/>
  <c r="R2502" i="5"/>
  <c r="O2503" i="5"/>
  <c r="P2503" i="5"/>
  <c r="Q2503" i="5"/>
  <c r="R2503" i="5"/>
  <c r="O2504" i="5"/>
  <c r="P2504" i="5"/>
  <c r="Q2504" i="5"/>
  <c r="R2504" i="5"/>
  <c r="O2505" i="5"/>
  <c r="P2505" i="5"/>
  <c r="Q2505" i="5"/>
  <c r="R2505" i="5"/>
  <c r="O2506" i="5"/>
  <c r="P2506" i="5"/>
  <c r="Q2506" i="5"/>
  <c r="R2506" i="5"/>
  <c r="O2507" i="5"/>
  <c r="P2507" i="5"/>
  <c r="Q2507" i="5"/>
  <c r="R2507" i="5"/>
  <c r="O2508" i="5"/>
  <c r="P2508" i="5"/>
  <c r="Q2508" i="5"/>
  <c r="R2508" i="5"/>
  <c r="O2509" i="5"/>
  <c r="P2509" i="5"/>
  <c r="Q2509" i="5"/>
  <c r="R2509" i="5"/>
  <c r="O2510" i="5"/>
  <c r="P2510" i="5"/>
  <c r="Q2510" i="5"/>
  <c r="R2510" i="5"/>
  <c r="O2511" i="5"/>
  <c r="P2511" i="5"/>
  <c r="Q2511" i="5"/>
  <c r="R2511" i="5"/>
  <c r="O2512" i="5"/>
  <c r="P2512" i="5"/>
  <c r="Q2512" i="5"/>
  <c r="R2512" i="5"/>
  <c r="O2513" i="5"/>
  <c r="P2513" i="5"/>
  <c r="Q2513" i="5"/>
  <c r="R2513" i="5"/>
  <c r="O2514" i="5"/>
  <c r="P2514" i="5"/>
  <c r="Q2514" i="5"/>
  <c r="R2514" i="5"/>
  <c r="O2515" i="5"/>
  <c r="P2515" i="5"/>
  <c r="Q2515" i="5"/>
  <c r="R2515" i="5"/>
  <c r="O2516" i="5"/>
  <c r="P2516" i="5"/>
  <c r="Q2516" i="5"/>
  <c r="R2516" i="5"/>
  <c r="O2517" i="5"/>
  <c r="P2517" i="5"/>
  <c r="Q2517" i="5"/>
  <c r="R2517" i="5"/>
  <c r="O2518" i="5"/>
  <c r="P2518" i="5"/>
  <c r="Q2518" i="5"/>
  <c r="R2518" i="5"/>
  <c r="O2519" i="5"/>
  <c r="P2519" i="5"/>
  <c r="Q2519" i="5"/>
  <c r="R2519" i="5"/>
  <c r="O2520" i="5"/>
  <c r="P2520" i="5"/>
  <c r="Q2520" i="5"/>
  <c r="R2520" i="5"/>
  <c r="O2521" i="5"/>
  <c r="P2521" i="5"/>
  <c r="Q2521" i="5"/>
  <c r="R2521" i="5"/>
  <c r="O2522" i="5"/>
  <c r="P2522" i="5"/>
  <c r="Q2522" i="5"/>
  <c r="R2522" i="5"/>
  <c r="O2523" i="5"/>
  <c r="P2523" i="5"/>
  <c r="Q2523" i="5"/>
  <c r="R2523" i="5"/>
  <c r="O2524" i="5"/>
  <c r="P2524" i="5"/>
  <c r="Q2524" i="5"/>
  <c r="R2524" i="5"/>
  <c r="O2525" i="5"/>
  <c r="P2525" i="5"/>
  <c r="Q2525" i="5"/>
  <c r="R2525" i="5"/>
  <c r="O2526" i="5"/>
  <c r="P2526" i="5"/>
  <c r="Q2526" i="5"/>
  <c r="R2526" i="5"/>
  <c r="O2527" i="5"/>
  <c r="P2527" i="5"/>
  <c r="Q2527" i="5"/>
  <c r="R2527" i="5"/>
  <c r="O2528" i="5"/>
  <c r="P2528" i="5"/>
  <c r="Q2528" i="5"/>
  <c r="R2528" i="5"/>
  <c r="O2529" i="5"/>
  <c r="P2529" i="5"/>
  <c r="Q2529" i="5"/>
  <c r="R2529" i="5"/>
  <c r="O2530" i="5"/>
  <c r="P2530" i="5"/>
  <c r="Q2530" i="5"/>
  <c r="R2530" i="5"/>
  <c r="O2531" i="5"/>
  <c r="P2531" i="5"/>
  <c r="Q2531" i="5"/>
  <c r="R2531" i="5"/>
  <c r="O2532" i="5"/>
  <c r="P2532" i="5"/>
  <c r="Q2532" i="5"/>
  <c r="R2532" i="5"/>
  <c r="O2533" i="5"/>
  <c r="P2533" i="5"/>
  <c r="Q2533" i="5"/>
  <c r="R2533" i="5"/>
  <c r="O2534" i="5"/>
  <c r="P2534" i="5"/>
  <c r="Q2534" i="5"/>
  <c r="R2534" i="5"/>
  <c r="O2535" i="5"/>
  <c r="P2535" i="5"/>
  <c r="Q2535" i="5"/>
  <c r="R2535" i="5"/>
  <c r="O2536" i="5"/>
  <c r="P2536" i="5"/>
  <c r="Q2536" i="5"/>
  <c r="R2536" i="5"/>
  <c r="O2537" i="5"/>
  <c r="P2537" i="5"/>
  <c r="Q2537" i="5"/>
  <c r="R2537" i="5"/>
  <c r="O2538" i="5"/>
  <c r="P2538" i="5"/>
  <c r="Q2538" i="5"/>
  <c r="R2538" i="5"/>
  <c r="O2539" i="5"/>
  <c r="P2539" i="5"/>
  <c r="Q2539" i="5"/>
  <c r="R2539" i="5"/>
  <c r="O2540" i="5"/>
  <c r="P2540" i="5"/>
  <c r="Q2540" i="5"/>
  <c r="R2540" i="5"/>
  <c r="O2541" i="5"/>
  <c r="P2541" i="5"/>
  <c r="Q2541" i="5"/>
  <c r="R2541" i="5"/>
  <c r="O2542" i="5"/>
  <c r="P2542" i="5"/>
  <c r="Q2542" i="5"/>
  <c r="R2542" i="5"/>
  <c r="O2543" i="5"/>
  <c r="P2543" i="5"/>
  <c r="Q2543" i="5"/>
  <c r="R2543" i="5"/>
  <c r="O2544" i="5"/>
  <c r="P2544" i="5"/>
  <c r="Q2544" i="5"/>
  <c r="R2544" i="5"/>
  <c r="O2545" i="5"/>
  <c r="P2545" i="5"/>
  <c r="Q2545" i="5"/>
  <c r="R2545" i="5"/>
  <c r="O2546" i="5"/>
  <c r="P2546" i="5"/>
  <c r="Q2546" i="5"/>
  <c r="R2546" i="5"/>
  <c r="O2547" i="5"/>
  <c r="P2547" i="5"/>
  <c r="Q2547" i="5"/>
  <c r="R2547" i="5"/>
  <c r="O2548" i="5"/>
  <c r="P2548" i="5"/>
  <c r="Q2548" i="5"/>
  <c r="R2548" i="5"/>
  <c r="O2549" i="5"/>
  <c r="P2549" i="5"/>
  <c r="Q2549" i="5"/>
  <c r="R2549" i="5"/>
  <c r="O2550" i="5"/>
  <c r="P2550" i="5"/>
  <c r="Q2550" i="5"/>
  <c r="R2550" i="5"/>
  <c r="O2551" i="5"/>
  <c r="P2551" i="5"/>
  <c r="Q2551" i="5"/>
  <c r="R2551" i="5"/>
  <c r="O2552" i="5"/>
  <c r="P2552" i="5"/>
  <c r="Q2552" i="5"/>
  <c r="R2552" i="5"/>
  <c r="O2553" i="5"/>
  <c r="P2553" i="5"/>
  <c r="Q2553" i="5"/>
  <c r="R2553" i="5"/>
  <c r="O2554" i="5"/>
  <c r="P2554" i="5"/>
  <c r="Q2554" i="5"/>
  <c r="R2554" i="5"/>
  <c r="O2555" i="5"/>
  <c r="P2555" i="5"/>
  <c r="Q2555" i="5"/>
  <c r="R2555" i="5"/>
  <c r="O2556" i="5"/>
  <c r="P2556" i="5"/>
  <c r="Q2556" i="5"/>
  <c r="R2556" i="5"/>
  <c r="O2557" i="5"/>
  <c r="P2557" i="5"/>
  <c r="Q2557" i="5"/>
  <c r="R2557" i="5"/>
  <c r="O2558" i="5"/>
  <c r="P2558" i="5"/>
  <c r="Q2558" i="5"/>
  <c r="R2558" i="5"/>
  <c r="O2559" i="5"/>
  <c r="P2559" i="5"/>
  <c r="Q2559" i="5"/>
  <c r="R2559" i="5"/>
  <c r="O2560" i="5"/>
  <c r="P2560" i="5"/>
  <c r="Q2560" i="5"/>
  <c r="R2560" i="5"/>
  <c r="O2561" i="5"/>
  <c r="P2561" i="5"/>
  <c r="Q2561" i="5"/>
  <c r="R2561" i="5"/>
  <c r="O2562" i="5"/>
  <c r="P2562" i="5"/>
  <c r="Q2562" i="5"/>
  <c r="R2562" i="5"/>
  <c r="O2563" i="5"/>
  <c r="P2563" i="5"/>
  <c r="Q2563" i="5"/>
  <c r="R2563" i="5"/>
  <c r="O2564" i="5"/>
  <c r="P2564" i="5"/>
  <c r="Q2564" i="5"/>
  <c r="R2564" i="5"/>
  <c r="O2565" i="5"/>
  <c r="P2565" i="5"/>
  <c r="Q2565" i="5"/>
  <c r="R2565" i="5"/>
  <c r="O2566" i="5"/>
  <c r="P2566" i="5"/>
  <c r="Q2566" i="5"/>
  <c r="R2566" i="5"/>
  <c r="O2567" i="5"/>
  <c r="P2567" i="5"/>
  <c r="Q2567" i="5"/>
  <c r="R2567" i="5"/>
  <c r="O2568" i="5"/>
  <c r="P2568" i="5"/>
  <c r="Q2568" i="5"/>
  <c r="R2568" i="5"/>
  <c r="O2569" i="5"/>
  <c r="P2569" i="5"/>
  <c r="Q2569" i="5"/>
  <c r="R2569" i="5"/>
  <c r="O2570" i="5"/>
  <c r="P2570" i="5"/>
  <c r="Q2570" i="5"/>
  <c r="R2570" i="5"/>
  <c r="O2571" i="5"/>
  <c r="P2571" i="5"/>
  <c r="Q2571" i="5"/>
  <c r="R2571" i="5"/>
  <c r="O2572" i="5"/>
  <c r="P2572" i="5"/>
  <c r="Q2572" i="5"/>
  <c r="R2572" i="5"/>
  <c r="O2573" i="5"/>
  <c r="P2573" i="5"/>
  <c r="Q2573" i="5"/>
  <c r="R2573" i="5"/>
  <c r="O2574" i="5"/>
  <c r="P2574" i="5"/>
  <c r="Q2574" i="5"/>
  <c r="R2574" i="5"/>
  <c r="O2575" i="5"/>
  <c r="P2575" i="5"/>
  <c r="Q2575" i="5"/>
  <c r="R2575" i="5"/>
  <c r="O2576" i="5"/>
  <c r="P2576" i="5"/>
  <c r="Q2576" i="5"/>
  <c r="R2576" i="5"/>
  <c r="O2577" i="5"/>
  <c r="P2577" i="5"/>
  <c r="Q2577" i="5"/>
  <c r="R2577" i="5"/>
  <c r="O2578" i="5"/>
  <c r="P2578" i="5"/>
  <c r="Q2578" i="5"/>
  <c r="R2578" i="5"/>
  <c r="O2579" i="5"/>
  <c r="P2579" i="5"/>
  <c r="Q2579" i="5"/>
  <c r="R2579" i="5"/>
  <c r="O2580" i="5"/>
  <c r="P2580" i="5"/>
  <c r="Q2580" i="5"/>
  <c r="R2580" i="5"/>
  <c r="O2581" i="5"/>
  <c r="P2581" i="5"/>
  <c r="Q2581" i="5"/>
  <c r="R2581" i="5"/>
  <c r="O2582" i="5"/>
  <c r="P2582" i="5"/>
  <c r="Q2582" i="5"/>
  <c r="R2582" i="5"/>
  <c r="O2583" i="5"/>
  <c r="P2583" i="5"/>
  <c r="Q2583" i="5"/>
  <c r="R2583" i="5"/>
  <c r="O2584" i="5"/>
  <c r="P2584" i="5"/>
  <c r="Q2584" i="5"/>
  <c r="R2584" i="5"/>
  <c r="O2585" i="5"/>
  <c r="P2585" i="5"/>
  <c r="Q2585" i="5"/>
  <c r="R2585" i="5"/>
  <c r="O2586" i="5"/>
  <c r="P2586" i="5"/>
  <c r="Q2586" i="5"/>
  <c r="R2586" i="5"/>
  <c r="O2587" i="5"/>
  <c r="P2587" i="5"/>
  <c r="Q2587" i="5"/>
  <c r="R2587" i="5"/>
  <c r="O2588" i="5"/>
  <c r="P2588" i="5"/>
  <c r="Q2588" i="5"/>
  <c r="R2588" i="5"/>
  <c r="O2589" i="5"/>
  <c r="P2589" i="5"/>
  <c r="Q2589" i="5"/>
  <c r="R2589" i="5"/>
  <c r="O2590" i="5"/>
  <c r="P2590" i="5"/>
  <c r="Q2590" i="5"/>
  <c r="R2590" i="5"/>
  <c r="O2591" i="5"/>
  <c r="P2591" i="5"/>
  <c r="Q2591" i="5"/>
  <c r="R2591" i="5"/>
  <c r="O2592" i="5"/>
  <c r="P2592" i="5"/>
  <c r="Q2592" i="5"/>
  <c r="R2592" i="5"/>
  <c r="O2593" i="5"/>
  <c r="P2593" i="5"/>
  <c r="Q2593" i="5"/>
  <c r="R2593" i="5"/>
  <c r="O2594" i="5"/>
  <c r="P2594" i="5"/>
  <c r="Q2594" i="5"/>
  <c r="R2594" i="5"/>
  <c r="O2595" i="5"/>
  <c r="P2595" i="5"/>
  <c r="Q2595" i="5"/>
  <c r="R2595" i="5"/>
  <c r="O2596" i="5"/>
  <c r="P2596" i="5"/>
  <c r="Q2596" i="5"/>
  <c r="R2596" i="5"/>
  <c r="O2597" i="5"/>
  <c r="P2597" i="5"/>
  <c r="Q2597" i="5"/>
  <c r="R2597" i="5"/>
  <c r="O2598" i="5"/>
  <c r="P2598" i="5"/>
  <c r="Q2598" i="5"/>
  <c r="R2598" i="5"/>
  <c r="O2599" i="5"/>
  <c r="P2599" i="5"/>
  <c r="Q2599" i="5"/>
  <c r="R2599" i="5"/>
  <c r="O2600" i="5"/>
  <c r="P2600" i="5"/>
  <c r="Q2600" i="5"/>
  <c r="R2600" i="5"/>
  <c r="O2601" i="5"/>
  <c r="P2601" i="5"/>
  <c r="Q2601" i="5"/>
  <c r="R2601" i="5"/>
  <c r="O2602" i="5"/>
  <c r="P2602" i="5"/>
  <c r="Q2602" i="5"/>
  <c r="R2602" i="5"/>
  <c r="O2603" i="5"/>
  <c r="P2603" i="5"/>
  <c r="Q2603" i="5"/>
  <c r="R2603" i="5"/>
  <c r="O2604" i="5"/>
  <c r="P2604" i="5"/>
  <c r="Q2604" i="5"/>
  <c r="R2604" i="5"/>
  <c r="O2605" i="5"/>
  <c r="P2605" i="5"/>
  <c r="Q2605" i="5"/>
  <c r="R2605" i="5"/>
  <c r="O2606" i="5"/>
  <c r="P2606" i="5"/>
  <c r="Q2606" i="5"/>
  <c r="R2606" i="5"/>
  <c r="O2607" i="5"/>
  <c r="P2607" i="5"/>
  <c r="Q2607" i="5"/>
  <c r="R2607" i="5"/>
  <c r="O2608" i="5"/>
  <c r="P2608" i="5"/>
  <c r="Q2608" i="5"/>
  <c r="R2608" i="5"/>
  <c r="O2609" i="5"/>
  <c r="P2609" i="5"/>
  <c r="Q2609" i="5"/>
  <c r="R2609" i="5"/>
  <c r="O2610" i="5"/>
  <c r="P2610" i="5"/>
  <c r="Q2610" i="5"/>
  <c r="R2610" i="5"/>
  <c r="O2611" i="5"/>
  <c r="P2611" i="5"/>
  <c r="Q2611" i="5"/>
  <c r="R2611" i="5"/>
  <c r="O2612" i="5"/>
  <c r="P2612" i="5"/>
  <c r="Q2612" i="5"/>
  <c r="R2612" i="5"/>
  <c r="O2613" i="5"/>
  <c r="P2613" i="5"/>
  <c r="Q2613" i="5"/>
  <c r="R2613" i="5"/>
  <c r="O2614" i="5"/>
  <c r="P2614" i="5"/>
  <c r="Q2614" i="5"/>
  <c r="R2614" i="5"/>
  <c r="O2615" i="5"/>
  <c r="P2615" i="5"/>
  <c r="Q2615" i="5"/>
  <c r="R2615" i="5"/>
  <c r="O2616" i="5"/>
  <c r="P2616" i="5"/>
  <c r="Q2616" i="5"/>
  <c r="R2616" i="5"/>
  <c r="O2617" i="5"/>
  <c r="P2617" i="5"/>
  <c r="Q2617" i="5"/>
  <c r="R2617" i="5"/>
  <c r="O2618" i="5"/>
  <c r="P2618" i="5"/>
  <c r="Q2618" i="5"/>
  <c r="R2618" i="5"/>
  <c r="O2619" i="5"/>
  <c r="P2619" i="5"/>
  <c r="Q2619" i="5"/>
  <c r="R2619" i="5"/>
  <c r="O2620" i="5"/>
  <c r="P2620" i="5"/>
  <c r="Q2620" i="5"/>
  <c r="R2620" i="5"/>
  <c r="O2621" i="5"/>
  <c r="P2621" i="5"/>
  <c r="Q2621" i="5"/>
  <c r="R2621" i="5"/>
  <c r="O2622" i="5"/>
  <c r="P2622" i="5"/>
  <c r="Q2622" i="5"/>
  <c r="R2622" i="5"/>
  <c r="O2623" i="5"/>
  <c r="P2623" i="5"/>
  <c r="Q2623" i="5"/>
  <c r="R2623" i="5"/>
  <c r="O2624" i="5"/>
  <c r="P2624" i="5"/>
  <c r="Q2624" i="5"/>
  <c r="R2624" i="5"/>
  <c r="O2625" i="5"/>
  <c r="P2625" i="5"/>
  <c r="Q2625" i="5"/>
  <c r="R2625" i="5"/>
  <c r="O2626" i="5"/>
  <c r="P2626" i="5"/>
  <c r="Q2626" i="5"/>
  <c r="R2626" i="5"/>
  <c r="O2627" i="5"/>
  <c r="P2627" i="5"/>
  <c r="Q2627" i="5"/>
  <c r="R2627" i="5"/>
  <c r="O2628" i="5"/>
  <c r="P2628" i="5"/>
  <c r="Q2628" i="5"/>
  <c r="R2628" i="5"/>
  <c r="O2629" i="5"/>
  <c r="P2629" i="5"/>
  <c r="Q2629" i="5"/>
  <c r="R2629" i="5"/>
  <c r="O2630" i="5"/>
  <c r="P2630" i="5"/>
  <c r="Q2630" i="5"/>
  <c r="R2630" i="5"/>
  <c r="O2631" i="5"/>
  <c r="P2631" i="5"/>
  <c r="Q2631" i="5"/>
  <c r="R2631" i="5"/>
  <c r="O2632" i="5"/>
  <c r="P2632" i="5"/>
  <c r="Q2632" i="5"/>
  <c r="R2632" i="5"/>
  <c r="O2633" i="5"/>
  <c r="P2633" i="5"/>
  <c r="Q2633" i="5"/>
  <c r="R2633" i="5"/>
  <c r="O2634" i="5"/>
  <c r="P2634" i="5"/>
  <c r="Q2634" i="5"/>
  <c r="R2634" i="5"/>
  <c r="O2635" i="5"/>
  <c r="P2635" i="5"/>
  <c r="Q2635" i="5"/>
  <c r="R2635" i="5"/>
  <c r="O2636" i="5"/>
  <c r="P2636" i="5"/>
  <c r="Q2636" i="5"/>
  <c r="R2636" i="5"/>
  <c r="O2637" i="5"/>
  <c r="P2637" i="5"/>
  <c r="Q2637" i="5"/>
  <c r="R2637" i="5"/>
  <c r="O2638" i="5"/>
  <c r="P2638" i="5"/>
  <c r="Q2638" i="5"/>
  <c r="R2638" i="5"/>
  <c r="O2639" i="5"/>
  <c r="P2639" i="5"/>
  <c r="Q2639" i="5"/>
  <c r="R2639" i="5"/>
  <c r="O2640" i="5"/>
  <c r="P2640" i="5"/>
  <c r="Q2640" i="5"/>
  <c r="R2640" i="5"/>
  <c r="O2641" i="5"/>
  <c r="P2641" i="5"/>
  <c r="Q2641" i="5"/>
  <c r="R2641" i="5"/>
  <c r="O2642" i="5"/>
  <c r="P2642" i="5"/>
  <c r="Q2642" i="5"/>
  <c r="R2642" i="5"/>
  <c r="O2643" i="5"/>
  <c r="P2643" i="5"/>
  <c r="Q2643" i="5"/>
  <c r="R2643" i="5"/>
  <c r="O2644" i="5"/>
  <c r="P2644" i="5"/>
  <c r="Q2644" i="5"/>
  <c r="R2644" i="5"/>
  <c r="O2645" i="5"/>
  <c r="P2645" i="5"/>
  <c r="Q2645" i="5"/>
  <c r="R2645" i="5"/>
  <c r="O2646" i="5"/>
  <c r="P2646" i="5"/>
  <c r="Q2646" i="5"/>
  <c r="R2646" i="5"/>
  <c r="O2647" i="5"/>
  <c r="P2647" i="5"/>
  <c r="Q2647" i="5"/>
  <c r="R2647" i="5"/>
  <c r="O2648" i="5"/>
  <c r="P2648" i="5"/>
  <c r="Q2648" i="5"/>
  <c r="R2648" i="5"/>
  <c r="O2649" i="5"/>
  <c r="P2649" i="5"/>
  <c r="Q2649" i="5"/>
  <c r="R2649" i="5"/>
  <c r="O2650" i="5"/>
  <c r="P2650" i="5"/>
  <c r="Q2650" i="5"/>
  <c r="R2650" i="5"/>
  <c r="O2651" i="5"/>
  <c r="P2651" i="5"/>
  <c r="Q2651" i="5"/>
  <c r="R2651" i="5"/>
  <c r="O2652" i="5"/>
  <c r="P2652" i="5"/>
  <c r="Q2652" i="5"/>
  <c r="R2652" i="5"/>
  <c r="O2653" i="5"/>
  <c r="P2653" i="5"/>
  <c r="Q2653" i="5"/>
  <c r="R2653" i="5"/>
  <c r="O2654" i="5"/>
  <c r="P2654" i="5"/>
  <c r="Q2654" i="5"/>
  <c r="R2654" i="5"/>
  <c r="O2655" i="5"/>
  <c r="P2655" i="5"/>
  <c r="Q2655" i="5"/>
  <c r="R2655" i="5"/>
  <c r="O2656" i="5"/>
  <c r="P2656" i="5"/>
  <c r="Q2656" i="5"/>
  <c r="R2656" i="5"/>
  <c r="O2657" i="5"/>
  <c r="P2657" i="5"/>
  <c r="Q2657" i="5"/>
  <c r="R2657" i="5"/>
  <c r="O2658" i="5"/>
  <c r="P2658" i="5"/>
  <c r="Q2658" i="5"/>
  <c r="R2658" i="5"/>
  <c r="O2659" i="5"/>
  <c r="P2659" i="5"/>
  <c r="Q2659" i="5"/>
  <c r="R2659" i="5"/>
  <c r="O2660" i="5"/>
  <c r="P2660" i="5"/>
  <c r="Q2660" i="5"/>
  <c r="R2660" i="5"/>
  <c r="O2661" i="5"/>
  <c r="P2661" i="5"/>
  <c r="Q2661" i="5"/>
  <c r="R2661" i="5"/>
  <c r="O2662" i="5"/>
  <c r="P2662" i="5"/>
  <c r="Q2662" i="5"/>
  <c r="R2662" i="5"/>
  <c r="O2663" i="5"/>
  <c r="P2663" i="5"/>
  <c r="Q2663" i="5"/>
  <c r="R2663" i="5"/>
  <c r="O2664" i="5"/>
  <c r="P2664" i="5"/>
  <c r="Q2664" i="5"/>
  <c r="R2664" i="5"/>
  <c r="O2665" i="5"/>
  <c r="P2665" i="5"/>
  <c r="Q2665" i="5"/>
  <c r="R2665" i="5"/>
  <c r="O2666" i="5"/>
  <c r="P2666" i="5"/>
  <c r="Q2666" i="5"/>
  <c r="R2666" i="5"/>
  <c r="O2667" i="5"/>
  <c r="P2667" i="5"/>
  <c r="Q2667" i="5"/>
  <c r="R2667" i="5"/>
  <c r="O2668" i="5"/>
  <c r="P2668" i="5"/>
  <c r="Q2668" i="5"/>
  <c r="R2668" i="5"/>
  <c r="O2669" i="5"/>
  <c r="P2669" i="5"/>
  <c r="Q2669" i="5"/>
  <c r="R2669" i="5"/>
  <c r="O2670" i="5"/>
  <c r="P2670" i="5"/>
  <c r="Q2670" i="5"/>
  <c r="R2670" i="5"/>
  <c r="O2671" i="5"/>
  <c r="P2671" i="5"/>
  <c r="Q2671" i="5"/>
  <c r="R2671" i="5"/>
  <c r="O2672" i="5"/>
  <c r="P2672" i="5"/>
  <c r="Q2672" i="5"/>
  <c r="R2672" i="5"/>
  <c r="O2673" i="5"/>
  <c r="P2673" i="5"/>
  <c r="Q2673" i="5"/>
  <c r="R2673" i="5"/>
  <c r="O2674" i="5"/>
  <c r="P2674" i="5"/>
  <c r="Q2674" i="5"/>
  <c r="R2674" i="5"/>
  <c r="O2675" i="5"/>
  <c r="P2675" i="5"/>
  <c r="Q2675" i="5"/>
  <c r="R2675" i="5"/>
  <c r="O2676" i="5"/>
  <c r="P2676" i="5"/>
  <c r="Q2676" i="5"/>
  <c r="R2676" i="5"/>
  <c r="O2677" i="5"/>
  <c r="P2677" i="5"/>
  <c r="Q2677" i="5"/>
  <c r="R2677" i="5"/>
  <c r="O2678" i="5"/>
  <c r="P2678" i="5"/>
  <c r="Q2678" i="5"/>
  <c r="R2678" i="5"/>
  <c r="O2679" i="5"/>
  <c r="P2679" i="5"/>
  <c r="Q2679" i="5"/>
  <c r="R2679" i="5"/>
  <c r="O2680" i="5"/>
  <c r="P2680" i="5"/>
  <c r="Q2680" i="5"/>
  <c r="R2680" i="5"/>
  <c r="O2681" i="5"/>
  <c r="P2681" i="5"/>
  <c r="Q2681" i="5"/>
  <c r="R2681" i="5"/>
  <c r="O2682" i="5"/>
  <c r="P2682" i="5"/>
  <c r="Q2682" i="5"/>
  <c r="R2682" i="5"/>
  <c r="O2683" i="5"/>
  <c r="P2683" i="5"/>
  <c r="Q2683" i="5"/>
  <c r="R2683" i="5"/>
  <c r="O2684" i="5"/>
  <c r="P2684" i="5"/>
  <c r="Q2684" i="5"/>
  <c r="R2684" i="5"/>
  <c r="O2685" i="5"/>
  <c r="P2685" i="5"/>
  <c r="Q2685" i="5"/>
  <c r="R2685" i="5"/>
  <c r="O2686" i="5"/>
  <c r="P2686" i="5"/>
  <c r="Q2686" i="5"/>
  <c r="R2686" i="5"/>
  <c r="O2687" i="5"/>
  <c r="P2687" i="5"/>
  <c r="Q2687" i="5"/>
  <c r="R2687" i="5"/>
  <c r="O2688" i="5"/>
  <c r="P2688" i="5"/>
  <c r="Q2688" i="5"/>
  <c r="R2688" i="5"/>
  <c r="O2689" i="5"/>
  <c r="P2689" i="5"/>
  <c r="Q2689" i="5"/>
  <c r="R2689" i="5"/>
  <c r="O2690" i="5"/>
  <c r="P2690" i="5"/>
  <c r="Q2690" i="5"/>
  <c r="R2690" i="5"/>
  <c r="O2691" i="5"/>
  <c r="P2691" i="5"/>
  <c r="Q2691" i="5"/>
  <c r="R2691" i="5"/>
  <c r="O2692" i="5"/>
  <c r="P2692" i="5"/>
  <c r="Q2692" i="5"/>
  <c r="R2692" i="5"/>
  <c r="O2693" i="5"/>
  <c r="P2693" i="5"/>
  <c r="Q2693" i="5"/>
  <c r="R2693" i="5"/>
  <c r="O2694" i="5"/>
  <c r="P2694" i="5"/>
  <c r="Q2694" i="5"/>
  <c r="R2694" i="5"/>
  <c r="O2695" i="5"/>
  <c r="P2695" i="5"/>
  <c r="Q2695" i="5"/>
  <c r="R2695" i="5"/>
  <c r="O2696" i="5"/>
  <c r="P2696" i="5"/>
  <c r="Q2696" i="5"/>
  <c r="R2696" i="5"/>
  <c r="O2697" i="5"/>
  <c r="P2697" i="5"/>
  <c r="Q2697" i="5"/>
  <c r="R2697" i="5"/>
  <c r="O2698" i="5"/>
  <c r="P2698" i="5"/>
  <c r="Q2698" i="5"/>
  <c r="R2698" i="5"/>
  <c r="O2699" i="5"/>
  <c r="P2699" i="5"/>
  <c r="Q2699" i="5"/>
  <c r="R2699" i="5"/>
  <c r="O2700" i="5"/>
  <c r="P2700" i="5"/>
  <c r="Q2700" i="5"/>
  <c r="R2700" i="5"/>
  <c r="O2701" i="5"/>
  <c r="P2701" i="5"/>
  <c r="Q2701" i="5"/>
  <c r="R2701" i="5"/>
  <c r="O2702" i="5"/>
  <c r="P2702" i="5"/>
  <c r="Q2702" i="5"/>
  <c r="R2702" i="5"/>
  <c r="O2703" i="5"/>
  <c r="P2703" i="5"/>
  <c r="Q2703" i="5"/>
  <c r="R2703" i="5"/>
  <c r="O2704" i="5"/>
  <c r="P2704" i="5"/>
  <c r="Q2704" i="5"/>
  <c r="R2704" i="5"/>
  <c r="O2705" i="5"/>
  <c r="P2705" i="5"/>
  <c r="Q2705" i="5"/>
  <c r="R2705" i="5"/>
  <c r="O2706" i="5"/>
  <c r="P2706" i="5"/>
  <c r="Q2706" i="5"/>
  <c r="R2706" i="5"/>
  <c r="O2707" i="5"/>
  <c r="P2707" i="5"/>
  <c r="Q2707" i="5"/>
  <c r="R2707" i="5"/>
  <c r="O2708" i="5"/>
  <c r="P2708" i="5"/>
  <c r="Q2708" i="5"/>
  <c r="R2708" i="5"/>
  <c r="O2709" i="5"/>
  <c r="P2709" i="5"/>
  <c r="Q2709" i="5"/>
  <c r="R2709" i="5"/>
  <c r="O2710" i="5"/>
  <c r="P2710" i="5"/>
  <c r="Q2710" i="5"/>
  <c r="R2710" i="5"/>
  <c r="O2711" i="5"/>
  <c r="P2711" i="5"/>
  <c r="Q2711" i="5"/>
  <c r="R2711" i="5"/>
  <c r="O2712" i="5"/>
  <c r="P2712" i="5"/>
  <c r="Q2712" i="5"/>
  <c r="R2712" i="5"/>
  <c r="O2713" i="5"/>
  <c r="P2713" i="5"/>
  <c r="Q2713" i="5"/>
  <c r="R2713" i="5"/>
  <c r="O2714" i="5"/>
  <c r="P2714" i="5"/>
  <c r="Q2714" i="5"/>
  <c r="R2714" i="5"/>
  <c r="O2715" i="5"/>
  <c r="P2715" i="5"/>
  <c r="Q2715" i="5"/>
  <c r="R2715" i="5"/>
  <c r="O2716" i="5"/>
  <c r="P2716" i="5"/>
  <c r="Q2716" i="5"/>
  <c r="R2716" i="5"/>
  <c r="O2717" i="5"/>
  <c r="P2717" i="5"/>
  <c r="Q2717" i="5"/>
  <c r="R2717" i="5"/>
  <c r="O2718" i="5"/>
  <c r="P2718" i="5"/>
  <c r="Q2718" i="5"/>
  <c r="R2718" i="5"/>
  <c r="O2719" i="5"/>
  <c r="P2719" i="5"/>
  <c r="Q2719" i="5"/>
  <c r="R2719" i="5"/>
  <c r="O2720" i="5"/>
  <c r="P2720" i="5"/>
  <c r="Q2720" i="5"/>
  <c r="R2720" i="5"/>
  <c r="O2721" i="5"/>
  <c r="P2721" i="5"/>
  <c r="Q2721" i="5"/>
  <c r="R2721" i="5"/>
  <c r="O2722" i="5"/>
  <c r="P2722" i="5"/>
  <c r="Q2722" i="5"/>
  <c r="R2722" i="5"/>
  <c r="O2723" i="5"/>
  <c r="P2723" i="5"/>
  <c r="Q2723" i="5"/>
  <c r="R2723" i="5"/>
  <c r="O2724" i="5"/>
  <c r="P2724" i="5"/>
  <c r="Q2724" i="5"/>
  <c r="R2724" i="5"/>
  <c r="O2725" i="5"/>
  <c r="P2725" i="5"/>
  <c r="Q2725" i="5"/>
  <c r="R2725" i="5"/>
  <c r="O2726" i="5"/>
  <c r="P2726" i="5"/>
  <c r="Q2726" i="5"/>
  <c r="R2726" i="5"/>
  <c r="O2727" i="5"/>
  <c r="P2727" i="5"/>
  <c r="Q2727" i="5"/>
  <c r="R2727" i="5"/>
  <c r="O2728" i="5"/>
  <c r="P2728" i="5"/>
  <c r="Q2728" i="5"/>
  <c r="R2728" i="5"/>
  <c r="O2729" i="5"/>
  <c r="P2729" i="5"/>
  <c r="Q2729" i="5"/>
  <c r="R2729" i="5"/>
  <c r="O2730" i="5"/>
  <c r="P2730" i="5"/>
  <c r="Q2730" i="5"/>
  <c r="R2730" i="5"/>
  <c r="O2731" i="5"/>
  <c r="P2731" i="5"/>
  <c r="Q2731" i="5"/>
  <c r="R2731" i="5"/>
  <c r="O2732" i="5"/>
  <c r="P2732" i="5"/>
  <c r="Q2732" i="5"/>
  <c r="R2732" i="5"/>
  <c r="O2733" i="5"/>
  <c r="P2733" i="5"/>
  <c r="Q2733" i="5"/>
  <c r="R2733" i="5"/>
  <c r="O2734" i="5"/>
  <c r="P2734" i="5"/>
  <c r="Q2734" i="5"/>
  <c r="R2734" i="5"/>
  <c r="O2735" i="5"/>
  <c r="P2735" i="5"/>
  <c r="Q2735" i="5"/>
  <c r="R2735" i="5"/>
  <c r="O2736" i="5"/>
  <c r="P2736" i="5"/>
  <c r="Q2736" i="5"/>
  <c r="R2736" i="5"/>
  <c r="O2737" i="5"/>
  <c r="P2737" i="5"/>
  <c r="Q2737" i="5"/>
  <c r="R2737" i="5"/>
  <c r="O2738" i="5"/>
  <c r="P2738" i="5"/>
  <c r="Q2738" i="5"/>
  <c r="R2738" i="5"/>
  <c r="O2739" i="5"/>
  <c r="P2739" i="5"/>
  <c r="Q2739" i="5"/>
  <c r="R2739" i="5"/>
  <c r="O2740" i="5"/>
  <c r="P2740" i="5"/>
  <c r="Q2740" i="5"/>
  <c r="R2740" i="5"/>
  <c r="O2741" i="5"/>
  <c r="P2741" i="5"/>
  <c r="Q2741" i="5"/>
  <c r="R2741" i="5"/>
  <c r="O2742" i="5"/>
  <c r="P2742" i="5"/>
  <c r="Q2742" i="5"/>
  <c r="R2742" i="5"/>
  <c r="O2743" i="5"/>
  <c r="P2743" i="5"/>
  <c r="Q2743" i="5"/>
  <c r="R2743" i="5"/>
  <c r="O2744" i="5"/>
  <c r="P2744" i="5"/>
  <c r="Q2744" i="5"/>
  <c r="R2744" i="5"/>
  <c r="O2745" i="5"/>
  <c r="P2745" i="5"/>
  <c r="Q2745" i="5"/>
  <c r="R2745" i="5"/>
  <c r="O2746" i="5"/>
  <c r="P2746" i="5"/>
  <c r="Q2746" i="5"/>
  <c r="R2746" i="5"/>
  <c r="O2747" i="5"/>
  <c r="P2747" i="5"/>
  <c r="Q2747" i="5"/>
  <c r="R2747" i="5"/>
  <c r="O2748" i="5"/>
  <c r="P2748" i="5"/>
  <c r="Q2748" i="5"/>
  <c r="R2748" i="5"/>
  <c r="O2749" i="5"/>
  <c r="P2749" i="5"/>
  <c r="Q2749" i="5"/>
  <c r="R2749" i="5"/>
  <c r="O2750" i="5"/>
  <c r="P2750" i="5"/>
  <c r="Q2750" i="5"/>
  <c r="R2750" i="5"/>
  <c r="O2751" i="5"/>
  <c r="P2751" i="5"/>
  <c r="Q2751" i="5"/>
  <c r="R2751" i="5"/>
  <c r="O2752" i="5"/>
  <c r="P2752" i="5"/>
  <c r="Q2752" i="5"/>
  <c r="R2752" i="5"/>
  <c r="O2753" i="5"/>
  <c r="P2753" i="5"/>
  <c r="Q2753" i="5"/>
  <c r="R2753" i="5"/>
  <c r="O2754" i="5"/>
  <c r="P2754" i="5"/>
  <c r="Q2754" i="5"/>
  <c r="R2754" i="5"/>
  <c r="O2755" i="5"/>
  <c r="P2755" i="5"/>
  <c r="Q2755" i="5"/>
  <c r="R2755" i="5"/>
  <c r="O2756" i="5"/>
  <c r="P2756" i="5"/>
  <c r="Q2756" i="5"/>
  <c r="R2756" i="5"/>
  <c r="O2757" i="5"/>
  <c r="P2757" i="5"/>
  <c r="Q2757" i="5"/>
  <c r="R2757" i="5"/>
  <c r="O2758" i="5"/>
  <c r="P2758" i="5"/>
  <c r="Q2758" i="5"/>
  <c r="R2758" i="5"/>
  <c r="O2759" i="5"/>
  <c r="P2759" i="5"/>
  <c r="Q2759" i="5"/>
  <c r="R2759" i="5"/>
  <c r="O2760" i="5"/>
  <c r="P2760" i="5"/>
  <c r="Q2760" i="5"/>
  <c r="R2760" i="5"/>
  <c r="O2761" i="5"/>
  <c r="P2761" i="5"/>
  <c r="Q2761" i="5"/>
  <c r="R2761" i="5"/>
  <c r="O2762" i="5"/>
  <c r="P2762" i="5"/>
  <c r="Q2762" i="5"/>
  <c r="R2762" i="5"/>
  <c r="O2763" i="5"/>
  <c r="P2763" i="5"/>
  <c r="Q2763" i="5"/>
  <c r="R2763" i="5"/>
  <c r="O2764" i="5"/>
  <c r="P2764" i="5"/>
  <c r="Q2764" i="5"/>
  <c r="R2764" i="5"/>
  <c r="O2765" i="5"/>
  <c r="P2765" i="5"/>
  <c r="Q2765" i="5"/>
  <c r="R2765" i="5"/>
  <c r="O2766" i="5"/>
  <c r="P2766" i="5"/>
  <c r="Q2766" i="5"/>
  <c r="R2766" i="5"/>
  <c r="O2767" i="5"/>
  <c r="P2767" i="5"/>
  <c r="Q2767" i="5"/>
  <c r="R2767" i="5"/>
  <c r="O2768" i="5"/>
  <c r="P2768" i="5"/>
  <c r="Q2768" i="5"/>
  <c r="R2768" i="5"/>
  <c r="O2769" i="5"/>
  <c r="P2769" i="5"/>
  <c r="Q2769" i="5"/>
  <c r="R2769" i="5"/>
  <c r="O2770" i="5"/>
  <c r="P2770" i="5"/>
  <c r="Q2770" i="5"/>
  <c r="R2770" i="5"/>
  <c r="O2771" i="5"/>
  <c r="P2771" i="5"/>
  <c r="Q2771" i="5"/>
  <c r="R2771" i="5"/>
  <c r="O2772" i="5"/>
  <c r="P2772" i="5"/>
  <c r="Q2772" i="5"/>
  <c r="R2772" i="5"/>
  <c r="O2773" i="5"/>
  <c r="P2773" i="5"/>
  <c r="Q2773" i="5"/>
  <c r="R2773" i="5"/>
  <c r="O2774" i="5"/>
  <c r="P2774" i="5"/>
  <c r="Q2774" i="5"/>
  <c r="R2774" i="5"/>
  <c r="O2775" i="5"/>
  <c r="P2775" i="5"/>
  <c r="Q2775" i="5"/>
  <c r="R2775" i="5"/>
  <c r="O2776" i="5"/>
  <c r="P2776" i="5"/>
  <c r="Q2776" i="5"/>
  <c r="R2776" i="5"/>
  <c r="O2777" i="5"/>
  <c r="P2777" i="5"/>
  <c r="Q2777" i="5"/>
  <c r="R2777" i="5"/>
  <c r="O2778" i="5"/>
  <c r="P2778" i="5"/>
  <c r="Q2778" i="5"/>
  <c r="R2778" i="5"/>
  <c r="O2779" i="5"/>
  <c r="P2779" i="5"/>
  <c r="Q2779" i="5"/>
  <c r="R2779" i="5"/>
  <c r="O2780" i="5"/>
  <c r="P2780" i="5"/>
  <c r="Q2780" i="5"/>
  <c r="R2780" i="5"/>
  <c r="O2781" i="5"/>
  <c r="P2781" i="5"/>
  <c r="Q2781" i="5"/>
  <c r="R2781" i="5"/>
  <c r="O2782" i="5"/>
  <c r="P2782" i="5"/>
  <c r="Q2782" i="5"/>
  <c r="R2782" i="5"/>
  <c r="O2783" i="5"/>
  <c r="P2783" i="5"/>
  <c r="Q2783" i="5"/>
  <c r="R2783" i="5"/>
  <c r="O2784" i="5"/>
  <c r="P2784" i="5"/>
  <c r="Q2784" i="5"/>
  <c r="R2784" i="5"/>
  <c r="O2785" i="5"/>
  <c r="P2785" i="5"/>
  <c r="Q2785" i="5"/>
  <c r="R2785" i="5"/>
  <c r="O2786" i="5"/>
  <c r="P2786" i="5"/>
  <c r="Q2786" i="5"/>
  <c r="R2786" i="5"/>
  <c r="O2787" i="5"/>
  <c r="P2787" i="5"/>
  <c r="Q2787" i="5"/>
  <c r="R2787" i="5"/>
  <c r="O2788" i="5"/>
  <c r="P2788" i="5"/>
  <c r="Q2788" i="5"/>
  <c r="R2788" i="5"/>
  <c r="O2789" i="5"/>
  <c r="P2789" i="5"/>
  <c r="Q2789" i="5"/>
  <c r="R2789" i="5"/>
  <c r="O2790" i="5"/>
  <c r="P2790" i="5"/>
  <c r="Q2790" i="5"/>
  <c r="R2790" i="5"/>
  <c r="O2791" i="5"/>
  <c r="P2791" i="5"/>
  <c r="Q2791" i="5"/>
  <c r="R2791" i="5"/>
  <c r="O2792" i="5"/>
  <c r="P2792" i="5"/>
  <c r="Q2792" i="5"/>
  <c r="R2792" i="5"/>
  <c r="O2793" i="5"/>
  <c r="P2793" i="5"/>
  <c r="Q2793" i="5"/>
  <c r="R2793" i="5"/>
  <c r="O2794" i="5"/>
  <c r="P2794" i="5"/>
  <c r="Q2794" i="5"/>
  <c r="R2794" i="5"/>
  <c r="O2795" i="5"/>
  <c r="P2795" i="5"/>
  <c r="Q2795" i="5"/>
  <c r="R2795" i="5"/>
  <c r="O2796" i="5"/>
  <c r="P2796" i="5"/>
  <c r="Q2796" i="5"/>
  <c r="R2796" i="5"/>
  <c r="O2797" i="5"/>
  <c r="P2797" i="5"/>
  <c r="Q2797" i="5"/>
  <c r="R2797" i="5"/>
  <c r="O2798" i="5"/>
  <c r="P2798" i="5"/>
  <c r="Q2798" i="5"/>
  <c r="R2798" i="5"/>
  <c r="O2799" i="5"/>
  <c r="P2799" i="5"/>
  <c r="Q2799" i="5"/>
  <c r="R2799" i="5"/>
  <c r="O2800" i="5"/>
  <c r="P2800" i="5"/>
  <c r="Q2800" i="5"/>
  <c r="R2800" i="5"/>
  <c r="O2801" i="5"/>
  <c r="P2801" i="5"/>
  <c r="Q2801" i="5"/>
  <c r="R2801" i="5"/>
  <c r="O2802" i="5"/>
  <c r="P2802" i="5"/>
  <c r="Q2802" i="5"/>
  <c r="R2802" i="5"/>
  <c r="O2803" i="5"/>
  <c r="P2803" i="5"/>
  <c r="Q2803" i="5"/>
  <c r="R2803" i="5"/>
  <c r="O2804" i="5"/>
  <c r="P2804" i="5"/>
  <c r="Q2804" i="5"/>
  <c r="R2804" i="5"/>
  <c r="O2805" i="5"/>
  <c r="P2805" i="5"/>
  <c r="Q2805" i="5"/>
  <c r="R2805" i="5"/>
  <c r="O2806" i="5"/>
  <c r="P2806" i="5"/>
  <c r="Q2806" i="5"/>
  <c r="R2806" i="5"/>
  <c r="O2807" i="5"/>
  <c r="P2807" i="5"/>
  <c r="Q2807" i="5"/>
  <c r="R2807" i="5"/>
  <c r="O2808" i="5"/>
  <c r="P2808" i="5"/>
  <c r="Q2808" i="5"/>
  <c r="R2808" i="5"/>
  <c r="O2809" i="5"/>
  <c r="P2809" i="5"/>
  <c r="Q2809" i="5"/>
  <c r="R2809" i="5"/>
  <c r="O2810" i="5"/>
  <c r="P2810" i="5"/>
  <c r="Q2810" i="5"/>
  <c r="R2810" i="5"/>
  <c r="O2811" i="5"/>
  <c r="P2811" i="5"/>
  <c r="Q2811" i="5"/>
  <c r="R2811" i="5"/>
  <c r="O2812" i="5"/>
  <c r="P2812" i="5"/>
  <c r="Q2812" i="5"/>
  <c r="R2812" i="5"/>
  <c r="O2813" i="5"/>
  <c r="P2813" i="5"/>
  <c r="Q2813" i="5"/>
  <c r="R2813" i="5"/>
  <c r="O2814" i="5"/>
  <c r="P2814" i="5"/>
  <c r="Q2814" i="5"/>
  <c r="R2814" i="5"/>
  <c r="O2815" i="5"/>
  <c r="P2815" i="5"/>
  <c r="Q2815" i="5"/>
  <c r="R2815" i="5"/>
  <c r="O2816" i="5"/>
  <c r="P2816" i="5"/>
  <c r="Q2816" i="5"/>
  <c r="R2816" i="5"/>
  <c r="O2817" i="5"/>
  <c r="P2817" i="5"/>
  <c r="Q2817" i="5"/>
  <c r="R2817" i="5"/>
  <c r="O2818" i="5"/>
  <c r="P2818" i="5"/>
  <c r="Q2818" i="5"/>
  <c r="R2818" i="5"/>
  <c r="O2819" i="5"/>
  <c r="P2819" i="5"/>
  <c r="Q2819" i="5"/>
  <c r="R2819" i="5"/>
  <c r="O2820" i="5"/>
  <c r="P2820" i="5"/>
  <c r="Q2820" i="5"/>
  <c r="R2820" i="5"/>
  <c r="O2821" i="5"/>
  <c r="P2821" i="5"/>
  <c r="Q2821" i="5"/>
  <c r="R2821" i="5"/>
  <c r="O2822" i="5"/>
  <c r="P2822" i="5"/>
  <c r="Q2822" i="5"/>
  <c r="R2822" i="5"/>
  <c r="O2823" i="5"/>
  <c r="P2823" i="5"/>
  <c r="Q2823" i="5"/>
  <c r="R2823" i="5"/>
  <c r="O2824" i="5"/>
  <c r="P2824" i="5"/>
  <c r="Q2824" i="5"/>
  <c r="R2824" i="5"/>
  <c r="O2825" i="5"/>
  <c r="P2825" i="5"/>
  <c r="Q2825" i="5"/>
  <c r="R2825" i="5"/>
  <c r="O2826" i="5"/>
  <c r="P2826" i="5"/>
  <c r="Q2826" i="5"/>
  <c r="R2826" i="5"/>
  <c r="O2827" i="5"/>
  <c r="P2827" i="5"/>
  <c r="Q2827" i="5"/>
  <c r="R2827" i="5"/>
  <c r="O2828" i="5"/>
  <c r="P2828" i="5"/>
  <c r="Q2828" i="5"/>
  <c r="R2828" i="5"/>
  <c r="O2829" i="5"/>
  <c r="P2829" i="5"/>
  <c r="Q2829" i="5"/>
  <c r="R2829" i="5"/>
  <c r="O2830" i="5"/>
  <c r="P2830" i="5"/>
  <c r="Q2830" i="5"/>
  <c r="R2830" i="5"/>
  <c r="O2831" i="5"/>
  <c r="P2831" i="5"/>
  <c r="Q2831" i="5"/>
  <c r="R2831" i="5"/>
  <c r="O2832" i="5"/>
  <c r="P2832" i="5"/>
  <c r="Q2832" i="5"/>
  <c r="R2832" i="5"/>
  <c r="O2833" i="5"/>
  <c r="P2833" i="5"/>
  <c r="Q2833" i="5"/>
  <c r="R2833" i="5"/>
  <c r="O2834" i="5"/>
  <c r="P2834" i="5"/>
  <c r="Q2834" i="5"/>
  <c r="R2834" i="5"/>
  <c r="O2835" i="5"/>
  <c r="P2835" i="5"/>
  <c r="Q2835" i="5"/>
  <c r="R2835" i="5"/>
  <c r="O2836" i="5"/>
  <c r="P2836" i="5"/>
  <c r="Q2836" i="5"/>
  <c r="R2836" i="5"/>
  <c r="O2837" i="5"/>
  <c r="P2837" i="5"/>
  <c r="Q2837" i="5"/>
  <c r="R2837" i="5"/>
  <c r="O2838" i="5"/>
  <c r="P2838" i="5"/>
  <c r="Q2838" i="5"/>
  <c r="R2838" i="5"/>
  <c r="O2839" i="5"/>
  <c r="P2839" i="5"/>
  <c r="Q2839" i="5"/>
  <c r="R2839" i="5"/>
  <c r="O2840" i="5"/>
  <c r="P2840" i="5"/>
  <c r="Q2840" i="5"/>
  <c r="R2840" i="5"/>
  <c r="O2841" i="5"/>
  <c r="P2841" i="5"/>
  <c r="Q2841" i="5"/>
  <c r="R2841" i="5"/>
  <c r="O2842" i="5"/>
  <c r="P2842" i="5"/>
  <c r="Q2842" i="5"/>
  <c r="R2842" i="5"/>
  <c r="O2843" i="5"/>
  <c r="P2843" i="5"/>
  <c r="Q2843" i="5"/>
  <c r="R2843" i="5"/>
  <c r="O2844" i="5"/>
  <c r="P2844" i="5"/>
  <c r="Q2844" i="5"/>
  <c r="R2844" i="5"/>
  <c r="O2845" i="5"/>
  <c r="P2845" i="5"/>
  <c r="Q2845" i="5"/>
  <c r="R2845" i="5"/>
  <c r="O2846" i="5"/>
  <c r="P2846" i="5"/>
  <c r="Q2846" i="5"/>
  <c r="R2846" i="5"/>
  <c r="O2847" i="5"/>
  <c r="P2847" i="5"/>
  <c r="Q2847" i="5"/>
  <c r="R2847" i="5"/>
  <c r="O2848" i="5"/>
  <c r="P2848" i="5"/>
  <c r="Q2848" i="5"/>
  <c r="R2848" i="5"/>
  <c r="O2849" i="5"/>
  <c r="P2849" i="5"/>
  <c r="Q2849" i="5"/>
  <c r="R2849" i="5"/>
  <c r="O2850" i="5"/>
  <c r="P2850" i="5"/>
  <c r="Q2850" i="5"/>
  <c r="R2850" i="5"/>
  <c r="O2851" i="5"/>
  <c r="P2851" i="5"/>
  <c r="Q2851" i="5"/>
  <c r="R2851" i="5"/>
  <c r="O2852" i="5"/>
  <c r="P2852" i="5"/>
  <c r="Q2852" i="5"/>
  <c r="R2852" i="5"/>
  <c r="O2853" i="5"/>
  <c r="P2853" i="5"/>
  <c r="Q2853" i="5"/>
  <c r="R2853" i="5"/>
  <c r="O2854" i="5"/>
  <c r="P2854" i="5"/>
  <c r="Q2854" i="5"/>
  <c r="R2854" i="5"/>
  <c r="O2855" i="5"/>
  <c r="P2855" i="5"/>
  <c r="Q2855" i="5"/>
  <c r="R2855" i="5"/>
  <c r="O2856" i="5"/>
  <c r="P2856" i="5"/>
  <c r="Q2856" i="5"/>
  <c r="R2856" i="5"/>
  <c r="O2857" i="5"/>
  <c r="P2857" i="5"/>
  <c r="Q2857" i="5"/>
  <c r="R2857" i="5"/>
  <c r="O2858" i="5"/>
  <c r="P2858" i="5"/>
  <c r="Q2858" i="5"/>
  <c r="R2858" i="5"/>
  <c r="O2859" i="5"/>
  <c r="P2859" i="5"/>
  <c r="Q2859" i="5"/>
  <c r="R2859" i="5"/>
  <c r="O2860" i="5"/>
  <c r="P2860" i="5"/>
  <c r="Q2860" i="5"/>
  <c r="R2860" i="5"/>
  <c r="O2861" i="5"/>
  <c r="P2861" i="5"/>
  <c r="Q2861" i="5"/>
  <c r="R2861" i="5"/>
  <c r="O2862" i="5"/>
  <c r="P2862" i="5"/>
  <c r="Q2862" i="5"/>
  <c r="R2862" i="5"/>
  <c r="O2863" i="5"/>
  <c r="P2863" i="5"/>
  <c r="Q2863" i="5"/>
  <c r="R2863" i="5"/>
  <c r="O2864" i="5"/>
  <c r="P2864" i="5"/>
  <c r="Q2864" i="5"/>
  <c r="R2864" i="5"/>
  <c r="O2865" i="5"/>
  <c r="P2865" i="5"/>
  <c r="Q2865" i="5"/>
  <c r="R2865" i="5"/>
  <c r="O2866" i="5"/>
  <c r="P2866" i="5"/>
  <c r="Q2866" i="5"/>
  <c r="R2866" i="5"/>
  <c r="O2867" i="5"/>
  <c r="P2867" i="5"/>
  <c r="Q2867" i="5"/>
  <c r="R2867" i="5"/>
  <c r="O2868" i="5"/>
  <c r="P2868" i="5"/>
  <c r="Q2868" i="5"/>
  <c r="R2868" i="5"/>
  <c r="O2869" i="5"/>
  <c r="P2869" i="5"/>
  <c r="Q2869" i="5"/>
  <c r="R2869" i="5"/>
  <c r="O2870" i="5"/>
  <c r="P2870" i="5"/>
  <c r="Q2870" i="5"/>
  <c r="R2870" i="5"/>
  <c r="O2871" i="5"/>
  <c r="P2871" i="5"/>
  <c r="Q2871" i="5"/>
  <c r="R2871" i="5"/>
  <c r="O2872" i="5"/>
  <c r="P2872" i="5"/>
  <c r="Q2872" i="5"/>
  <c r="R2872" i="5"/>
  <c r="O2873" i="5"/>
  <c r="P2873" i="5"/>
  <c r="Q2873" i="5"/>
  <c r="R2873" i="5"/>
  <c r="O2874" i="5"/>
  <c r="P2874" i="5"/>
  <c r="Q2874" i="5"/>
  <c r="R2874" i="5"/>
  <c r="O2875" i="5"/>
  <c r="P2875" i="5"/>
  <c r="Q2875" i="5"/>
  <c r="R2875" i="5"/>
  <c r="O2876" i="5"/>
  <c r="P2876" i="5"/>
  <c r="Q2876" i="5"/>
  <c r="R2876" i="5"/>
  <c r="O2877" i="5"/>
  <c r="P2877" i="5"/>
  <c r="Q2877" i="5"/>
  <c r="R2877" i="5"/>
  <c r="O2878" i="5"/>
  <c r="P2878" i="5"/>
  <c r="Q2878" i="5"/>
  <c r="R2878" i="5"/>
  <c r="O2879" i="5"/>
  <c r="P2879" i="5"/>
  <c r="Q2879" i="5"/>
  <c r="R2879" i="5"/>
  <c r="O2880" i="5"/>
  <c r="P2880" i="5"/>
  <c r="Q2880" i="5"/>
  <c r="R2880" i="5"/>
  <c r="O2881" i="5"/>
  <c r="P2881" i="5"/>
  <c r="Q2881" i="5"/>
  <c r="R2881" i="5"/>
  <c r="O2882" i="5"/>
  <c r="P2882" i="5"/>
  <c r="Q2882" i="5"/>
  <c r="R2882" i="5"/>
  <c r="O2883" i="5"/>
  <c r="P2883" i="5"/>
  <c r="Q2883" i="5"/>
  <c r="R2883" i="5"/>
  <c r="O2884" i="5"/>
  <c r="P2884" i="5"/>
  <c r="Q2884" i="5"/>
  <c r="R2884" i="5"/>
  <c r="O2885" i="5"/>
  <c r="P2885" i="5"/>
  <c r="Q2885" i="5"/>
  <c r="R2885" i="5"/>
  <c r="O2886" i="5"/>
  <c r="P2886" i="5"/>
  <c r="Q2886" i="5"/>
  <c r="R2886" i="5"/>
  <c r="O2887" i="5"/>
  <c r="P2887" i="5"/>
  <c r="Q2887" i="5"/>
  <c r="R2887" i="5"/>
  <c r="O2888" i="5"/>
  <c r="P2888" i="5"/>
  <c r="Q2888" i="5"/>
  <c r="R2888" i="5"/>
  <c r="O2889" i="5"/>
  <c r="P2889" i="5"/>
  <c r="Q2889" i="5"/>
  <c r="R2889" i="5"/>
  <c r="O2890" i="5"/>
  <c r="P2890" i="5"/>
  <c r="Q2890" i="5"/>
  <c r="R2890" i="5"/>
  <c r="O2891" i="5"/>
  <c r="P2891" i="5"/>
  <c r="Q2891" i="5"/>
  <c r="R2891" i="5"/>
  <c r="O2892" i="5"/>
  <c r="P2892" i="5"/>
  <c r="Q2892" i="5"/>
  <c r="R2892" i="5"/>
  <c r="O2893" i="5"/>
  <c r="P2893" i="5"/>
  <c r="Q2893" i="5"/>
  <c r="R2893" i="5"/>
  <c r="O2894" i="5"/>
  <c r="P2894" i="5"/>
  <c r="Q2894" i="5"/>
  <c r="R2894" i="5"/>
  <c r="O2895" i="5"/>
  <c r="P2895" i="5"/>
  <c r="Q2895" i="5"/>
  <c r="R2895" i="5"/>
  <c r="O2896" i="5"/>
  <c r="P2896" i="5"/>
  <c r="Q2896" i="5"/>
  <c r="R2896" i="5"/>
  <c r="O2897" i="5"/>
  <c r="P2897" i="5"/>
  <c r="Q2897" i="5"/>
  <c r="R2897" i="5"/>
  <c r="O2898" i="5"/>
  <c r="P2898" i="5"/>
  <c r="Q2898" i="5"/>
  <c r="R2898" i="5"/>
  <c r="O2899" i="5"/>
  <c r="P2899" i="5"/>
  <c r="Q2899" i="5"/>
  <c r="R2899" i="5"/>
  <c r="O2900" i="5"/>
  <c r="P2900" i="5"/>
  <c r="Q2900" i="5"/>
  <c r="R2900" i="5"/>
  <c r="O2901" i="5"/>
  <c r="P2901" i="5"/>
  <c r="Q2901" i="5"/>
  <c r="R2901" i="5"/>
  <c r="O2902" i="5"/>
  <c r="P2902" i="5"/>
  <c r="Q2902" i="5"/>
  <c r="R2902" i="5"/>
  <c r="O2903" i="5"/>
  <c r="P2903" i="5"/>
  <c r="Q2903" i="5"/>
  <c r="R2903" i="5"/>
  <c r="O2904" i="5"/>
  <c r="P2904" i="5"/>
  <c r="Q2904" i="5"/>
  <c r="R2904" i="5"/>
  <c r="O2905" i="5"/>
  <c r="P2905" i="5"/>
  <c r="Q2905" i="5"/>
  <c r="R2905" i="5"/>
  <c r="O2906" i="5"/>
  <c r="P2906" i="5"/>
  <c r="Q2906" i="5"/>
  <c r="R2906" i="5"/>
  <c r="O2907" i="5"/>
  <c r="P2907" i="5"/>
  <c r="Q2907" i="5"/>
  <c r="R2907" i="5"/>
  <c r="O2908" i="5"/>
  <c r="P2908" i="5"/>
  <c r="Q2908" i="5"/>
  <c r="R2908" i="5"/>
  <c r="O2909" i="5"/>
  <c r="P2909" i="5"/>
  <c r="Q2909" i="5"/>
  <c r="R2909" i="5"/>
  <c r="O2910" i="5"/>
  <c r="P2910" i="5"/>
  <c r="Q2910" i="5"/>
  <c r="R2910" i="5"/>
  <c r="O2911" i="5"/>
  <c r="P2911" i="5"/>
  <c r="Q2911" i="5"/>
  <c r="R2911" i="5"/>
  <c r="O2912" i="5"/>
  <c r="P2912" i="5"/>
  <c r="Q2912" i="5"/>
  <c r="R2912" i="5"/>
  <c r="O2913" i="5"/>
  <c r="P2913" i="5"/>
  <c r="Q2913" i="5"/>
  <c r="R2913" i="5"/>
  <c r="O2914" i="5"/>
  <c r="P2914" i="5"/>
  <c r="Q2914" i="5"/>
  <c r="R2914" i="5"/>
  <c r="O2915" i="5"/>
  <c r="P2915" i="5"/>
  <c r="Q2915" i="5"/>
  <c r="R2915" i="5"/>
  <c r="O2916" i="5"/>
  <c r="P2916" i="5"/>
  <c r="Q2916" i="5"/>
  <c r="R2916" i="5"/>
  <c r="O2917" i="5"/>
  <c r="P2917" i="5"/>
  <c r="Q2917" i="5"/>
  <c r="R2917" i="5"/>
  <c r="O2918" i="5"/>
  <c r="P2918" i="5"/>
  <c r="Q2918" i="5"/>
  <c r="R2918" i="5"/>
  <c r="O2919" i="5"/>
  <c r="P2919" i="5"/>
  <c r="Q2919" i="5"/>
  <c r="R2919" i="5"/>
  <c r="O2920" i="5"/>
  <c r="P2920" i="5"/>
  <c r="Q2920" i="5"/>
  <c r="R2920" i="5"/>
  <c r="O2921" i="5"/>
  <c r="P2921" i="5"/>
  <c r="Q2921" i="5"/>
  <c r="R2921" i="5"/>
  <c r="O2922" i="5"/>
  <c r="P2922" i="5"/>
  <c r="Q2922" i="5"/>
  <c r="R2922" i="5"/>
  <c r="O2923" i="5"/>
  <c r="P2923" i="5"/>
  <c r="Q2923" i="5"/>
  <c r="R2923" i="5"/>
  <c r="O2924" i="5"/>
  <c r="P2924" i="5"/>
  <c r="Q2924" i="5"/>
  <c r="R2924" i="5"/>
  <c r="O2925" i="5"/>
  <c r="P2925" i="5"/>
  <c r="Q2925" i="5"/>
  <c r="R2925" i="5"/>
  <c r="O2926" i="5"/>
  <c r="P2926" i="5"/>
  <c r="Q2926" i="5"/>
  <c r="R2926" i="5"/>
  <c r="O2927" i="5"/>
  <c r="P2927" i="5"/>
  <c r="Q2927" i="5"/>
  <c r="R2927" i="5"/>
  <c r="O2928" i="5"/>
  <c r="P2928" i="5"/>
  <c r="Q2928" i="5"/>
  <c r="R2928" i="5"/>
  <c r="O2929" i="5"/>
  <c r="P2929" i="5"/>
  <c r="Q2929" i="5"/>
  <c r="R2929" i="5"/>
  <c r="O2930" i="5"/>
  <c r="P2930" i="5"/>
  <c r="Q2930" i="5"/>
  <c r="R2930" i="5"/>
  <c r="O2931" i="5"/>
  <c r="P2931" i="5"/>
  <c r="Q2931" i="5"/>
  <c r="R2931" i="5"/>
  <c r="O2932" i="5"/>
  <c r="P2932" i="5"/>
  <c r="Q2932" i="5"/>
  <c r="R2932" i="5"/>
  <c r="O2933" i="5"/>
  <c r="P2933" i="5"/>
  <c r="Q2933" i="5"/>
  <c r="R2933" i="5"/>
  <c r="O2934" i="5"/>
  <c r="P2934" i="5"/>
  <c r="Q2934" i="5"/>
  <c r="R2934" i="5"/>
  <c r="O2935" i="5"/>
  <c r="P2935" i="5"/>
  <c r="Q2935" i="5"/>
  <c r="R2935" i="5"/>
  <c r="O2936" i="5"/>
  <c r="P2936" i="5"/>
  <c r="Q2936" i="5"/>
  <c r="R2936" i="5"/>
  <c r="O2937" i="5"/>
  <c r="P2937" i="5"/>
  <c r="Q2937" i="5"/>
  <c r="R2937" i="5"/>
  <c r="O2938" i="5"/>
  <c r="P2938" i="5"/>
  <c r="Q2938" i="5"/>
  <c r="R2938" i="5"/>
  <c r="O2939" i="5"/>
  <c r="P2939" i="5"/>
  <c r="Q2939" i="5"/>
  <c r="R2939" i="5"/>
  <c r="O2940" i="5"/>
  <c r="P2940" i="5"/>
  <c r="Q2940" i="5"/>
  <c r="R2940" i="5"/>
  <c r="O2941" i="5"/>
  <c r="P2941" i="5"/>
  <c r="Q2941" i="5"/>
  <c r="R2941" i="5"/>
  <c r="O2942" i="5"/>
  <c r="P2942" i="5"/>
  <c r="Q2942" i="5"/>
  <c r="R2942" i="5"/>
  <c r="O2943" i="5"/>
  <c r="P2943" i="5"/>
  <c r="Q2943" i="5"/>
  <c r="R2943" i="5"/>
  <c r="O2944" i="5"/>
  <c r="P2944" i="5"/>
  <c r="Q2944" i="5"/>
  <c r="R2944" i="5"/>
  <c r="O2945" i="5"/>
  <c r="P2945" i="5"/>
  <c r="Q2945" i="5"/>
  <c r="R2945" i="5"/>
  <c r="O2946" i="5"/>
  <c r="P2946" i="5"/>
  <c r="Q2946" i="5"/>
  <c r="R2946" i="5"/>
  <c r="O2947" i="5"/>
  <c r="P2947" i="5"/>
  <c r="Q2947" i="5"/>
  <c r="R2947" i="5"/>
  <c r="O2948" i="5"/>
  <c r="P2948" i="5"/>
  <c r="Q2948" i="5"/>
  <c r="R2948" i="5"/>
  <c r="O2949" i="5"/>
  <c r="P2949" i="5"/>
  <c r="Q2949" i="5"/>
  <c r="R2949" i="5"/>
  <c r="O2950" i="5"/>
  <c r="P2950" i="5"/>
  <c r="Q2950" i="5"/>
  <c r="R2950" i="5"/>
  <c r="O2951" i="5"/>
  <c r="P2951" i="5"/>
  <c r="Q2951" i="5"/>
  <c r="R2951" i="5"/>
  <c r="O2952" i="5"/>
  <c r="P2952" i="5"/>
  <c r="Q2952" i="5"/>
  <c r="R2952" i="5"/>
  <c r="O2953" i="5"/>
  <c r="P2953" i="5"/>
  <c r="Q2953" i="5"/>
  <c r="R2953" i="5"/>
  <c r="O2954" i="5"/>
  <c r="P2954" i="5"/>
  <c r="Q2954" i="5"/>
  <c r="R2954" i="5"/>
  <c r="O2955" i="5"/>
  <c r="P2955" i="5"/>
  <c r="Q2955" i="5"/>
  <c r="R2955" i="5"/>
  <c r="O2956" i="5"/>
  <c r="P2956" i="5"/>
  <c r="Q2956" i="5"/>
  <c r="R2956" i="5"/>
  <c r="O2957" i="5"/>
  <c r="P2957" i="5"/>
  <c r="Q2957" i="5"/>
  <c r="R2957" i="5"/>
  <c r="O2958" i="5"/>
  <c r="P2958" i="5"/>
  <c r="Q2958" i="5"/>
  <c r="R2958" i="5"/>
  <c r="O2959" i="5"/>
  <c r="P2959" i="5"/>
  <c r="Q2959" i="5"/>
  <c r="R2959" i="5"/>
  <c r="O2960" i="5"/>
  <c r="P2960" i="5"/>
  <c r="Q2960" i="5"/>
  <c r="R2960" i="5"/>
  <c r="O2961" i="5"/>
  <c r="P2961" i="5"/>
  <c r="Q2961" i="5"/>
  <c r="R2961" i="5"/>
  <c r="O2962" i="5"/>
  <c r="P2962" i="5"/>
  <c r="Q2962" i="5"/>
  <c r="R2962" i="5"/>
  <c r="O2963" i="5"/>
  <c r="P2963" i="5"/>
  <c r="Q2963" i="5"/>
  <c r="R2963" i="5"/>
  <c r="O2964" i="5"/>
  <c r="P2964" i="5"/>
  <c r="Q2964" i="5"/>
  <c r="R2964" i="5"/>
  <c r="O2965" i="5"/>
  <c r="P2965" i="5"/>
  <c r="Q2965" i="5"/>
  <c r="R2965" i="5"/>
  <c r="O2966" i="5"/>
  <c r="P2966" i="5"/>
  <c r="Q2966" i="5"/>
  <c r="R2966" i="5"/>
  <c r="O2967" i="5"/>
  <c r="P2967" i="5"/>
  <c r="Q2967" i="5"/>
  <c r="R2967" i="5"/>
  <c r="O2968" i="5"/>
  <c r="P2968" i="5"/>
  <c r="Q2968" i="5"/>
  <c r="R2968" i="5"/>
  <c r="O2969" i="5"/>
  <c r="P2969" i="5"/>
  <c r="Q2969" i="5"/>
  <c r="R2969" i="5"/>
  <c r="O2970" i="5"/>
  <c r="P2970" i="5"/>
  <c r="Q2970" i="5"/>
  <c r="R2970" i="5"/>
  <c r="O2971" i="5"/>
  <c r="P2971" i="5"/>
  <c r="Q2971" i="5"/>
  <c r="R2971" i="5"/>
  <c r="O2972" i="5"/>
  <c r="P2972" i="5"/>
  <c r="Q2972" i="5"/>
  <c r="R2972" i="5"/>
  <c r="O2973" i="5"/>
  <c r="P2973" i="5"/>
  <c r="Q2973" i="5"/>
  <c r="R2973" i="5"/>
  <c r="O2974" i="5"/>
  <c r="P2974" i="5"/>
  <c r="Q2974" i="5"/>
  <c r="R2974" i="5"/>
  <c r="O2975" i="5"/>
  <c r="P2975" i="5"/>
  <c r="Q2975" i="5"/>
  <c r="R2975" i="5"/>
  <c r="O2976" i="5"/>
  <c r="P2976" i="5"/>
  <c r="Q2976" i="5"/>
  <c r="R2976" i="5"/>
  <c r="O2977" i="5"/>
  <c r="P2977" i="5"/>
  <c r="Q2977" i="5"/>
  <c r="R2977" i="5"/>
  <c r="O2978" i="5"/>
  <c r="P2978" i="5"/>
  <c r="Q2978" i="5"/>
  <c r="R2978" i="5"/>
  <c r="O2979" i="5"/>
  <c r="P2979" i="5"/>
  <c r="Q2979" i="5"/>
  <c r="R2979" i="5"/>
  <c r="O2980" i="5"/>
  <c r="P2980" i="5"/>
  <c r="Q2980" i="5"/>
  <c r="R2980" i="5"/>
  <c r="O2981" i="5"/>
  <c r="P2981" i="5"/>
  <c r="Q2981" i="5"/>
  <c r="R2981" i="5"/>
  <c r="O2982" i="5"/>
  <c r="P2982" i="5"/>
  <c r="Q2982" i="5"/>
  <c r="R2982" i="5"/>
  <c r="O2983" i="5"/>
  <c r="P2983" i="5"/>
  <c r="Q2983" i="5"/>
  <c r="R2983" i="5"/>
  <c r="O2984" i="5"/>
  <c r="P2984" i="5"/>
  <c r="Q2984" i="5"/>
  <c r="R2984" i="5"/>
  <c r="O2985" i="5"/>
  <c r="P2985" i="5"/>
  <c r="Q2985" i="5"/>
  <c r="R2985" i="5"/>
  <c r="O2986" i="5"/>
  <c r="P2986" i="5"/>
  <c r="Q2986" i="5"/>
  <c r="R2986" i="5"/>
  <c r="O2987" i="5"/>
  <c r="P2987" i="5"/>
  <c r="Q2987" i="5"/>
  <c r="R2987" i="5"/>
  <c r="O2988" i="5"/>
  <c r="P2988" i="5"/>
  <c r="Q2988" i="5"/>
  <c r="R2988" i="5"/>
  <c r="O2989" i="5"/>
  <c r="P2989" i="5"/>
  <c r="Q2989" i="5"/>
  <c r="R2989" i="5"/>
  <c r="O2990" i="5"/>
  <c r="P2990" i="5"/>
  <c r="Q2990" i="5"/>
  <c r="R2990" i="5"/>
  <c r="O2991" i="5"/>
  <c r="P2991" i="5"/>
  <c r="Q2991" i="5"/>
  <c r="R2991" i="5"/>
  <c r="O2992" i="5"/>
  <c r="P2992" i="5"/>
  <c r="Q2992" i="5"/>
  <c r="R2992" i="5"/>
  <c r="O2993" i="5"/>
  <c r="P2993" i="5"/>
  <c r="Q2993" i="5"/>
  <c r="R2993" i="5"/>
  <c r="O2994" i="5"/>
  <c r="P2994" i="5"/>
  <c r="Q2994" i="5"/>
  <c r="R2994" i="5"/>
  <c r="O2995" i="5"/>
  <c r="P2995" i="5"/>
  <c r="Q2995" i="5"/>
  <c r="R2995" i="5"/>
  <c r="O2996" i="5"/>
  <c r="P2996" i="5"/>
  <c r="Q2996" i="5"/>
  <c r="R2996" i="5"/>
  <c r="O2997" i="5"/>
  <c r="P2997" i="5"/>
  <c r="Q2997" i="5"/>
  <c r="R2997" i="5"/>
  <c r="O2998" i="5"/>
  <c r="P2998" i="5"/>
  <c r="Q2998" i="5"/>
  <c r="R2998" i="5"/>
  <c r="O2999" i="5"/>
  <c r="P2999" i="5"/>
  <c r="Q2999" i="5"/>
  <c r="R2999" i="5"/>
  <c r="O3000" i="5"/>
  <c r="P3000" i="5"/>
  <c r="Q3000" i="5"/>
  <c r="R3000" i="5"/>
  <c r="O3001" i="5"/>
  <c r="P3001" i="5"/>
  <c r="Q3001" i="5"/>
  <c r="R3001" i="5"/>
  <c r="U2" i="5"/>
  <c r="R2" i="6"/>
  <c r="R2" i="5"/>
  <c r="Q2" i="6"/>
  <c r="Q2" i="5"/>
  <c r="P2" i="6"/>
  <c r="P2" i="5"/>
  <c r="O2" i="6"/>
  <c r="O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<sst xmlns="http://schemas.openxmlformats.org/spreadsheetml/2006/main" count="12260" uniqueCount="6192">
  <si>
    <t>所属団体名</t>
    <rPh sb="0" eb="5">
      <t>ショゾクダンタイメイ</t>
    </rPh>
    <phoneticPr fontId="5"/>
  </si>
  <si>
    <t>所属団体名</t>
    <rPh sb="0" eb="2">
      <t>ショゾク</t>
    </rPh>
    <rPh sb="2" eb="5">
      <t>ダンタイメイ</t>
    </rPh>
    <phoneticPr fontId="2"/>
  </si>
  <si>
    <t>団体名略称</t>
    <rPh sb="0" eb="3">
      <t>ダンタイメイ</t>
    </rPh>
    <rPh sb="3" eb="5">
      <t>リャクショウ</t>
    </rPh>
    <phoneticPr fontId="2"/>
  </si>
  <si>
    <t>団体名ｶﾅ</t>
    <rPh sb="0" eb="3">
      <t>ダンタイメイ</t>
    </rPh>
    <phoneticPr fontId="2"/>
  </si>
  <si>
    <t>団体名英字</t>
    <rPh sb="0" eb="3">
      <t>ダンタイメイ</t>
    </rPh>
    <rPh sb="3" eb="5">
      <t>エイジ</t>
    </rPh>
    <phoneticPr fontId="2"/>
  </si>
  <si>
    <t>団体コード</t>
    <rPh sb="0" eb="2">
      <t>ダンタイ</t>
    </rPh>
    <phoneticPr fontId="2"/>
  </si>
  <si>
    <t>プログラムNo.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</si>
  <si>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</si>
  <si>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</si>
  <si>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</si>
  <si>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</si>
  <si>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</si>
  <si>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</si>
  <si>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</si>
  <si>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</si>
  <si>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</si>
  <si>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</si>
  <si>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</si>
  <si>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</si>
  <si>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</si>
  <si>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</si>
  <si>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</si>
  <si>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</si>
  <si>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</si>
  <si>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</si>
  <si>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</si>
  <si>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</si>
  <si>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</si>
  <si>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</si>
  <si>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</si>
  <si>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高校所在地</t>
    <rPh sb="0" eb="2">
      <t>コウコウ</t>
    </rPh>
    <rPh sb="2" eb="5">
      <t>ショザイチ</t>
    </rPh>
    <phoneticPr fontId="4"/>
  </si>
  <si>
    <t>出身高校</t>
    <rPh sb="0" eb="4">
      <t>シュッシンコウコウ</t>
    </rPh>
    <phoneticPr fontId="4"/>
  </si>
  <si>
    <t>漢字(学年)</t>
    <rPh sb="0" eb="2">
      <t>カンジ</t>
    </rPh>
    <rPh sb="3" eb="5">
      <t>ガクネン</t>
    </rPh>
    <phoneticPr fontId="3"/>
  </si>
  <si>
    <t>ｶﾅ氏名</t>
    <rPh sb="2" eb="4">
      <t>シメイ</t>
    </rPh>
    <phoneticPr fontId="2"/>
  </si>
  <si>
    <t>アルファベット(生年)</t>
    <rPh sb="8" eb="9">
      <t>ネン</t>
    </rPh>
    <phoneticPr fontId="3"/>
  </si>
  <si>
    <t>陸協コード</t>
    <rPh sb="0" eb="2">
      <t>リクキョウ</t>
    </rPh>
    <phoneticPr fontId="2"/>
  </si>
  <si>
    <t>国籍(3レター)</t>
    <rPh sb="0" eb="2">
      <t>コクセキ</t>
    </rPh>
    <phoneticPr fontId="2"/>
  </si>
  <si>
    <t>都道府県</t>
    <rPh sb="0" eb="4">
      <t>トドウフケン</t>
    </rPh>
    <phoneticPr fontId="1"/>
  </si>
  <si>
    <t>コード</t>
  </si>
  <si>
    <t>学連</t>
    <rPh sb="0" eb="1">
      <t>ガク</t>
    </rPh>
    <rPh sb="1" eb="2">
      <t>レン</t>
    </rPh>
    <phoneticPr fontId="2"/>
  </si>
  <si>
    <t>49</t>
  </si>
  <si>
    <t>北海道</t>
  </si>
  <si>
    <t>01</t>
  </si>
  <si>
    <t>青森県</t>
  </si>
  <si>
    <t>02</t>
  </si>
  <si>
    <t>岩手県</t>
  </si>
  <si>
    <t>03</t>
  </si>
  <si>
    <t>宮城県</t>
  </si>
  <si>
    <t>04</t>
  </si>
  <si>
    <t>秋田県</t>
  </si>
  <si>
    <t>05</t>
  </si>
  <si>
    <t>山形県</t>
  </si>
  <si>
    <t>06</t>
  </si>
  <si>
    <t>福島県</t>
  </si>
  <si>
    <t>07</t>
  </si>
  <si>
    <t>茨城県</t>
  </si>
  <si>
    <t>08</t>
  </si>
  <si>
    <t>栃木県</t>
  </si>
  <si>
    <t>09</t>
  </si>
  <si>
    <t>群馬県</t>
  </si>
  <si>
    <t>10</t>
  </si>
  <si>
    <t>埼玉県</t>
  </si>
  <si>
    <t>11</t>
  </si>
  <si>
    <t>千葉県</t>
  </si>
  <si>
    <t>12</t>
  </si>
  <si>
    <t>東京都</t>
  </si>
  <si>
    <t>13</t>
  </si>
  <si>
    <t>神奈川県</t>
  </si>
  <si>
    <t>14</t>
  </si>
  <si>
    <t>新潟県</t>
  </si>
  <si>
    <t>15</t>
  </si>
  <si>
    <t>富山県</t>
  </si>
  <si>
    <t>16</t>
  </si>
  <si>
    <t>石川県</t>
  </si>
  <si>
    <t>17</t>
  </si>
  <si>
    <t>福井県</t>
  </si>
  <si>
    <t>18</t>
  </si>
  <si>
    <t>山梨県</t>
  </si>
  <si>
    <t>19</t>
  </si>
  <si>
    <t>長野県</t>
  </si>
  <si>
    <t>20</t>
  </si>
  <si>
    <t>岐阜県</t>
  </si>
  <si>
    <t>21</t>
  </si>
  <si>
    <t>静岡県</t>
  </si>
  <si>
    <t>22</t>
  </si>
  <si>
    <t>愛知県</t>
  </si>
  <si>
    <t>23</t>
  </si>
  <si>
    <t>三重県</t>
  </si>
  <si>
    <t>24</t>
  </si>
  <si>
    <t>滋賀県</t>
  </si>
  <si>
    <t>25</t>
  </si>
  <si>
    <t>京都府</t>
  </si>
  <si>
    <t>26</t>
  </si>
  <si>
    <t>大阪府</t>
  </si>
  <si>
    <t>27</t>
  </si>
  <si>
    <t>兵庫県</t>
  </si>
  <si>
    <t>28</t>
  </si>
  <si>
    <t>奈良県</t>
  </si>
  <si>
    <t>29</t>
  </si>
  <si>
    <t>和歌山県</t>
  </si>
  <si>
    <t>30</t>
  </si>
  <si>
    <t>鳥取県</t>
  </si>
  <si>
    <t>31</t>
  </si>
  <si>
    <t>島根県</t>
  </si>
  <si>
    <t>32</t>
  </si>
  <si>
    <t>岡山県</t>
  </si>
  <si>
    <t>33</t>
  </si>
  <si>
    <t>広島県</t>
  </si>
  <si>
    <t>34</t>
  </si>
  <si>
    <t>山口県</t>
  </si>
  <si>
    <t>35</t>
  </si>
  <si>
    <t>徳島県</t>
  </si>
  <si>
    <t>36</t>
  </si>
  <si>
    <t>香川県</t>
  </si>
  <si>
    <t>37</t>
  </si>
  <si>
    <t>愛媛県</t>
  </si>
  <si>
    <t>38</t>
  </si>
  <si>
    <t>高知県</t>
  </si>
  <si>
    <t>39</t>
  </si>
  <si>
    <t>福岡県</t>
  </si>
  <si>
    <t>40</t>
  </si>
  <si>
    <t>佐賀県</t>
  </si>
  <si>
    <t>41</t>
  </si>
  <si>
    <t>長崎県</t>
  </si>
  <si>
    <t>42</t>
  </si>
  <si>
    <t>熊本県</t>
  </si>
  <si>
    <t>43</t>
  </si>
  <si>
    <t>大分県</t>
  </si>
  <si>
    <t>44</t>
  </si>
  <si>
    <t>宮崎県</t>
  </si>
  <si>
    <t>45</t>
  </si>
  <si>
    <t>鹿児島県</t>
  </si>
  <si>
    <t>46</t>
  </si>
  <si>
    <t>沖縄県</t>
  </si>
  <si>
    <t>47</t>
  </si>
  <si>
    <t>招待</t>
    <rPh sb="0" eb="1">
      <t>ショウ</t>
    </rPh>
    <rPh sb="1" eb="2">
      <t>タイ</t>
    </rPh>
    <phoneticPr fontId="2"/>
  </si>
  <si>
    <t>48</t>
  </si>
  <si>
    <t>なし</t>
  </si>
  <si>
    <t>00</t>
  </si>
  <si>
    <t>国籍</t>
    <rPh sb="0" eb="2">
      <t>コクセキ</t>
    </rPh>
    <phoneticPr fontId="1"/>
  </si>
  <si>
    <t>3レター</t>
  </si>
  <si>
    <t>日本</t>
  </si>
  <si>
    <t>JPN</t>
  </si>
  <si>
    <t>アイスランド</t>
  </si>
  <si>
    <t>ISL</t>
  </si>
  <si>
    <t>アイルランド</t>
  </si>
  <si>
    <t>IRL</t>
  </si>
  <si>
    <t>アゼルバイジャン</t>
  </si>
  <si>
    <t>AZE</t>
  </si>
  <si>
    <t>アフガニスタン</t>
  </si>
  <si>
    <t>AFG</t>
  </si>
  <si>
    <t>アメリカ</t>
  </si>
  <si>
    <t>USA</t>
  </si>
  <si>
    <t>アラブ首長国連邦</t>
  </si>
  <si>
    <t>UAE</t>
  </si>
  <si>
    <t>アルジェリア</t>
  </si>
  <si>
    <t>ALG</t>
  </si>
  <si>
    <t>アルゼンチン</t>
  </si>
  <si>
    <t>ARG</t>
  </si>
  <si>
    <t>アルバ</t>
  </si>
  <si>
    <t>ARM</t>
  </si>
  <si>
    <t>アルバニア</t>
  </si>
  <si>
    <t>ALB</t>
  </si>
  <si>
    <t>アルメニア</t>
  </si>
  <si>
    <t>アンギラ</t>
  </si>
  <si>
    <t>AIA</t>
  </si>
  <si>
    <t>アンゴラ</t>
  </si>
  <si>
    <t>ANG</t>
  </si>
  <si>
    <t>アンティグア・バーブータ</t>
  </si>
  <si>
    <t>ANT</t>
  </si>
  <si>
    <t>アンドラ</t>
  </si>
  <si>
    <t>AND</t>
  </si>
  <si>
    <t>イエメン</t>
  </si>
  <si>
    <t>YEM</t>
  </si>
  <si>
    <t>イスラエル</t>
  </si>
  <si>
    <t>ISR</t>
  </si>
  <si>
    <t>イタリア</t>
  </si>
  <si>
    <t>ITA</t>
  </si>
  <si>
    <t>イラク</t>
  </si>
  <si>
    <t>IRQ</t>
  </si>
  <si>
    <t>イラン</t>
  </si>
  <si>
    <t>IRI</t>
  </si>
  <si>
    <t>インド</t>
  </si>
  <si>
    <t>IND</t>
  </si>
  <si>
    <t>インドネシア</t>
  </si>
  <si>
    <t>INA</t>
  </si>
  <si>
    <t>ウガンダ</t>
  </si>
  <si>
    <t>UGA</t>
  </si>
  <si>
    <t>ウクライナ</t>
  </si>
  <si>
    <t>UKR</t>
  </si>
  <si>
    <t>ウズベキスタン</t>
  </si>
  <si>
    <t>UZB</t>
  </si>
  <si>
    <t>ウルグアイ</t>
  </si>
  <si>
    <t>URU</t>
  </si>
  <si>
    <t>英領バージン諸島</t>
  </si>
  <si>
    <t>IVB</t>
  </si>
  <si>
    <t>エクアドル</t>
  </si>
  <si>
    <t>ECU</t>
  </si>
  <si>
    <t>エジプト</t>
  </si>
  <si>
    <t>EGY</t>
  </si>
  <si>
    <t>エストニア</t>
  </si>
  <si>
    <t>EST</t>
  </si>
  <si>
    <t>エチオピア</t>
  </si>
  <si>
    <t>ETH</t>
  </si>
  <si>
    <t>エントリア</t>
  </si>
  <si>
    <t>ERI</t>
  </si>
  <si>
    <t>オーストラリア</t>
  </si>
  <si>
    <t>AUS</t>
  </si>
  <si>
    <t>オーストリア</t>
  </si>
  <si>
    <t>AUT</t>
  </si>
  <si>
    <t>オマーン</t>
  </si>
  <si>
    <t>OMA</t>
  </si>
  <si>
    <t>オランダ</t>
  </si>
  <si>
    <t>NED</t>
  </si>
  <si>
    <t>ガーナ</t>
  </si>
  <si>
    <t>GHA</t>
  </si>
  <si>
    <t>カボベルデ</t>
  </si>
  <si>
    <t>CPV</t>
  </si>
  <si>
    <t>ガイアナ</t>
  </si>
  <si>
    <t>GUY</t>
  </si>
  <si>
    <t>カザフスタン</t>
  </si>
  <si>
    <t>KAZ</t>
  </si>
  <si>
    <t>カタール</t>
  </si>
  <si>
    <t>QAT</t>
  </si>
  <si>
    <t>カナダ</t>
  </si>
  <si>
    <t>CAN</t>
  </si>
  <si>
    <t>ガボン</t>
  </si>
  <si>
    <t>GAB</t>
  </si>
  <si>
    <t>カメルーン</t>
  </si>
  <si>
    <t>CMR</t>
  </si>
  <si>
    <t>ガンビア</t>
  </si>
  <si>
    <t>GAM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</si>
  <si>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</si>
  <si>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</si>
  <si>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</si>
  <si>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</si>
  <si>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</si>
  <si>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</si>
  <si>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</si>
  <si>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</si>
  <si>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</si>
  <si>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</si>
  <si>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</si>
  <si>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</si>
  <si>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</si>
  <si>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</si>
  <si>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</si>
  <si>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</si>
  <si>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</si>
  <si>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</si>
  <si>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</si>
  <si>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</si>
  <si>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</si>
  <si>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</si>
  <si>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</si>
  <si>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</si>
  <si>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</si>
  <si>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</si>
  <si>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</si>
  <si>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</si>
  <si>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</si>
  <si>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</si>
  <si>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</si>
  <si>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</si>
  <si>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</si>
  <si>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</si>
  <si>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</si>
  <si>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</si>
  <si>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</si>
  <si>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</si>
  <si>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</si>
  <si>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</si>
  <si>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</si>
  <si>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</si>
  <si>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</si>
  <si>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</si>
  <si>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</si>
  <si>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</si>
  <si>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</si>
  <si>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</si>
  <si>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</si>
  <si>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</si>
  <si>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</si>
  <si>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</si>
  <si>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</si>
  <si>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</si>
  <si>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</si>
  <si>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</si>
  <si>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</si>
  <si>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</si>
  <si>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</si>
  <si>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</si>
  <si>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</si>
  <si>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</si>
  <si>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</si>
  <si>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</si>
  <si>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</si>
  <si>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</si>
  <si>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</si>
  <si>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</si>
  <si>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</si>
  <si>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</si>
  <si>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</si>
  <si>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</si>
  <si>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</si>
  <si>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</si>
  <si>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</si>
  <si>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</si>
  <si>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</si>
  <si>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</si>
  <si>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</si>
  <si>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</si>
  <si>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</si>
  <si>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</si>
  <si>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</si>
  <si>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</si>
  <si>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</si>
  <si>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</si>
  <si>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</si>
  <si>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</si>
  <si>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</si>
  <si>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</si>
  <si>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</si>
  <si>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</si>
  <si>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</si>
  <si>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</si>
  <si>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</si>
  <si>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</si>
  <si>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</si>
  <si>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</si>
  <si>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</si>
  <si>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</si>
  <si>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</si>
  <si>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</si>
  <si>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</si>
  <si>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</si>
  <si>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</si>
  <si>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</si>
  <si>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</si>
  <si>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</si>
  <si>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</si>
  <si>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</si>
  <si>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</si>
  <si>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</si>
  <si>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</si>
  <si>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</si>
  <si>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</si>
  <si>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</si>
  <si>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</si>
  <si>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</si>
  <si>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</si>
  <si>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</si>
  <si>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</si>
  <si>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</si>
  <si>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</si>
  <si>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</si>
  <si>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</si>
  <si>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</si>
  <si>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</si>
  <si>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</si>
  <si>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</si>
  <si>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</si>
  <si>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</si>
  <si>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</si>
  <si>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</si>
  <si>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</si>
  <si>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</si>
  <si>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</si>
  <si>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</si>
  <si>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</si>
  <si>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</si>
  <si>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</si>
  <si>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</si>
  <si>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</si>
  <si>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</si>
  <si>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</si>
  <si>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</si>
  <si>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</si>
  <si>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</si>
  <si>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</si>
  <si>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</si>
  <si>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</si>
  <si>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</si>
  <si>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</si>
  <si>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</si>
  <si>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</si>
  <si>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</si>
  <si>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</si>
  <si>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</si>
  <si>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</si>
  <si>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</si>
  <si>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</si>
  <si>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</si>
  <si>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</si>
  <si>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</si>
  <si>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</si>
  <si>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</si>
  <si>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</si>
  <si>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</si>
  <si>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</si>
  <si>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</si>
  <si>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</si>
  <si>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</si>
  <si>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</si>
  <si>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</si>
  <si>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</si>
  <si>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</si>
  <si>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</si>
  <si>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</si>
  <si>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</si>
  <si>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</si>
  <si>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</si>
  <si>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</si>
  <si>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</si>
  <si>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</si>
  <si>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</si>
  <si>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</si>
  <si>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</si>
  <si>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</si>
  <si>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</si>
  <si>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</si>
  <si>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</si>
  <si>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</si>
  <si>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</si>
  <si>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</si>
  <si>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</si>
  <si>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</si>
  <si>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</si>
  <si>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</si>
  <si>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</si>
  <si>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</si>
  <si>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</si>
  <si>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</si>
  <si>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</si>
  <si>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</si>
  <si>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</si>
  <si>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</si>
  <si>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</si>
  <si>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</si>
  <si>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</si>
  <si>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</si>
  <si>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</si>
  <si>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</si>
  <si>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</si>
  <si>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</si>
  <si>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</si>
  <si>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</si>
  <si>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</si>
  <si>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</si>
  <si>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</si>
  <si>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</si>
  <si>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</si>
  <si>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</si>
  <si>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</si>
  <si>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</si>
  <si>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</si>
  <si>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</si>
  <si>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</si>
  <si>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</si>
  <si>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</si>
  <si>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</si>
  <si>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</si>
  <si>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</si>
  <si>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</si>
  <si>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</si>
  <si>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</si>
  <si>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</si>
  <si>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</si>
  <si>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</si>
  <si>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</si>
  <si>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</si>
  <si>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</si>
  <si>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</si>
  <si>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</si>
  <si>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</si>
  <si>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</si>
  <si>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</si>
  <si>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</si>
  <si>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</si>
  <si>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</si>
  <si>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</si>
  <si>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</si>
  <si>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</si>
  <si>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</si>
  <si>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</si>
  <si>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</si>
  <si>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</si>
  <si>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</si>
  <si>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</si>
  <si>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</si>
  <si>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</si>
  <si>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</si>
  <si>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</si>
  <si>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</si>
  <si>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</si>
  <si>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</si>
  <si>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</si>
  <si>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</si>
  <si>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</si>
  <si>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</si>
  <si>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</si>
  <si>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</si>
  <si>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</si>
  <si>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</si>
  <si>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</si>
  <si>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</si>
  <si>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</si>
  <si>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</si>
  <si>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</si>
  <si>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</si>
  <si>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</si>
  <si>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</si>
  <si>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</si>
  <si>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</si>
  <si>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</si>
  <si>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</si>
  <si>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</si>
  <si>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</si>
  <si>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</si>
  <si>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</si>
  <si>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</si>
  <si>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</si>
  <si>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</si>
  <si>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</si>
  <si>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</si>
  <si>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</si>
  <si>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</si>
  <si>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</si>
  <si>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</si>
  <si>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</si>
  <si>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</si>
  <si>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</si>
  <si>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</si>
  <si>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</si>
  <si>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</si>
  <si>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</si>
  <si>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</si>
  <si>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</si>
  <si>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</si>
  <si>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</si>
  <si>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</si>
  <si>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</si>
  <si>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</si>
  <si>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</si>
  <si>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</si>
  <si>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</si>
  <si>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</si>
  <si>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</si>
  <si>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</si>
  <si>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</si>
  <si>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</si>
  <si>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</si>
  <si>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</si>
  <si>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</si>
  <si>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</si>
  <si>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</si>
  <si>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</si>
  <si>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</si>
  <si>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</si>
  <si>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</si>
  <si>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</si>
  <si>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</si>
  <si>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</si>
  <si>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</si>
  <si>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</si>
  <si>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</si>
  <si>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</si>
  <si>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</si>
  <si>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</si>
  <si>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</si>
  <si>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</si>
  <si>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</si>
  <si>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</si>
  <si>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</si>
  <si>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①競技会名</t>
    <rPh sb="1" eb="5">
      <t>キョウギカイメイ</t>
    </rPh>
    <phoneticPr fontId="5"/>
  </si>
  <si>
    <t>競技会名</t>
    <rPh sb="0" eb="4">
      <t>キョウギカイメイ</t>
    </rPh>
    <phoneticPr fontId="5"/>
  </si>
  <si>
    <t>申込責任者</t>
    <rPh sb="0" eb="2">
      <t>モウシコミ</t>
    </rPh>
    <rPh sb="2" eb="5">
      <t>セキニンシャ</t>
    </rPh>
    <phoneticPr fontId="5"/>
  </si>
  <si>
    <t>ﾌﾘｶﾞﾅ</t>
    <phoneticPr fontId="5"/>
  </si>
  <si>
    <t>氏名</t>
    <rPh sb="0" eb="2">
      <t>シメイ</t>
    </rPh>
    <phoneticPr fontId="5"/>
  </si>
  <si>
    <t>連絡先</t>
    <rPh sb="0" eb="3">
      <t>レンラクサキ</t>
    </rPh>
    <phoneticPr fontId="5"/>
  </si>
  <si>
    <t>郵便番号</t>
    <rPh sb="0" eb="4">
      <t>ユウビンバンゴウ</t>
    </rPh>
    <phoneticPr fontId="5"/>
  </si>
  <si>
    <t>住所</t>
    <rPh sb="0" eb="2">
      <t>ジュウショ</t>
    </rPh>
    <phoneticPr fontId="5"/>
  </si>
  <si>
    <t>メールアドレス</t>
    <phoneticPr fontId="5"/>
  </si>
  <si>
    <t>電話番号</t>
    <rPh sb="0" eb="4">
      <t>デンワバンゴウ</t>
    </rPh>
    <phoneticPr fontId="5"/>
  </si>
  <si>
    <t>チーム名</t>
    <rPh sb="3" eb="4">
      <t>メイ</t>
    </rPh>
    <phoneticPr fontId="5"/>
  </si>
  <si>
    <t>No.</t>
    <phoneticPr fontId="5"/>
  </si>
  <si>
    <t>学年</t>
    <rPh sb="0" eb="2">
      <t>ガクネン</t>
    </rPh>
    <phoneticPr fontId="5"/>
  </si>
  <si>
    <t>所属</t>
    <rPh sb="0" eb="2">
      <t>ショゾク</t>
    </rPh>
    <phoneticPr fontId="5"/>
  </si>
  <si>
    <t>登録陸協</t>
    <rPh sb="0" eb="4">
      <t>トウロクリクキョウ</t>
    </rPh>
    <phoneticPr fontId="5"/>
  </si>
  <si>
    <t>出身校</t>
    <rPh sb="0" eb="3">
      <t>シュッシンコウ</t>
    </rPh>
    <phoneticPr fontId="5"/>
  </si>
  <si>
    <t>種目</t>
    <rPh sb="0" eb="2">
      <t>シュモク</t>
    </rPh>
    <phoneticPr fontId="5"/>
  </si>
  <si>
    <t>その他</t>
    <rPh sb="2" eb="3">
      <t>タ</t>
    </rPh>
    <phoneticPr fontId="5"/>
  </si>
  <si>
    <t>記録</t>
    <rPh sb="0" eb="2">
      <t>キロク</t>
    </rPh>
    <phoneticPr fontId="5"/>
  </si>
  <si>
    <t>登録
番号</t>
    <rPh sb="0" eb="2">
      <t>トウロク</t>
    </rPh>
    <rPh sb="3" eb="5">
      <t>バンゴウ</t>
    </rPh>
    <phoneticPr fontId="5"/>
  </si>
  <si>
    <t>申込責任者氏名</t>
    <rPh sb="0" eb="5">
      <t>モウシコミセキニンシャ</t>
    </rPh>
    <rPh sb="5" eb="7">
      <t>シメイ</t>
    </rPh>
    <phoneticPr fontId="5"/>
  </si>
  <si>
    <t>チーム名略称</t>
    <rPh sb="3" eb="4">
      <t>メイ</t>
    </rPh>
    <rPh sb="4" eb="6">
      <t>リャクショウ</t>
    </rPh>
    <phoneticPr fontId="5"/>
  </si>
  <si>
    <t>チーム属性</t>
    <rPh sb="3" eb="5">
      <t>ゾクセイ</t>
    </rPh>
    <phoneticPr fontId="5"/>
  </si>
  <si>
    <t>監督者氏名</t>
    <rPh sb="0" eb="3">
      <t>カントクシャ</t>
    </rPh>
    <rPh sb="3" eb="5">
      <t>シメイ</t>
    </rPh>
    <phoneticPr fontId="5"/>
  </si>
  <si>
    <t>申込最大人数</t>
    <rPh sb="0" eb="2">
      <t>モウシコミ</t>
    </rPh>
    <rPh sb="2" eb="4">
      <t>サイダイ</t>
    </rPh>
    <rPh sb="4" eb="6">
      <t>ニンズウ</t>
    </rPh>
    <phoneticPr fontId="5"/>
  </si>
  <si>
    <t>入力人数</t>
    <rPh sb="0" eb="2">
      <t>ニュウリョク</t>
    </rPh>
    <rPh sb="2" eb="4">
      <t>ニンズウ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</si>
  <si>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</si>
  <si>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印</t>
    <rPh sb="0" eb="1">
      <t>イン</t>
    </rPh>
    <phoneticPr fontId="5"/>
  </si>
  <si>
    <t>②性別</t>
    <rPh sb="1" eb="3">
      <t>セイベツ</t>
    </rPh>
    <phoneticPr fontId="5"/>
  </si>
  <si>
    <t>③入力種目</t>
    <rPh sb="1" eb="3">
      <t>ニュウリョク</t>
    </rPh>
    <rPh sb="3" eb="5">
      <t>シュモク</t>
    </rPh>
    <phoneticPr fontId="5"/>
  </si>
  <si>
    <t>種目1</t>
    <rPh sb="0" eb="2">
      <t>シュモク</t>
    </rPh>
    <phoneticPr fontId="5"/>
  </si>
  <si>
    <t>種目2</t>
    <rPh sb="0" eb="2">
      <t>シュモク</t>
    </rPh>
    <phoneticPr fontId="5"/>
  </si>
  <si>
    <t>800m</t>
  </si>
  <si>
    <t>1000m</t>
  </si>
  <si>
    <t>1500m</t>
  </si>
  <si>
    <t>3000m</t>
  </si>
  <si>
    <t>5000m</t>
  </si>
  <si>
    <t>10000m</t>
  </si>
  <si>
    <t>ﾊｰﾌﾏﾗｿﾝ</t>
  </si>
  <si>
    <t>マラソン</t>
    <phoneticPr fontId="5"/>
  </si>
  <si>
    <t>④最大申込人数</t>
    <rPh sb="1" eb="3">
      <t>サイダイ</t>
    </rPh>
    <rPh sb="3" eb="5">
      <t>モウシコミ</t>
    </rPh>
    <rPh sb="5" eb="7">
      <t>ニンズウ</t>
    </rPh>
    <phoneticPr fontId="5"/>
  </si>
  <si>
    <t>⑤各種料金</t>
    <rPh sb="1" eb="3">
      <t>カクシュ</t>
    </rPh>
    <rPh sb="3" eb="5">
      <t>リョウキン</t>
    </rPh>
    <phoneticPr fontId="5"/>
  </si>
  <si>
    <t>正規</t>
    <rPh sb="0" eb="2">
      <t>セイキ</t>
    </rPh>
    <phoneticPr fontId="5"/>
  </si>
  <si>
    <t>オープン</t>
    <phoneticPr fontId="5"/>
  </si>
  <si>
    <t>種目3(その他)</t>
    <rPh sb="0" eb="2">
      <t>シュモク</t>
    </rPh>
    <rPh sb="6" eb="7">
      <t>タ</t>
    </rPh>
    <phoneticPr fontId="5"/>
  </si>
  <si>
    <t>広告費</t>
    <rPh sb="0" eb="2">
      <t>コウコク</t>
    </rPh>
    <rPh sb="2" eb="3">
      <t>ヒ</t>
    </rPh>
    <phoneticPr fontId="5"/>
  </si>
  <si>
    <t>⑥オプション</t>
    <phoneticPr fontId="5"/>
  </si>
  <si>
    <t>チーム名/略称の入力を許可</t>
    <rPh sb="3" eb="4">
      <t>メイ</t>
    </rPh>
    <rPh sb="5" eb="7">
      <t>リャクショウ</t>
    </rPh>
    <rPh sb="8" eb="10">
      <t>ニュウリョク</t>
    </rPh>
    <rPh sb="11" eb="13">
      <t>キョカ</t>
    </rPh>
    <phoneticPr fontId="5"/>
  </si>
  <si>
    <t>オープンチームの出場を許可</t>
    <rPh sb="8" eb="10">
      <t>シュツジョウ</t>
    </rPh>
    <rPh sb="11" eb="13">
      <t>キョカ</t>
    </rPh>
    <phoneticPr fontId="5"/>
  </si>
  <si>
    <t>申込料</t>
    <rPh sb="0" eb="2">
      <t>モウシコミ</t>
    </rPh>
    <rPh sb="2" eb="3">
      <t>リョウ</t>
    </rPh>
    <phoneticPr fontId="5"/>
  </si>
  <si>
    <t>入力種目</t>
    <rPh sb="0" eb="4">
      <t>ニュウリョクシュモク</t>
    </rPh>
    <phoneticPr fontId="5"/>
  </si>
  <si>
    <t>リスト</t>
    <phoneticPr fontId="5"/>
  </si>
  <si>
    <t>種目3</t>
    <rPh sb="0" eb="2">
      <t>シュモク</t>
    </rPh>
    <phoneticPr fontId="5"/>
  </si>
  <si>
    <t>監督者氏名の入力を許可</t>
    <rPh sb="0" eb="3">
      <t>カントクシャ</t>
    </rPh>
    <rPh sb="3" eb="5">
      <t>シメイ</t>
    </rPh>
    <rPh sb="6" eb="8">
      <t>ニュウリョク</t>
    </rPh>
    <rPh sb="9" eb="11">
      <t>キョカ</t>
    </rPh>
    <phoneticPr fontId="5"/>
  </si>
  <si>
    <t>有効期間</t>
    <rPh sb="0" eb="2">
      <t>ユウコウ</t>
    </rPh>
    <rPh sb="2" eb="4">
      <t>キカン</t>
    </rPh>
    <phoneticPr fontId="5"/>
  </si>
  <si>
    <t>性別</t>
    <rPh sb="0" eb="2">
      <t>セイベツ</t>
    </rPh>
    <phoneticPr fontId="5"/>
  </si>
  <si>
    <t>男子</t>
    <rPh sb="0" eb="2">
      <t>ダンシ</t>
    </rPh>
    <phoneticPr fontId="5"/>
  </si>
  <si>
    <t>女子</t>
    <rPh sb="0" eb="2">
      <t>ジョシ</t>
    </rPh>
    <phoneticPr fontId="5"/>
  </si>
  <si>
    <t>属性</t>
    <rPh sb="0" eb="2">
      <t>ゾクセイ</t>
    </rPh>
    <phoneticPr fontId="5"/>
  </si>
  <si>
    <t>3000mSC</t>
    <phoneticPr fontId="5"/>
  </si>
  <si>
    <t>5000mW</t>
    <phoneticPr fontId="5"/>
  </si>
  <si>
    <t>10000mW</t>
    <phoneticPr fontId="5"/>
  </si>
  <si>
    <t>申込人数</t>
    <rPh sb="0" eb="2">
      <t>モウシコミ</t>
    </rPh>
    <rPh sb="2" eb="4">
      <t>ニンズウ</t>
    </rPh>
    <phoneticPr fontId="5"/>
  </si>
  <si>
    <t>略　　称</t>
    <rPh sb="0" eb="1">
      <t>リャク</t>
    </rPh>
    <rPh sb="3" eb="4">
      <t>ショウ</t>
    </rPh>
    <phoneticPr fontId="5"/>
  </si>
  <si>
    <t>属　　性</t>
    <rPh sb="0" eb="1">
      <t>ゾク</t>
    </rPh>
    <rPh sb="3" eb="4">
      <t>セイ</t>
    </rPh>
    <phoneticPr fontId="5"/>
  </si>
  <si>
    <t>合　　計</t>
    <rPh sb="0" eb="1">
      <t>ア</t>
    </rPh>
    <rPh sb="3" eb="4">
      <t>ケイ</t>
    </rPh>
    <phoneticPr fontId="5"/>
  </si>
  <si>
    <t>エントリー料</t>
    <rPh sb="5" eb="6">
      <t>リョウ</t>
    </rPh>
    <phoneticPr fontId="5"/>
  </si>
  <si>
    <t>出身校表記(所:所在地/名:高校名)</t>
    <rPh sb="0" eb="3">
      <t>シュッシンコウ</t>
    </rPh>
    <rPh sb="3" eb="5">
      <t>ヒョウキ</t>
    </rPh>
    <rPh sb="6" eb="7">
      <t>ショ</t>
    </rPh>
    <rPh sb="8" eb="11">
      <t>ショザイチ</t>
    </rPh>
    <rPh sb="12" eb="13">
      <t>メイ</t>
    </rPh>
    <rPh sb="14" eb="17">
      <t>コウコウメイ</t>
    </rPh>
    <phoneticPr fontId="5"/>
  </si>
  <si>
    <t>出身高校(プロ)</t>
    <rPh sb="0" eb="4">
      <t>シュッシンコウコウ</t>
    </rPh>
    <phoneticPr fontId="5"/>
  </si>
  <si>
    <t>青　森</t>
    <phoneticPr fontId="5"/>
  </si>
  <si>
    <t>岩　手</t>
    <phoneticPr fontId="5"/>
  </si>
  <si>
    <t>宮　城</t>
    <phoneticPr fontId="5"/>
  </si>
  <si>
    <t>秋　田</t>
    <phoneticPr fontId="5"/>
  </si>
  <si>
    <t>山　形</t>
    <phoneticPr fontId="5"/>
  </si>
  <si>
    <t>福　島</t>
    <phoneticPr fontId="5"/>
  </si>
  <si>
    <t>茨　城</t>
    <phoneticPr fontId="5"/>
  </si>
  <si>
    <t>栃　木</t>
    <phoneticPr fontId="5"/>
  </si>
  <si>
    <t>群　馬</t>
    <phoneticPr fontId="5"/>
  </si>
  <si>
    <t>埼　玉</t>
    <phoneticPr fontId="5"/>
  </si>
  <si>
    <t>千　葉</t>
    <phoneticPr fontId="5"/>
  </si>
  <si>
    <t>東　京</t>
    <phoneticPr fontId="5"/>
  </si>
  <si>
    <t>神奈川</t>
    <phoneticPr fontId="5"/>
  </si>
  <si>
    <t>新　潟</t>
    <phoneticPr fontId="5"/>
  </si>
  <si>
    <t>富　山</t>
    <phoneticPr fontId="5"/>
  </si>
  <si>
    <t>石　川</t>
    <phoneticPr fontId="5"/>
  </si>
  <si>
    <t>福　井</t>
    <phoneticPr fontId="5"/>
  </si>
  <si>
    <t>山　梨</t>
    <phoneticPr fontId="5"/>
  </si>
  <si>
    <t>長　野</t>
    <phoneticPr fontId="5"/>
  </si>
  <si>
    <t>岐　阜</t>
    <phoneticPr fontId="5"/>
  </si>
  <si>
    <t>静　岡</t>
    <phoneticPr fontId="5"/>
  </si>
  <si>
    <t>愛　知</t>
    <phoneticPr fontId="5"/>
  </si>
  <si>
    <t>三　重</t>
    <phoneticPr fontId="5"/>
  </si>
  <si>
    <t>滋　賀</t>
    <phoneticPr fontId="5"/>
  </si>
  <si>
    <t>京　都</t>
    <phoneticPr fontId="5"/>
  </si>
  <si>
    <t>大　阪</t>
    <phoneticPr fontId="5"/>
  </si>
  <si>
    <t>兵　庫</t>
    <phoneticPr fontId="5"/>
  </si>
  <si>
    <t>奈　良</t>
    <phoneticPr fontId="5"/>
  </si>
  <si>
    <t>和歌山</t>
    <phoneticPr fontId="5"/>
  </si>
  <si>
    <t>鳥　取</t>
    <phoneticPr fontId="5"/>
  </si>
  <si>
    <t>島　根</t>
    <phoneticPr fontId="5"/>
  </si>
  <si>
    <t>岡　山</t>
    <phoneticPr fontId="5"/>
  </si>
  <si>
    <t>広　島</t>
    <phoneticPr fontId="5"/>
  </si>
  <si>
    <t>山　口</t>
    <phoneticPr fontId="5"/>
  </si>
  <si>
    <t>徳　島</t>
    <phoneticPr fontId="5"/>
  </si>
  <si>
    <t>香　川</t>
    <phoneticPr fontId="5"/>
  </si>
  <si>
    <t>愛　媛</t>
    <phoneticPr fontId="5"/>
  </si>
  <si>
    <t>高　知</t>
    <phoneticPr fontId="5"/>
  </si>
  <si>
    <t>福　岡</t>
    <phoneticPr fontId="5"/>
  </si>
  <si>
    <t>佐　賀</t>
    <phoneticPr fontId="5"/>
  </si>
  <si>
    <t>長　崎</t>
    <phoneticPr fontId="5"/>
  </si>
  <si>
    <t>熊　本</t>
    <phoneticPr fontId="5"/>
  </si>
  <si>
    <t>大　分</t>
    <phoneticPr fontId="5"/>
  </si>
  <si>
    <t>宮　崎</t>
    <phoneticPr fontId="5"/>
  </si>
  <si>
    <t>鹿児島</t>
    <phoneticPr fontId="5"/>
  </si>
  <si>
    <t>沖　縄</t>
    <phoneticPr fontId="5"/>
  </si>
  <si>
    <t>北海道</t>
    <phoneticPr fontId="5"/>
  </si>
  <si>
    <t>都道府県</t>
    <rPh sb="0" eb="4">
      <t>トドウフケン</t>
    </rPh>
    <phoneticPr fontId="5"/>
  </si>
  <si>
    <t>プロ用</t>
    <rPh sb="2" eb="3">
      <t>ヨウ</t>
    </rPh>
    <phoneticPr fontId="5"/>
  </si>
  <si>
    <r>
      <t>チームプロフィール（4行以内 / 200字程度）　</t>
    </r>
    <r>
      <rPr>
        <b/>
        <sz val="9"/>
        <color theme="1"/>
        <rFont val="游ゴシック"/>
        <family val="3"/>
        <charset val="128"/>
        <scheme val="minor"/>
      </rPr>
      <t>Alt+Enterキーで改行</t>
    </r>
    <rPh sb="21" eb="23">
      <t>テイド</t>
    </rPh>
    <phoneticPr fontId="5"/>
  </si>
  <si>
    <t>氏　名</t>
    <phoneticPr fontId="5"/>
  </si>
  <si>
    <t>学年</t>
    <rPh sb="0" eb="2">
      <t>ガクネン</t>
    </rPh>
    <phoneticPr fontId="4"/>
  </si>
  <si>
    <t>出身校</t>
    <rPh sb="0" eb="3">
      <t>シュッシンコウ</t>
    </rPh>
    <phoneticPr fontId="4"/>
  </si>
  <si>
    <t>その他</t>
    <rPh sb="2" eb="3">
      <t>タ</t>
    </rPh>
    <phoneticPr fontId="4"/>
  </si>
  <si>
    <t>女子</t>
  </si>
  <si>
    <t>第34回関西学生対校女子駅伝競走大会</t>
    <rPh sb="0" eb="1">
      <t>ダイ</t>
    </rPh>
    <rPh sb="3" eb="4">
      <t>カイ</t>
    </rPh>
    <rPh sb="4" eb="6">
      <t>カンサイ</t>
    </rPh>
    <rPh sb="6" eb="8">
      <t>ガクセイ</t>
    </rPh>
    <rPh sb="8" eb="10">
      <t>タイコウ</t>
    </rPh>
    <rPh sb="10" eb="16">
      <t>ジョシエキデンキョウソウ</t>
    </rPh>
    <rPh sb="16" eb="18">
      <t>タイカイ</t>
    </rPh>
    <phoneticPr fontId="5"/>
  </si>
  <si>
    <t>許可する</t>
  </si>
  <si>
    <t>名・所</t>
  </si>
  <si>
    <t>立命館大学</t>
  </si>
  <si>
    <t>西川　明花</t>
  </si>
  <si>
    <t>ﾆｼｶﾜ ｻﾔｶ</t>
  </si>
  <si>
    <t>M2</t>
  </si>
  <si>
    <t>143709731*</t>
  </si>
  <si>
    <t>NISHIKAWA</t>
  </si>
  <si>
    <t>Sayaka</t>
  </si>
  <si>
    <t>咲くやこの花</t>
  </si>
  <si>
    <t>藤田　英里</t>
  </si>
  <si>
    <t>ﾌｼﾞﾀ ｴﾘ</t>
  </si>
  <si>
    <t>77511425*</t>
  </si>
  <si>
    <t>FUJITA</t>
  </si>
  <si>
    <t>Eri</t>
  </si>
  <si>
    <t>岡山操山</t>
  </si>
  <si>
    <t>工藤　芽衣</t>
  </si>
  <si>
    <t>ｸﾄﾞｳ ﾒｲ</t>
  </si>
  <si>
    <t>88008731*</t>
  </si>
  <si>
    <t>KUDO</t>
  </si>
  <si>
    <t>Mei</t>
  </si>
  <si>
    <t>西田　好伽</t>
  </si>
  <si>
    <t>ﾆｼﾀﾞ ｺﾉｶ</t>
  </si>
  <si>
    <t>89484740*</t>
  </si>
  <si>
    <t>NISHIDA</t>
  </si>
  <si>
    <t>Konoka</t>
  </si>
  <si>
    <t>大塚</t>
  </si>
  <si>
    <t>室月　里莉花</t>
  </si>
  <si>
    <t>ﾑﾛﾂﾞｷ ﾘﾘｶ</t>
  </si>
  <si>
    <t>87619839*</t>
  </si>
  <si>
    <t>MUROZUKI</t>
  </si>
  <si>
    <t>Ririka</t>
  </si>
  <si>
    <t>東海大静岡翔洋</t>
  </si>
  <si>
    <t>山本　紗矢</t>
  </si>
  <si>
    <t>ﾔﾏﾓﾄ ｻﾔ</t>
  </si>
  <si>
    <t>85628029*</t>
  </si>
  <si>
    <t>YAMAMOTO</t>
  </si>
  <si>
    <t>Saya</t>
  </si>
  <si>
    <t>市立尼崎</t>
  </si>
  <si>
    <t>山本　亜美</t>
  </si>
  <si>
    <t>ﾔﾏﾓﾄ ｱﾐ</t>
  </si>
  <si>
    <t>123755326*</t>
  </si>
  <si>
    <t>Ami</t>
  </si>
  <si>
    <t>京都橘</t>
  </si>
  <si>
    <t>渡邉　光咲</t>
  </si>
  <si>
    <t>ﾜﾀﾅﾍﾞ ﾐｻｷ</t>
  </si>
  <si>
    <t>89764640*</t>
  </si>
  <si>
    <t>WATANABE</t>
  </si>
  <si>
    <t>Misaki</t>
  </si>
  <si>
    <t>青森北</t>
  </si>
  <si>
    <t>菊地　琴子</t>
  </si>
  <si>
    <t>ｷｸﾁ ｺﾄｺ</t>
  </si>
  <si>
    <t>121440416*</t>
  </si>
  <si>
    <t>KIKUCHI</t>
  </si>
  <si>
    <t>Kotoko</t>
  </si>
  <si>
    <t>東京</t>
  </si>
  <si>
    <t>中地　こころ</t>
  </si>
  <si>
    <t>ﾅｶﾁ ｺｺﾛ</t>
  </si>
  <si>
    <t>108073524*</t>
  </si>
  <si>
    <t>NAKACHI</t>
  </si>
  <si>
    <t>Kokoro</t>
  </si>
  <si>
    <t>立命館宇治</t>
  </si>
  <si>
    <t>福永　楓花</t>
  </si>
  <si>
    <t>ﾌｸﾅｶﾞ ﾌｳｶ</t>
  </si>
  <si>
    <t>95380429*</t>
  </si>
  <si>
    <t>FUKUNAGA</t>
  </si>
  <si>
    <t>Fuka</t>
  </si>
  <si>
    <t>安田女子</t>
  </si>
  <si>
    <t>村松　灯</t>
  </si>
  <si>
    <t>ﾑﾗﾏﾂ ﾄﾓ</t>
  </si>
  <si>
    <t>107471828*</t>
  </si>
  <si>
    <t>MURAMATSU</t>
  </si>
  <si>
    <t>Tomo</t>
  </si>
  <si>
    <t>田原　彩名</t>
  </si>
  <si>
    <t>ﾀﾊﾗ ｱﾔﾅ</t>
  </si>
  <si>
    <t>85775840*</t>
  </si>
  <si>
    <t>TAHARA</t>
  </si>
  <si>
    <t>Ayana</t>
  </si>
  <si>
    <t>盛岡第一</t>
  </si>
  <si>
    <t>河内　瀬桜</t>
  </si>
  <si>
    <t>ｶﾜﾁ ｾﾅ</t>
  </si>
  <si>
    <t>102554421*</t>
  </si>
  <si>
    <t>KAWACHI</t>
  </si>
  <si>
    <t>Sena</t>
  </si>
  <si>
    <t>東大阪大敬愛</t>
  </si>
  <si>
    <t>竹内　のどか</t>
  </si>
  <si>
    <t>ﾀｹｳﾁ ﾉﾄﾞｶ</t>
  </si>
  <si>
    <t>104788129*</t>
  </si>
  <si>
    <t>TAKEUCHI</t>
  </si>
  <si>
    <t>Nodoka</t>
  </si>
  <si>
    <t>滝川第二</t>
  </si>
  <si>
    <t>秋澤　花音</t>
  </si>
  <si>
    <t>ｱｷｻﾞﾜ ﾊﾅﾈ</t>
  </si>
  <si>
    <t>107477228*</t>
  </si>
  <si>
    <t>AKIZAWA</t>
  </si>
  <si>
    <t>Hanane</t>
  </si>
  <si>
    <t>立命館</t>
  </si>
  <si>
    <t>浅木　都紀葉</t>
  </si>
  <si>
    <t>ｱｻｷﾞ ﾂｷﾊ</t>
  </si>
  <si>
    <t>99630330*</t>
  </si>
  <si>
    <t>ASAGI</t>
  </si>
  <si>
    <t>Tsukiha</t>
  </si>
  <si>
    <t>広島皆実</t>
  </si>
  <si>
    <t>金　華鈴</t>
  </si>
  <si>
    <t>ｷﾝ ｶﾘﾝ</t>
  </si>
  <si>
    <t>101106413*</t>
  </si>
  <si>
    <t>KIN</t>
  </si>
  <si>
    <t>Karin</t>
  </si>
  <si>
    <t>花園</t>
  </si>
  <si>
    <t>日下　あやな</t>
  </si>
  <si>
    <t>ｸｻｶ ｱﾔﾅ</t>
  </si>
  <si>
    <t>119898743*</t>
  </si>
  <si>
    <t>KUSAKA</t>
  </si>
  <si>
    <t>常盤木学園</t>
  </si>
  <si>
    <t>角　良子</t>
  </si>
  <si>
    <t>ｽﾐ ﾘｮｳｺ</t>
  </si>
  <si>
    <t>108628833*</t>
  </si>
  <si>
    <t>SUMI</t>
  </si>
  <si>
    <t>Ryoko</t>
  </si>
  <si>
    <t>倉吉東</t>
  </si>
  <si>
    <t>永石　小雪</t>
  </si>
  <si>
    <t>ﾅｶﾞｲｼ ｺﾕｷ</t>
  </si>
  <si>
    <t>98969445*</t>
  </si>
  <si>
    <t>NAGAISHI</t>
  </si>
  <si>
    <t>Koyuki</t>
  </si>
  <si>
    <t>佐賀北</t>
  </si>
  <si>
    <t>村松　結</t>
  </si>
  <si>
    <t>ﾑﾗﾏﾂ ﾕｳ</t>
  </si>
  <si>
    <t>164678941*</t>
  </si>
  <si>
    <t>Yu</t>
  </si>
  <si>
    <t>土屋　舞琴</t>
  </si>
  <si>
    <t>ﾂﾁﾔ ﾏｺﾄ</t>
  </si>
  <si>
    <t>104681323*</t>
  </si>
  <si>
    <t>TSUCHIYA</t>
  </si>
  <si>
    <t>Makoto</t>
  </si>
  <si>
    <t>興譲館</t>
  </si>
  <si>
    <t>柳井　綾音</t>
  </si>
  <si>
    <t>ﾔﾅｲ ｱﾔﾈ</t>
  </si>
  <si>
    <t>100808219*</t>
  </si>
  <si>
    <t>YANAI</t>
  </si>
  <si>
    <t>Ayane</t>
  </si>
  <si>
    <t>北九州市立</t>
  </si>
  <si>
    <t>外間　礼那</t>
  </si>
  <si>
    <t>ｿﾄﾏ ﾚｲﾅ</t>
  </si>
  <si>
    <t>102014614*</t>
  </si>
  <si>
    <t>SOTOMA</t>
  </si>
  <si>
    <t>Reina</t>
  </si>
  <si>
    <t>宮澤　実亜</t>
  </si>
  <si>
    <t>ﾐﾔｻﾞﾜ ﾐｱ</t>
  </si>
  <si>
    <t>96903229*</t>
  </si>
  <si>
    <t>MIYAZAWA</t>
  </si>
  <si>
    <t>Mia</t>
  </si>
  <si>
    <t>長野東</t>
  </si>
  <si>
    <t>足立　桐華</t>
  </si>
  <si>
    <t>ｱﾀﾞﾁ ﾄｳｶ</t>
  </si>
  <si>
    <t>103656627*</t>
  </si>
  <si>
    <t>ADACHI</t>
  </si>
  <si>
    <t>Toka</t>
  </si>
  <si>
    <t>筑紫女学園</t>
  </si>
  <si>
    <t>近藤　結花</t>
  </si>
  <si>
    <t>ｺﾝﾄﾞｳ ﾕｲｶ</t>
  </si>
  <si>
    <t>166882738*</t>
  </si>
  <si>
    <t>KONDO</t>
  </si>
  <si>
    <t>Yuika</t>
  </si>
  <si>
    <t>育英西</t>
  </si>
  <si>
    <t>中島　美咲</t>
  </si>
  <si>
    <t>ﾅｶｼﾞﾏ ﾐｻｷ</t>
  </si>
  <si>
    <t>100841620*</t>
  </si>
  <si>
    <t>NAKAJIMA</t>
  </si>
  <si>
    <t>日本大藤沢</t>
  </si>
  <si>
    <t>中口　綾乃</t>
  </si>
  <si>
    <t>ﾅｶｸﾞﾁ ｱﾔﾉ</t>
  </si>
  <si>
    <t>104340012*</t>
  </si>
  <si>
    <t>NAKAGUCHI</t>
  </si>
  <si>
    <t>Ayano</t>
  </si>
  <si>
    <t>市立西宮</t>
  </si>
  <si>
    <t>巽　朋瑛</t>
  </si>
  <si>
    <t>ﾀﾂﾐ ﾄﾓｴ</t>
  </si>
  <si>
    <t>174698035*</t>
  </si>
  <si>
    <t>TATSUMI</t>
  </si>
  <si>
    <t>Tomoe</t>
  </si>
  <si>
    <t>尼崎北</t>
  </si>
  <si>
    <t>岡野　風璃</t>
  </si>
  <si>
    <t>ｵｶﾉ ﾌｳﾘ</t>
  </si>
  <si>
    <t>118633527*</t>
  </si>
  <si>
    <t>OKANO</t>
  </si>
  <si>
    <t>Furi</t>
  </si>
  <si>
    <t>関西大倉</t>
  </si>
  <si>
    <t>伊藤　真優</t>
  </si>
  <si>
    <t>ｲﾄｳ ﾏﾕ</t>
  </si>
  <si>
    <t>113858531*</t>
  </si>
  <si>
    <t>ITO</t>
  </si>
  <si>
    <t>Mayu</t>
  </si>
  <si>
    <t>立命館守山</t>
  </si>
  <si>
    <t>三村　啓恵</t>
  </si>
  <si>
    <t>ﾐﾑﾗ ﾋﾛｴ</t>
  </si>
  <si>
    <t>111008718*</t>
  </si>
  <si>
    <t>MIMURA</t>
  </si>
  <si>
    <t>Hiroe</t>
  </si>
  <si>
    <t>敦賀</t>
  </si>
  <si>
    <t>児島　柚月</t>
  </si>
  <si>
    <t>ｺｼﾞﾏ ﾕﾂﾞｷ</t>
  </si>
  <si>
    <t>119304422*</t>
  </si>
  <si>
    <t>KOJIMA</t>
  </si>
  <si>
    <t>Yuzuki</t>
  </si>
  <si>
    <t>西京</t>
  </si>
  <si>
    <t>若松　穂乃華</t>
  </si>
  <si>
    <t>ﾜｶﾏﾂ ﾎﾉｶ</t>
  </si>
  <si>
    <t>114233721*</t>
  </si>
  <si>
    <t>WAKAMATSU</t>
  </si>
  <si>
    <t>Honoka</t>
  </si>
  <si>
    <t>倉敷天城</t>
  </si>
  <si>
    <t>松田　果蓮</t>
  </si>
  <si>
    <t>ﾏﾂﾀﾞ ｶﾚﾝ</t>
  </si>
  <si>
    <t>114352622*</t>
  </si>
  <si>
    <t>MATSUDA</t>
  </si>
  <si>
    <t>Karen</t>
  </si>
  <si>
    <t>立命館慶祥</t>
  </si>
  <si>
    <t>吉田　江梨花</t>
  </si>
  <si>
    <t>ﾖｼﾀﾞ ｴﾘｶ</t>
  </si>
  <si>
    <t>113357424*</t>
  </si>
  <si>
    <t>YOSHIDA</t>
  </si>
  <si>
    <t>Erika</t>
  </si>
  <si>
    <t>園田学園</t>
  </si>
  <si>
    <t>樋口　七海</t>
  </si>
  <si>
    <t>ﾋｸﾞﾁ ﾅﾅﾐ</t>
  </si>
  <si>
    <t>111856931*</t>
  </si>
  <si>
    <t>HIGUCHI</t>
  </si>
  <si>
    <t>Nanami</t>
  </si>
  <si>
    <t>四日市商業</t>
  </si>
  <si>
    <t>野間　葵</t>
  </si>
  <si>
    <t>ﾉﾏ ｱｵｲ</t>
  </si>
  <si>
    <t>119963130*</t>
  </si>
  <si>
    <t>NOMA</t>
  </si>
  <si>
    <t>Aoi</t>
  </si>
  <si>
    <t>直井　咲良</t>
  </si>
  <si>
    <t>ﾅｵｲ ｻｸﾗ</t>
  </si>
  <si>
    <t>119888136*</t>
  </si>
  <si>
    <t>NAOI</t>
  </si>
  <si>
    <t>Sakura</t>
  </si>
  <si>
    <t>西本　穂乃香</t>
  </si>
  <si>
    <t>ﾆｼﾓﾄ ﾎﾉｶ</t>
  </si>
  <si>
    <t>111353418*</t>
  </si>
  <si>
    <t>NISHIMOTO</t>
  </si>
  <si>
    <t>出水中央</t>
  </si>
  <si>
    <t>荒田　悠良</t>
  </si>
  <si>
    <t>ｱﾗﾀ ﾕﾗ</t>
  </si>
  <si>
    <t>112002177*</t>
  </si>
  <si>
    <t>ARATA</t>
  </si>
  <si>
    <t>Yura</t>
  </si>
  <si>
    <t>比叡山</t>
  </si>
  <si>
    <t>太田　咲雪</t>
  </si>
  <si>
    <t>ｵｵﾀ ｻﾕｷ</t>
  </si>
  <si>
    <t>119464631*</t>
  </si>
  <si>
    <t>OTA</t>
  </si>
  <si>
    <t>Sayuki</t>
  </si>
  <si>
    <t>田村　優芽</t>
  </si>
  <si>
    <t>ﾀﾑﾗ ﾕﾒ</t>
  </si>
  <si>
    <t>111914320*</t>
  </si>
  <si>
    <t>TAMURA</t>
  </si>
  <si>
    <t>Yume</t>
  </si>
  <si>
    <t>須磨学園</t>
  </si>
  <si>
    <t>瀬川　藍</t>
  </si>
  <si>
    <t>ｾｶﾞﾜ ｱｲ</t>
  </si>
  <si>
    <t>119512524*</t>
  </si>
  <si>
    <t>SEGAWA</t>
  </si>
  <si>
    <t>Ai</t>
  </si>
  <si>
    <t>市　柚月</t>
  </si>
  <si>
    <t>ｲﾁ ﾕﾂﾞｷ</t>
  </si>
  <si>
    <t>学連</t>
  </si>
  <si>
    <t>200009555*</t>
  </si>
  <si>
    <t>ICHI</t>
  </si>
  <si>
    <t>加古川東</t>
  </si>
  <si>
    <t>宮岡　悠子</t>
  </si>
  <si>
    <t>ﾐﾔｵｶ ﾕｳｺ</t>
  </si>
  <si>
    <t>117934227*</t>
  </si>
  <si>
    <t>MIYAOKA</t>
  </si>
  <si>
    <t>Yuko</t>
  </si>
  <si>
    <t>大分雄城台</t>
  </si>
  <si>
    <t>横山　恵理菜</t>
  </si>
  <si>
    <t>ﾖｺﾔﾏ ｴﾘﾅ</t>
  </si>
  <si>
    <t>111008819*</t>
  </si>
  <si>
    <t>YOKOYAMA</t>
  </si>
  <si>
    <t>Erina</t>
  </si>
  <si>
    <t>北陸</t>
  </si>
  <si>
    <t>谷口　蒼依</t>
  </si>
  <si>
    <t>ﾀﾆｸﾞﾁ ｱｵｲ</t>
  </si>
  <si>
    <t>200091032*</t>
  </si>
  <si>
    <t>TANIGUCHI</t>
  </si>
  <si>
    <t>鳥羽</t>
  </si>
  <si>
    <t>福井　彩乃</t>
  </si>
  <si>
    <t>ﾌｸｲ ｱﾔﾉ</t>
  </si>
  <si>
    <t>131135014*</t>
  </si>
  <si>
    <t>FUKUI</t>
  </si>
  <si>
    <t>瀧野　未来</t>
  </si>
  <si>
    <t>ﾀｷﾉ ﾐｸ</t>
  </si>
  <si>
    <t>131098729*</t>
  </si>
  <si>
    <t>TAKINO</t>
  </si>
  <si>
    <t>Miku</t>
  </si>
  <si>
    <t>福井　有香</t>
  </si>
  <si>
    <t>ﾌｸｲ ﾕｶ</t>
  </si>
  <si>
    <t>130247522*</t>
  </si>
  <si>
    <t>Yuka</t>
  </si>
  <si>
    <t>桐蔭</t>
  </si>
  <si>
    <t>西田　有里</t>
  </si>
  <si>
    <t>ﾆｼﾀﾞ ﾕﾘ</t>
  </si>
  <si>
    <t>123092320*</t>
  </si>
  <si>
    <t>Yuri</t>
  </si>
  <si>
    <t>草津東</t>
  </si>
  <si>
    <t>津田　実花</t>
  </si>
  <si>
    <t>ﾂﾀﾞ ﾐﾊﾅ</t>
  </si>
  <si>
    <t>TSUDA</t>
  </si>
  <si>
    <t>Mihana</t>
  </si>
  <si>
    <t>原田　梨子</t>
  </si>
  <si>
    <t>ﾊﾗﾀﾞ ﾘｺ</t>
  </si>
  <si>
    <t>HARADA</t>
  </si>
  <si>
    <t>Riko</t>
  </si>
  <si>
    <t>前田　理湖</t>
  </si>
  <si>
    <t>ﾏｴﾀﾞ ﾘｺ</t>
  </si>
  <si>
    <t>MAEDA</t>
  </si>
  <si>
    <t>関西大北陽</t>
  </si>
  <si>
    <t>西藤　杏純</t>
  </si>
  <si>
    <t>ｻｲﾄｳ ｱｽﾞﾐ</t>
  </si>
  <si>
    <t>SAITO</t>
  </si>
  <si>
    <t>Azumi</t>
  </si>
  <si>
    <t>黒瀬　朝日香</t>
    <rPh sb="3" eb="4">
      <t>アサ</t>
    </rPh>
    <rPh sb="4" eb="5">
      <t>ヒ</t>
    </rPh>
    <rPh sb="5" eb="6">
      <t>カオル</t>
    </rPh>
    <phoneticPr fontId="5"/>
  </si>
  <si>
    <t>ｸﾛｾ ｱｽｶ</t>
  </si>
  <si>
    <t>127474328*</t>
  </si>
  <si>
    <t>KUROSE</t>
  </si>
  <si>
    <t>Asuka</t>
  </si>
  <si>
    <t>神田　琉杏</t>
  </si>
  <si>
    <t>ｶﾝﾀﾞ ﾙｱﾝ</t>
  </si>
  <si>
    <t>131572120*</t>
  </si>
  <si>
    <t>KANDA</t>
  </si>
  <si>
    <t>Ruan</t>
  </si>
  <si>
    <t>池田　悠音</t>
  </si>
  <si>
    <t>ｲｹﾀﾞ ﾁｾﾉ</t>
  </si>
  <si>
    <t>IKEDA</t>
  </si>
  <si>
    <t>Chiseno</t>
  </si>
  <si>
    <t>白波瀬　彩</t>
  </si>
  <si>
    <t>ｼﾗﾊｾ ｱﾔ</t>
  </si>
  <si>
    <t>SHIRAHASE</t>
  </si>
  <si>
    <t>Aya</t>
  </si>
  <si>
    <t>山本　釉未</t>
  </si>
  <si>
    <t>ﾔﾏﾓﾄ ﾕｳﾐ</t>
  </si>
  <si>
    <t>Yuumi</t>
  </si>
  <si>
    <t>廣瀬　梛</t>
  </si>
  <si>
    <t>ﾋﾛｾ ﾅｷﾞ</t>
  </si>
  <si>
    <t>HIROSE</t>
  </si>
  <si>
    <t>Nagi</t>
  </si>
  <si>
    <t>古田島　彩</t>
  </si>
  <si>
    <t>ｺﾀｼﾞﾏ ｱﾔ</t>
  </si>
  <si>
    <t>KOTAJIMA</t>
  </si>
  <si>
    <t>白鵬女子</t>
  </si>
  <si>
    <t>森安　桃風</t>
  </si>
  <si>
    <t>ﾓﾘﾔｽ ﾓﾓｶ</t>
  </si>
  <si>
    <t>MORIYASU</t>
  </si>
  <si>
    <t>Momoka</t>
  </si>
  <si>
    <t>銀河学院</t>
  </si>
  <si>
    <t>園田学園女子大学</t>
  </si>
  <si>
    <t>廣瀬　桃奈</t>
  </si>
  <si>
    <t>ﾋﾛｾ ﾓﾓﾅ</t>
  </si>
  <si>
    <t>143736630*</t>
  </si>
  <si>
    <t>Momona</t>
  </si>
  <si>
    <t>洛北</t>
  </si>
  <si>
    <t>藤本　千愛</t>
  </si>
  <si>
    <t>ﾌｼﾞﾓﾄ ﾁｱﾅ</t>
  </si>
  <si>
    <t>143738834*</t>
  </si>
  <si>
    <t>FUJIMOTO</t>
  </si>
  <si>
    <t>Chiana</t>
  </si>
  <si>
    <t>鳴門渦潮</t>
  </si>
  <si>
    <t>安達　茉鈴</t>
  </si>
  <si>
    <t>ｱﾀﾞﾁ ﾏﾘﾝ</t>
  </si>
  <si>
    <t>90181423*</t>
  </si>
  <si>
    <t>Marin</t>
  </si>
  <si>
    <t>大坂谷　明里</t>
  </si>
  <si>
    <t>ｵｵｻｶﾔ ｱｶﾘ</t>
  </si>
  <si>
    <t>90226019*</t>
  </si>
  <si>
    <t>OSAKAYA</t>
  </si>
  <si>
    <t>Akari</t>
  </si>
  <si>
    <t>社</t>
  </si>
  <si>
    <t>梶原　有咲</t>
  </si>
  <si>
    <t>ｶｼﾞﾜﾗ ｱｻ</t>
  </si>
  <si>
    <t>121752422*</t>
  </si>
  <si>
    <t>KAJIWARA</t>
  </si>
  <si>
    <t>Asa</t>
  </si>
  <si>
    <t>八幡浜</t>
  </si>
  <si>
    <t>川西　可紗</t>
  </si>
  <si>
    <t>ｶﾜﾆｼ ｱﾘｻ</t>
  </si>
  <si>
    <t>88254330*</t>
  </si>
  <si>
    <t>KAWANISHI</t>
  </si>
  <si>
    <t>Arisa</t>
  </si>
  <si>
    <t>京都西山</t>
  </si>
  <si>
    <t>近藤　美穂</t>
  </si>
  <si>
    <t>ｺﾝﾄﾞｳ ﾐﾎ</t>
  </si>
  <si>
    <t>87742634*</t>
  </si>
  <si>
    <t>Miho</t>
  </si>
  <si>
    <t>NHK学園</t>
  </si>
  <si>
    <t>定池　弥音</t>
  </si>
  <si>
    <t>ｻﾀﾞｲｹ ﾐﾈ</t>
  </si>
  <si>
    <t>107497331*</t>
  </si>
  <si>
    <t>SADAIKE</t>
  </si>
  <si>
    <t>Mine</t>
  </si>
  <si>
    <t>塔南</t>
  </si>
  <si>
    <t>白石　香乃</t>
  </si>
  <si>
    <t>ｼﾗｲｼ ｶﾉ</t>
  </si>
  <si>
    <t>108073827*</t>
  </si>
  <si>
    <t>SHIRAISHI</t>
  </si>
  <si>
    <t>Kano</t>
  </si>
  <si>
    <t>城　まなみ</t>
  </si>
  <si>
    <t>ﾀﾁ ﾏﾅﾐ</t>
  </si>
  <si>
    <t>91501723*</t>
  </si>
  <si>
    <t>TACHI</t>
  </si>
  <si>
    <t>Manami</t>
  </si>
  <si>
    <t>那賀</t>
  </si>
  <si>
    <t>堂西　愛加</t>
  </si>
  <si>
    <t>ﾄﾞｳﾆｼ ｱｲｶ</t>
  </si>
  <si>
    <t>94743835*</t>
  </si>
  <si>
    <t>DONISHI</t>
  </si>
  <si>
    <t>Aika</t>
  </si>
  <si>
    <t>和歌山北</t>
  </si>
  <si>
    <t>中野　悠菜</t>
  </si>
  <si>
    <t>ﾅｶﾉ ﾊﾙﾅ</t>
  </si>
  <si>
    <t>88554838*</t>
  </si>
  <si>
    <t>NAKANO</t>
  </si>
  <si>
    <t>Haruna</t>
  </si>
  <si>
    <t>中村　智恵</t>
  </si>
  <si>
    <t>ﾅｶﾑﾗ ﾁｴ</t>
  </si>
  <si>
    <t>87802530*</t>
  </si>
  <si>
    <t>NAKAMURA</t>
  </si>
  <si>
    <t>Chie</t>
  </si>
  <si>
    <t>東　楓</t>
  </si>
  <si>
    <t>ﾋｶﾞｼ ｶｴﾃﾞ</t>
  </si>
  <si>
    <t>88515128*</t>
  </si>
  <si>
    <t>HIGASHI</t>
  </si>
  <si>
    <t>Kaede</t>
  </si>
  <si>
    <t>大阪成蹊女子</t>
  </si>
  <si>
    <t>福光　由佳</t>
  </si>
  <si>
    <t>ﾌｸﾐﾂ ﾕｶ</t>
  </si>
  <si>
    <t>89852638*</t>
  </si>
  <si>
    <t>FUKUMITSU</t>
  </si>
  <si>
    <t>藤野　楓</t>
  </si>
  <si>
    <t>ﾌｼﾞﾉ ｶｴﾃﾞ</t>
  </si>
  <si>
    <t>88605330*</t>
  </si>
  <si>
    <t>FUJINO</t>
  </si>
  <si>
    <t>大阪桐蔭</t>
  </si>
  <si>
    <t>古林　愛理</t>
  </si>
  <si>
    <t>ﾌﾙﾊﾞﾔｼ ｴﾘ</t>
  </si>
  <si>
    <t>87770433*</t>
  </si>
  <si>
    <t>FURUBAYASHI</t>
  </si>
  <si>
    <t>明石商業</t>
  </si>
  <si>
    <t>昌　琴音</t>
  </si>
  <si>
    <t>ﾏｻ ｺﾄﾈ</t>
  </si>
  <si>
    <t>92312623*</t>
  </si>
  <si>
    <t>MASA</t>
  </si>
  <si>
    <t>Kotone</t>
  </si>
  <si>
    <t>三浦　紫音</t>
  </si>
  <si>
    <t>ﾐｳﾗ ｼｵﾝ</t>
  </si>
  <si>
    <t>91534123*</t>
  </si>
  <si>
    <t>MIURA</t>
  </si>
  <si>
    <t>Shion</t>
  </si>
  <si>
    <t>水江　麻友</t>
  </si>
  <si>
    <t>ﾐｽﾞｴ ﾏﾕ</t>
  </si>
  <si>
    <t>124046724*</t>
  </si>
  <si>
    <t>MIZUE</t>
  </si>
  <si>
    <t>神戸高塚</t>
  </si>
  <si>
    <t>村上　和葉</t>
  </si>
  <si>
    <t>ﾑﾗｶﾐ ｶｽﾞﾊ</t>
  </si>
  <si>
    <t>108073322*</t>
  </si>
  <si>
    <t>MURAKAMI</t>
  </si>
  <si>
    <t>Kazuha</t>
  </si>
  <si>
    <t>京都光華</t>
  </si>
  <si>
    <t>安岡　若菜</t>
  </si>
  <si>
    <t>ﾔｽｵｶ ﾜｶﾅ</t>
  </si>
  <si>
    <t>88133831*</t>
  </si>
  <si>
    <t>YASUOKA</t>
  </si>
  <si>
    <t>Wakana</t>
  </si>
  <si>
    <t>生光学園</t>
  </si>
  <si>
    <t>山本　遥花</t>
  </si>
  <si>
    <t>ﾔﾏﾓﾄ ﾊﾙｶ</t>
  </si>
  <si>
    <t>91074425*</t>
  </si>
  <si>
    <t>Haruka</t>
  </si>
  <si>
    <t>済美</t>
  </si>
  <si>
    <t>渡辺　愛</t>
  </si>
  <si>
    <t>ﾜﾀﾅﾍﾞ ｱｲ</t>
  </si>
  <si>
    <t>164678133*</t>
  </si>
  <si>
    <t>大阪</t>
  </si>
  <si>
    <t>入山　眞菜</t>
  </si>
  <si>
    <t>ｲﾘﾔﾏ ﾏﾅ</t>
  </si>
  <si>
    <t>134780023*</t>
  </si>
  <si>
    <t>IRIYAMA</t>
  </si>
  <si>
    <t>Mana</t>
  </si>
  <si>
    <t>荻野　優美</t>
  </si>
  <si>
    <t>ｵｷﾞﾉ ﾕｳﾐ</t>
  </si>
  <si>
    <t>101617420*</t>
  </si>
  <si>
    <t>OGINO</t>
  </si>
  <si>
    <t>Yumi</t>
  </si>
  <si>
    <t>木岡　優芽</t>
  </si>
  <si>
    <t>ｷｵｶ ﾕﾒ</t>
  </si>
  <si>
    <t>103439020*</t>
  </si>
  <si>
    <t>KIOKA</t>
  </si>
  <si>
    <t>岸本　冬羽</t>
  </si>
  <si>
    <t>ｷｼﾓﾄ ﾌｳ</t>
  </si>
  <si>
    <t>102085521*</t>
  </si>
  <si>
    <t>KISHIMOTO</t>
  </si>
  <si>
    <t>Fu</t>
  </si>
  <si>
    <t>清水　優萌</t>
  </si>
  <si>
    <t>ｷﾖﾐｽﾞ ﾕﾒ</t>
  </si>
  <si>
    <t>99832738*</t>
  </si>
  <si>
    <t>KIYOMIZU</t>
  </si>
  <si>
    <t>鹿児島女子</t>
  </si>
  <si>
    <t>小林　琉奈</t>
  </si>
  <si>
    <t>ｺﾊﾞﾔｼ ﾙﾅ</t>
  </si>
  <si>
    <t>134181927*</t>
  </si>
  <si>
    <t>KOBAYASHI</t>
  </si>
  <si>
    <t>Runa</t>
  </si>
  <si>
    <t>東温</t>
  </si>
  <si>
    <t>白金　愛沙海</t>
  </si>
  <si>
    <t>ｼﾛｶﾞﾈ ｱｻﾐ</t>
  </si>
  <si>
    <t>101194218*</t>
  </si>
  <si>
    <t>SHIROGANE</t>
  </si>
  <si>
    <t>Asami</t>
  </si>
  <si>
    <t>高垣　実夢</t>
  </si>
  <si>
    <t>ﾀｶｶﾞｷ ﾐﾕ</t>
  </si>
  <si>
    <t>107805930*</t>
  </si>
  <si>
    <t>TAKAGAKI</t>
  </si>
  <si>
    <t>Miyu</t>
  </si>
  <si>
    <t>西城陽</t>
  </si>
  <si>
    <t>武元　美澪</t>
  </si>
  <si>
    <t>ﾀｹﾓﾄ ﾐﾚｲ</t>
  </si>
  <si>
    <t>108005115*</t>
  </si>
  <si>
    <t>TAKEMOTO</t>
  </si>
  <si>
    <t>Mirei</t>
  </si>
  <si>
    <t>田村　璃々花</t>
  </si>
  <si>
    <t>ﾀﾑﾗ ﾘﾘｶ</t>
  </si>
  <si>
    <t>106367326*</t>
  </si>
  <si>
    <t>栃尾　陽菜</t>
  </si>
  <si>
    <t>ﾄﾁｵ ﾋﾅﾀ</t>
  </si>
  <si>
    <t>101614922*</t>
  </si>
  <si>
    <t>TOCHIO</t>
  </si>
  <si>
    <t>Hinata</t>
  </si>
  <si>
    <t>鳥羽　千晴</t>
  </si>
  <si>
    <t>ﾄﾊﾞ ﾁﾊﾙ</t>
  </si>
  <si>
    <t>104377123*</t>
  </si>
  <si>
    <t>TOBA</t>
  </si>
  <si>
    <t>Chiharu</t>
  </si>
  <si>
    <t>内藤　澪</t>
  </si>
  <si>
    <t>ﾅｲﾄｳ ﾚｲ</t>
  </si>
  <si>
    <t>119788640*</t>
  </si>
  <si>
    <t>NAITO</t>
  </si>
  <si>
    <t>Rei</t>
  </si>
  <si>
    <t>中村　咲心</t>
  </si>
  <si>
    <t>ﾅｶﾑﾗ ｻｷ</t>
  </si>
  <si>
    <t>134780124*</t>
  </si>
  <si>
    <t>Saki</t>
  </si>
  <si>
    <t>西崎　来実</t>
  </si>
  <si>
    <t>ﾆｼｻﾞｷ ｸﾙﾐ</t>
  </si>
  <si>
    <t>136805629*</t>
  </si>
  <si>
    <t>NISHIZAKI</t>
  </si>
  <si>
    <t>Kurumi</t>
  </si>
  <si>
    <t>尼崎双星</t>
  </si>
  <si>
    <t>藤本　色映</t>
  </si>
  <si>
    <t>ﾌｼﾞﾓﾄ ｲﾛﾊ</t>
  </si>
  <si>
    <t>133174928*</t>
  </si>
  <si>
    <t>Iroha</t>
  </si>
  <si>
    <t>神戸山手女子</t>
  </si>
  <si>
    <t>松本　彩華</t>
  </si>
  <si>
    <t>ﾏﾂﾓﾄ ｱﾔｶ</t>
  </si>
  <si>
    <t>105482929*</t>
  </si>
  <si>
    <t>MATSUMOTO</t>
  </si>
  <si>
    <t>Ayaka</t>
  </si>
  <si>
    <t>松陽</t>
  </si>
  <si>
    <t>松本　百音</t>
  </si>
  <si>
    <t>ﾏﾂﾓﾄ ﾓﾈ</t>
  </si>
  <si>
    <t>102324416*</t>
  </si>
  <si>
    <t>Mone</t>
  </si>
  <si>
    <t>山本　心葉</t>
  </si>
  <si>
    <t>ﾔﾏﾓﾄ ｺｺﾊ</t>
  </si>
  <si>
    <t>107004820*</t>
  </si>
  <si>
    <t>Cocoha</t>
  </si>
  <si>
    <t>福本　涼音</t>
  </si>
  <si>
    <t>ﾌｸﾓﾄ ｽｽﾞﾈ</t>
  </si>
  <si>
    <t>103691727*</t>
  </si>
  <si>
    <t>FUKUMOTO</t>
  </si>
  <si>
    <t>Suzune</t>
  </si>
  <si>
    <t>淡路三原</t>
  </si>
  <si>
    <t>綾　聖菜</t>
  </si>
  <si>
    <t>ｱﾔ ｾｲﾅ</t>
  </si>
  <si>
    <t>115262118*</t>
  </si>
  <si>
    <t>AYA</t>
  </si>
  <si>
    <t>Seina</t>
  </si>
  <si>
    <t>礒邉　美蘭</t>
  </si>
  <si>
    <t>ｲｿﾍﾞ ﾐﾗﾝ</t>
  </si>
  <si>
    <t>116603219*</t>
  </si>
  <si>
    <t>ISOBE</t>
  </si>
  <si>
    <t>Miran</t>
  </si>
  <si>
    <t>乾谷　こころ</t>
  </si>
  <si>
    <t>ｲﾇｲﾀﾞﾆ ｺｺﾛ</t>
  </si>
  <si>
    <t>117328830*</t>
  </si>
  <si>
    <t>INUIDANI</t>
  </si>
  <si>
    <t>奈良情報商業</t>
  </si>
  <si>
    <t>今岡　理実</t>
  </si>
  <si>
    <t>ｲﾏｵｶ ﾘﾐ</t>
  </si>
  <si>
    <t>144466227*</t>
  </si>
  <si>
    <t>IMAOKA</t>
  </si>
  <si>
    <t>Rimi</t>
  </si>
  <si>
    <t>峰山</t>
  </si>
  <si>
    <t>梅月　夢乃</t>
  </si>
  <si>
    <t>ｳﾒﾂﾞｷ ﾕﾒﾉ</t>
  </si>
  <si>
    <t>116690831*</t>
  </si>
  <si>
    <t>UMEZUKI</t>
  </si>
  <si>
    <t>Yumeno</t>
  </si>
  <si>
    <t>東筑紫学園</t>
  </si>
  <si>
    <t>大岡　聖和</t>
  </si>
  <si>
    <t>ｵｵｵｶ ｾﾅ</t>
  </si>
  <si>
    <t>111751622*</t>
  </si>
  <si>
    <t>OOKA</t>
  </si>
  <si>
    <t>太田垣　楓華</t>
  </si>
  <si>
    <t>ｵｵﾀｶﾞｷ ﾌｳｶ</t>
  </si>
  <si>
    <t>117523423*</t>
  </si>
  <si>
    <t>OTAGAKI</t>
  </si>
  <si>
    <t>八鹿</t>
  </si>
  <si>
    <t>門脇　杏実</t>
  </si>
  <si>
    <t>ｶﾄﾞﾜｷ ｱﾐ</t>
  </si>
  <si>
    <t>114589028*</t>
  </si>
  <si>
    <t>KADOWAKI</t>
  </si>
  <si>
    <t>金光　莉緒</t>
  </si>
  <si>
    <t>ｶﾈﾐﾂ ﾘｵ</t>
  </si>
  <si>
    <t>115493124*</t>
  </si>
  <si>
    <t>KANEMITSU</t>
  </si>
  <si>
    <t>Rio</t>
  </si>
  <si>
    <t>汎愛</t>
  </si>
  <si>
    <t>木村　爽風</t>
  </si>
  <si>
    <t>ｷﾑﾗ ｻﾔｶ</t>
  </si>
  <si>
    <t>120249927*</t>
  </si>
  <si>
    <t>KIMURA</t>
  </si>
  <si>
    <t>小林　悠香</t>
  </si>
  <si>
    <t>ｺﾊﾞﾔｼ ﾊﾙｶ</t>
  </si>
  <si>
    <t>113347120*</t>
  </si>
  <si>
    <t>豊川</t>
  </si>
  <si>
    <t>後藤　夏凜</t>
  </si>
  <si>
    <t>ｺﾞﾄｳ ｶﾘﾝ</t>
  </si>
  <si>
    <t>109490831*</t>
  </si>
  <si>
    <t>GOTO</t>
  </si>
  <si>
    <t>竹井　杏</t>
  </si>
  <si>
    <t>ﾀｹｲ ｱﾝｽﾞ</t>
  </si>
  <si>
    <t>115232216*</t>
  </si>
  <si>
    <t>TAKEI</t>
  </si>
  <si>
    <t>Anzu</t>
  </si>
  <si>
    <t>田中　佑果</t>
  </si>
  <si>
    <t>ﾀﾅｶ ﾕｳｶ</t>
  </si>
  <si>
    <t>128655532*</t>
  </si>
  <si>
    <t>TANAKA</t>
  </si>
  <si>
    <t>近畿大附属</t>
  </si>
  <si>
    <t>中尾　柚希</t>
  </si>
  <si>
    <t>ﾅｶｵ ﾕｽﾞｷ</t>
  </si>
  <si>
    <t>116803322*</t>
  </si>
  <si>
    <t>NAKAO</t>
  </si>
  <si>
    <t>中本　百々香</t>
  </si>
  <si>
    <t>ﾅｶﾓﾄ ﾓﾓｶ</t>
  </si>
  <si>
    <t>145465429*</t>
  </si>
  <si>
    <t>NAKAMOTO</t>
  </si>
  <si>
    <t>沼田</t>
  </si>
  <si>
    <t>萩野　瑠衣</t>
  </si>
  <si>
    <t>ﾊｷﾞﾉ ﾙｲ</t>
  </si>
  <si>
    <t>119896438*</t>
  </si>
  <si>
    <t>HAGINO</t>
  </si>
  <si>
    <t>Rui</t>
  </si>
  <si>
    <t>向陽</t>
  </si>
  <si>
    <t>林田　悠希</t>
  </si>
  <si>
    <t>ﾊﾔｼﾀﾞ ﾕｳｷ</t>
  </si>
  <si>
    <t>111278828*</t>
  </si>
  <si>
    <t>HAYASHIDA</t>
  </si>
  <si>
    <t>Yuki</t>
  </si>
  <si>
    <t>添上</t>
  </si>
  <si>
    <t>早野　美咲</t>
  </si>
  <si>
    <t>ﾊﾔﾉ ﾐｻｷ</t>
  </si>
  <si>
    <t>119679336*</t>
  </si>
  <si>
    <t>HAYANO</t>
  </si>
  <si>
    <t>今治明徳</t>
  </si>
  <si>
    <t>廣瀬　杏奈</t>
  </si>
  <si>
    <t>ﾋﾛｾ ｱﾝﾅ</t>
  </si>
  <si>
    <t>147615731*</t>
  </si>
  <si>
    <t>Anna</t>
  </si>
  <si>
    <t>紫野</t>
  </si>
  <si>
    <t>藤田　愛梨</t>
  </si>
  <si>
    <t>ﾌｼﾞﾀ ｱｲﾘ</t>
  </si>
  <si>
    <t>113967936*</t>
  </si>
  <si>
    <t>Airi</t>
  </si>
  <si>
    <t>藤原　かれん</t>
  </si>
  <si>
    <t>ﾌｼﾞﾜﾗ ｶﾚﾝ</t>
  </si>
  <si>
    <t>112922219*</t>
  </si>
  <si>
    <t>FUJIWARA</t>
  </si>
  <si>
    <t>堀ノ内　香奈</t>
  </si>
  <si>
    <t>ﾎﾘﾉｳﾁ ｶﾅ</t>
  </si>
  <si>
    <t>119333626*</t>
  </si>
  <si>
    <t>HORINOUCHI</t>
  </si>
  <si>
    <t>Kana</t>
  </si>
  <si>
    <t>北稜</t>
  </si>
  <si>
    <t>宮原　莉乙</t>
  </si>
  <si>
    <t>ﾐﾔﾊﾗ ﾘｵ</t>
  </si>
  <si>
    <t>113602013*</t>
  </si>
  <si>
    <t>MIYAHARA</t>
  </si>
  <si>
    <t>村田　奈津実</t>
  </si>
  <si>
    <t>ﾑﾗﾀ ﾅﾂﾐ</t>
  </si>
  <si>
    <t>120589732*</t>
  </si>
  <si>
    <t>MURATA</t>
  </si>
  <si>
    <t>Natsumi</t>
  </si>
  <si>
    <t>森脇　叶美</t>
  </si>
  <si>
    <t>ﾓﾘﾜｷ ｶﾅﾐ</t>
  </si>
  <si>
    <t>115150619*</t>
  </si>
  <si>
    <t>MORIWAKI</t>
  </si>
  <si>
    <t>Kanami</t>
  </si>
  <si>
    <t>神辺旭</t>
  </si>
  <si>
    <t>吉村　心</t>
  </si>
  <si>
    <t>ﾖｼﾑﾗ ｺｺﾛ</t>
  </si>
  <si>
    <t>115167122*</t>
  </si>
  <si>
    <t>YOSHIMURA</t>
  </si>
  <si>
    <t>和田　深蒼</t>
  </si>
  <si>
    <t>ﾜﾀﾞ ﾐｻｵ</t>
  </si>
  <si>
    <t>113457728*</t>
  </si>
  <si>
    <t>WADA</t>
  </si>
  <si>
    <t>Misao</t>
  </si>
  <si>
    <t>小西　遥日</t>
  </si>
  <si>
    <t>ｺﾆｼ ﾊﾙｶ</t>
  </si>
  <si>
    <t>KONISHI</t>
  </si>
  <si>
    <t>奈良文化</t>
  </si>
  <si>
    <t>國見　砂星</t>
  </si>
  <si>
    <t>ｸﾆﾐ ｻﾘｱ</t>
  </si>
  <si>
    <t>115488633*</t>
  </si>
  <si>
    <t>KUNIMI</t>
  </si>
  <si>
    <t>Saria</t>
  </si>
  <si>
    <t>北原　琉香</t>
  </si>
  <si>
    <t>ｷﾀﾊﾗ ﾙｶ</t>
  </si>
  <si>
    <t>200037137*</t>
  </si>
  <si>
    <t>KITAHARA</t>
  </si>
  <si>
    <t>Ruka</t>
  </si>
  <si>
    <t>浅田　真子</t>
  </si>
  <si>
    <t>ｱｻﾀﾞ ﾏｺ</t>
  </si>
  <si>
    <t>128655633*</t>
  </si>
  <si>
    <t>ASADA</t>
  </si>
  <si>
    <t>Mako</t>
  </si>
  <si>
    <t>伊木　美陽留</t>
  </si>
  <si>
    <t>ｲｷ ﾐﾊﾙ</t>
  </si>
  <si>
    <t>126971935*</t>
  </si>
  <si>
    <t>IKI</t>
  </si>
  <si>
    <t>Miharu</t>
  </si>
  <si>
    <t>井之川　未佑花</t>
  </si>
  <si>
    <t>ｲﾉｶﾜ ﾐﾕｶ</t>
  </si>
  <si>
    <t>129376028*</t>
  </si>
  <si>
    <t>INOKAWA</t>
  </si>
  <si>
    <t>Miyuka</t>
  </si>
  <si>
    <t>岡　穂香</t>
  </si>
  <si>
    <t>ｵｶ ﾎﾉｶ</t>
  </si>
  <si>
    <t>124109825*</t>
  </si>
  <si>
    <t>OKA</t>
  </si>
  <si>
    <t>小野　心鈴</t>
  </si>
  <si>
    <t>ｵﾉ ﾐｽｽﾞ</t>
  </si>
  <si>
    <t>124767936*</t>
  </si>
  <si>
    <t>ONO</t>
  </si>
  <si>
    <t>Misuzu</t>
  </si>
  <si>
    <t>大津商業</t>
  </si>
  <si>
    <t>菅　麗華</t>
  </si>
  <si>
    <t>ｶﾝ ﾚｲｶ</t>
  </si>
  <si>
    <t>129045728*</t>
  </si>
  <si>
    <t>KAN</t>
  </si>
  <si>
    <t>Reika</t>
  </si>
  <si>
    <t>黒田　華代</t>
  </si>
  <si>
    <t>ｸﾛﾀﾞ ﾊﾅﾖ</t>
  </si>
  <si>
    <t>123974733*</t>
  </si>
  <si>
    <t>KURODA</t>
  </si>
  <si>
    <t>Hanayo</t>
  </si>
  <si>
    <t>小柳　瀬李加</t>
  </si>
  <si>
    <t>ｺﾔﾅｷﾞ ｾﾘｶ</t>
  </si>
  <si>
    <t>123178830*</t>
  </si>
  <si>
    <t>KOYANAGI</t>
  </si>
  <si>
    <t>Serika</t>
  </si>
  <si>
    <t>姫路女学院</t>
  </si>
  <si>
    <t>小山　さくら</t>
  </si>
  <si>
    <t>ｺﾔﾏ ｻｸﾗ</t>
  </si>
  <si>
    <t>129281528*</t>
  </si>
  <si>
    <t>KOYAMA</t>
  </si>
  <si>
    <t>坂田　優</t>
  </si>
  <si>
    <t>ｻｶﾀ ﾕｳ</t>
  </si>
  <si>
    <t>163958032*</t>
  </si>
  <si>
    <t>SAKATA</t>
  </si>
  <si>
    <t>洛東</t>
  </si>
  <si>
    <t>清水　彩加</t>
  </si>
  <si>
    <t>ｼﾐｽﾞ ｱﾔｶ</t>
  </si>
  <si>
    <t>123622521*</t>
  </si>
  <si>
    <t>SHIMIZU</t>
  </si>
  <si>
    <t>末戸　さくら</t>
  </si>
  <si>
    <t>ｽｴﾄ ｻｸﾗ</t>
  </si>
  <si>
    <t>127147123*</t>
  </si>
  <si>
    <t>SUETO</t>
  </si>
  <si>
    <t>姫路飾西</t>
  </si>
  <si>
    <t>杉永　美空</t>
  </si>
  <si>
    <t>ｽｷﾞﾅｶﾞ ﾐｸ</t>
  </si>
  <si>
    <t>154270524*</t>
  </si>
  <si>
    <t>SUGINAGA</t>
  </si>
  <si>
    <t>須佐見　楓花</t>
  </si>
  <si>
    <t>ｽｻﾐ ﾌｳｶ</t>
  </si>
  <si>
    <t>157670632*</t>
  </si>
  <si>
    <t>SUSAMI</t>
  </si>
  <si>
    <t>京都工学院</t>
  </si>
  <si>
    <t>武田　璃緒</t>
  </si>
  <si>
    <t>ﾀｹﾀﾞ ﾘｵ</t>
  </si>
  <si>
    <t>123199429*</t>
  </si>
  <si>
    <t>TAKEDA</t>
  </si>
  <si>
    <t>田中　美羽</t>
  </si>
  <si>
    <t>ﾀﾅｶ ﾐｳ</t>
  </si>
  <si>
    <t>126490224*</t>
  </si>
  <si>
    <t>Miu</t>
  </si>
  <si>
    <t>寺下　玲奈</t>
  </si>
  <si>
    <t>ﾃﾗｼﾀ ﾚﾅ</t>
  </si>
  <si>
    <t>131210311*</t>
  </si>
  <si>
    <t>TERASHITA</t>
  </si>
  <si>
    <t>Rena</t>
  </si>
  <si>
    <t>永井　彩花</t>
  </si>
  <si>
    <t>ﾅｶﾞｲ ｱﾔｶ</t>
  </si>
  <si>
    <t>126325726*</t>
  </si>
  <si>
    <t>NAGAI</t>
  </si>
  <si>
    <t>樋口　萌花</t>
  </si>
  <si>
    <t>ﾋｸﾞﾁ ﾓｴｶ</t>
  </si>
  <si>
    <t>154692532*</t>
  </si>
  <si>
    <t>Moeka</t>
  </si>
  <si>
    <t>平岡　優花</t>
  </si>
  <si>
    <t>ﾋﾗｵｶ ﾕｳｶ</t>
  </si>
  <si>
    <t>129472025*</t>
  </si>
  <si>
    <t>HIRAOKA</t>
  </si>
  <si>
    <t>倉敷中央</t>
  </si>
  <si>
    <t>舟引　萌恵</t>
  </si>
  <si>
    <t>ﾌﾅﾋﾞｷ ﾓｴ</t>
  </si>
  <si>
    <t>126558128*</t>
  </si>
  <si>
    <t>FUNABIKI</t>
  </si>
  <si>
    <t>Moe</t>
  </si>
  <si>
    <t>南方　麻央</t>
  </si>
  <si>
    <t>ﾐﾅｶﾀ ﾏｵ</t>
  </si>
  <si>
    <t>154210720*</t>
  </si>
  <si>
    <t>MINAKATA</t>
  </si>
  <si>
    <t>Mao</t>
  </si>
  <si>
    <t>森本　海咲希</t>
  </si>
  <si>
    <t>ﾓﾘﾓﾄ ﾐｻｷ</t>
  </si>
  <si>
    <t>127824529*</t>
  </si>
  <si>
    <t>MORIMOTO</t>
  </si>
  <si>
    <t>山中　優依</t>
  </si>
  <si>
    <t>ﾔﾏﾅｶ ﾕｲ</t>
  </si>
  <si>
    <t>129267633*</t>
  </si>
  <si>
    <t>YAMANAKA</t>
  </si>
  <si>
    <t>Yui</t>
  </si>
  <si>
    <t>熊野</t>
  </si>
  <si>
    <t>山本　つき</t>
  </si>
  <si>
    <t>ﾔﾏﾓﾄ ﾂｷ</t>
  </si>
  <si>
    <t>127167125*</t>
  </si>
  <si>
    <t>Tsuki</t>
  </si>
  <si>
    <t>宮島工業</t>
  </si>
  <si>
    <t>山本　優子</t>
  </si>
  <si>
    <t>ﾔﾏﾓﾄ ﾕｳｺ</t>
  </si>
  <si>
    <t>154309729*</t>
  </si>
  <si>
    <t>山本　琉凪</t>
  </si>
  <si>
    <t>ﾔﾏﾓﾄ ﾙﾅ</t>
  </si>
  <si>
    <t>142246625*</t>
  </si>
  <si>
    <t>美濃加茂</t>
  </si>
  <si>
    <t>好井　愛結</t>
  </si>
  <si>
    <t>ﾖｼｲ ｱﾕ</t>
  </si>
  <si>
    <t>129358937*</t>
  </si>
  <si>
    <t>YOSHII</t>
  </si>
  <si>
    <t>Ayu</t>
  </si>
  <si>
    <t>好井　万結</t>
  </si>
  <si>
    <t>ﾖｼｲ ﾏﾕ</t>
  </si>
  <si>
    <t>129358735*</t>
  </si>
  <si>
    <t>上江洲　柚子</t>
  </si>
  <si>
    <t>ｳｴｽﾞ ﾕｽﾞ</t>
  </si>
  <si>
    <t>200185008*</t>
  </si>
  <si>
    <t>UEZU</t>
  </si>
  <si>
    <t>Yuzu</t>
  </si>
  <si>
    <t>高卒認定</t>
  </si>
  <si>
    <t>甲南大学</t>
  </si>
  <si>
    <t>青野　美咲</t>
  </si>
  <si>
    <t>ｱｵﾉ ﾐｻｷ</t>
  </si>
  <si>
    <t>87813936*</t>
  </si>
  <si>
    <t>AONO</t>
  </si>
  <si>
    <t>今治北</t>
  </si>
  <si>
    <t>青山　華依</t>
  </si>
  <si>
    <t>ｱｵﾔﾏ ﾊﾅｴ</t>
  </si>
  <si>
    <t>106838127*</t>
  </si>
  <si>
    <t>AOYAMA</t>
  </si>
  <si>
    <t>Hanae</t>
  </si>
  <si>
    <t>大崎　由布子</t>
  </si>
  <si>
    <t>ｵｵｻｷ ﾕｳｺ</t>
  </si>
  <si>
    <t>88703632*</t>
  </si>
  <si>
    <t>OSAKI</t>
  </si>
  <si>
    <t>姫路商業</t>
  </si>
  <si>
    <t>國本　美柚</t>
  </si>
  <si>
    <t>ｸﾆﾓﾄ ﾐﾕ</t>
  </si>
  <si>
    <t>90278228*</t>
  </si>
  <si>
    <t>KUNIMOTO</t>
  </si>
  <si>
    <t>伊原　こころ</t>
  </si>
  <si>
    <t>ｲﾊﾗ ｺｺﾛ</t>
  </si>
  <si>
    <t>98203527*</t>
  </si>
  <si>
    <t>IHARA</t>
  </si>
  <si>
    <t>出水</t>
  </si>
  <si>
    <t>岡田　結愛</t>
  </si>
  <si>
    <t>ｵｶﾀﾞ ﾕﾒ</t>
  </si>
  <si>
    <t>103601516*</t>
  </si>
  <si>
    <t>OKADA</t>
  </si>
  <si>
    <t>北海道大谷室蘭</t>
  </si>
  <si>
    <t>岡根　和奏</t>
  </si>
  <si>
    <t>ｵｶﾈ ﾜｶﾅ</t>
  </si>
  <si>
    <t>107816831*</t>
  </si>
  <si>
    <t>OKANE</t>
  </si>
  <si>
    <t>龍谷大平安</t>
  </si>
  <si>
    <t>岡野　弥幸</t>
  </si>
  <si>
    <t>ｵｶﾉ ﾐｻｷ</t>
  </si>
  <si>
    <t>105681829*</t>
  </si>
  <si>
    <t>埼玉栄</t>
  </si>
  <si>
    <t>奥野　由萌</t>
  </si>
  <si>
    <t>ｵｸﾉ ﾕﾒ</t>
  </si>
  <si>
    <t>101423920*</t>
  </si>
  <si>
    <t>OKUNO</t>
  </si>
  <si>
    <t>彦根翔西館</t>
  </si>
  <si>
    <t>林　七実</t>
  </si>
  <si>
    <t>ﾊﾔｼ ﾅﾅﾐ</t>
  </si>
  <si>
    <t>113411112*</t>
  </si>
  <si>
    <t>HAYASHI</t>
  </si>
  <si>
    <t>星陵</t>
  </si>
  <si>
    <t>三宅　舞</t>
  </si>
  <si>
    <t>ﾐﾔｹ ﾏｲ</t>
  </si>
  <si>
    <t>100032612*</t>
  </si>
  <si>
    <t>MIYAKE</t>
  </si>
  <si>
    <t>Mai</t>
  </si>
  <si>
    <t>山下　和笑</t>
  </si>
  <si>
    <t>ﾔﾏｼﾀ ｶｴ</t>
  </si>
  <si>
    <t>97971437*</t>
  </si>
  <si>
    <t>YAMASHITA</t>
  </si>
  <si>
    <t>Kae</t>
  </si>
  <si>
    <t>高知追手前</t>
  </si>
  <si>
    <t>小松　このみ</t>
  </si>
  <si>
    <t>ｺﾏﾂ ｺﾉﾐ</t>
  </si>
  <si>
    <t>120913824*</t>
  </si>
  <si>
    <t>KOMATSU</t>
  </si>
  <si>
    <t>Konomi</t>
  </si>
  <si>
    <t>安城学園</t>
  </si>
  <si>
    <t>岩永　彩萌</t>
  </si>
  <si>
    <t>ｲﾜﾅｶﾞ ｱﾔﾒ</t>
  </si>
  <si>
    <t>111913622*</t>
  </si>
  <si>
    <t>IWANAGA</t>
  </si>
  <si>
    <t>Ayame</t>
  </si>
  <si>
    <t>麻生　妃奈乃</t>
  </si>
  <si>
    <t>ｱｿｳ ﾋﾅﾉ</t>
  </si>
  <si>
    <t>116591326*</t>
  </si>
  <si>
    <t>ASO</t>
  </si>
  <si>
    <t>Hinano</t>
  </si>
  <si>
    <t>津田　美夕</t>
  </si>
  <si>
    <t>ﾂﾀﾞ ﾐﾕｳ</t>
  </si>
  <si>
    <t>112041918*</t>
  </si>
  <si>
    <t>大野　珠夢佳</t>
  </si>
  <si>
    <t>ｵｵﾉ ﾐﾕｶ</t>
  </si>
  <si>
    <t>113479126*</t>
  </si>
  <si>
    <t>納村　琉愛</t>
  </si>
  <si>
    <t>ﾉｳﾑﾗ ﾙﾅ</t>
  </si>
  <si>
    <t>117136726*</t>
  </si>
  <si>
    <t>NOMURA</t>
  </si>
  <si>
    <t>北海道栄</t>
  </si>
  <si>
    <t>藏重　みう</t>
  </si>
  <si>
    <t>ｸﾗｼｹﾞ ﾐｳ</t>
  </si>
  <si>
    <t>113131111*</t>
  </si>
  <si>
    <t>KURASHIGE</t>
  </si>
  <si>
    <t>中京大中京</t>
  </si>
  <si>
    <t>三澤　百佳</t>
  </si>
  <si>
    <t>ﾐｻﾜ ﾓﾓｶ</t>
  </si>
  <si>
    <t>112768530*</t>
  </si>
  <si>
    <t>MISAWA</t>
  </si>
  <si>
    <t>東海大諏訪</t>
  </si>
  <si>
    <t>保科　一葉</t>
  </si>
  <si>
    <t>ﾎｼﾅ ｶｽﾞﾊ</t>
  </si>
  <si>
    <t>115878939*</t>
  </si>
  <si>
    <t>HOSHINA</t>
  </si>
  <si>
    <t>田井　彩晴</t>
  </si>
  <si>
    <t>ﾀｲ ｲﾛﾊ</t>
  </si>
  <si>
    <t>109491832*</t>
  </si>
  <si>
    <t>TAI</t>
  </si>
  <si>
    <t>高松</t>
  </si>
  <si>
    <t>坂本　実南</t>
  </si>
  <si>
    <t>ｻｶﾓﾄ ﾐﾅﾐ</t>
  </si>
  <si>
    <t>121342619*</t>
  </si>
  <si>
    <t>SAKAMOTO</t>
  </si>
  <si>
    <t>Minami</t>
  </si>
  <si>
    <t>忰山　渚</t>
  </si>
  <si>
    <t>ｶｾﾔﾏ ﾅｷﾞ</t>
  </si>
  <si>
    <t>154050823*</t>
  </si>
  <si>
    <t>KASEYAMA</t>
  </si>
  <si>
    <t>佐岡　沙都紀</t>
  </si>
  <si>
    <t>ｻｵｶ ｻﾂｷ</t>
  </si>
  <si>
    <t>126965736*</t>
  </si>
  <si>
    <t>SAOKA</t>
  </si>
  <si>
    <t>Satsuki</t>
  </si>
  <si>
    <t>税田　ジェニファー璃美</t>
  </si>
  <si>
    <t>ｻｲﾀ ジェニファーﾘﾐ</t>
  </si>
  <si>
    <t>125587937*</t>
  </si>
  <si>
    <t>SAITA</t>
  </si>
  <si>
    <t>Jennifer Rimi</t>
  </si>
  <si>
    <t>城西大城西</t>
  </si>
  <si>
    <t>神山　菜々</t>
  </si>
  <si>
    <t>ｶﾐﾔﾏ ﾅﾅ</t>
  </si>
  <si>
    <t>128135929*</t>
  </si>
  <si>
    <t>KAMIYAMA</t>
  </si>
  <si>
    <t>Nana</t>
  </si>
  <si>
    <t>宮崎北</t>
  </si>
  <si>
    <t>岩岸　楓</t>
  </si>
  <si>
    <t>ｲﾜｷﾞｼ ｶｴﾃﾞ</t>
  </si>
  <si>
    <t>126970530*</t>
  </si>
  <si>
    <t>IWAGISHI</t>
  </si>
  <si>
    <t>大阪体育大学</t>
  </si>
  <si>
    <t>和田　真琉</t>
  </si>
  <si>
    <t>ﾜﾀﾞ ﾏｲﾙ</t>
  </si>
  <si>
    <t>143713524*</t>
  </si>
  <si>
    <t>Mairu</t>
  </si>
  <si>
    <t>いちりつ</t>
  </si>
  <si>
    <t>岐部　あみか</t>
  </si>
  <si>
    <t>ｷﾍﾞ ｱﾐｶ</t>
  </si>
  <si>
    <t>91167529*</t>
  </si>
  <si>
    <t>KIBE</t>
  </si>
  <si>
    <t>Amika</t>
  </si>
  <si>
    <t>田渕　美沙紀</t>
  </si>
  <si>
    <t>ﾀﾌﾞﾁ ﾐｻｷ</t>
  </si>
  <si>
    <t>94108931*</t>
  </si>
  <si>
    <t>TABUCHI</t>
  </si>
  <si>
    <t>大阪体育大浪商</t>
  </si>
  <si>
    <t>森田　音羽</t>
  </si>
  <si>
    <t>ﾓﾘﾀ ｵﾄﾊ</t>
  </si>
  <si>
    <t>88825637*</t>
  </si>
  <si>
    <t>MORITA</t>
  </si>
  <si>
    <t>Otoha</t>
  </si>
  <si>
    <t>浜松商業</t>
  </si>
  <si>
    <t>青海　夢生</t>
  </si>
  <si>
    <t>ｱｵﾐ ﾕｲ</t>
  </si>
  <si>
    <t>156118022*</t>
  </si>
  <si>
    <t>AOMI</t>
  </si>
  <si>
    <t>森岡　未優</t>
  </si>
  <si>
    <t>ﾓﾘｵｶ ﾐﾕ</t>
  </si>
  <si>
    <t>121371015*</t>
  </si>
  <si>
    <t>MORIOKA</t>
  </si>
  <si>
    <t>貴島　萌夏美</t>
  </si>
  <si>
    <t>ｷｼﾞﾏ ﾓﾅﾐ</t>
  </si>
  <si>
    <t>88072126*</t>
  </si>
  <si>
    <t>KIJIMA</t>
  </si>
  <si>
    <t>Monami</t>
  </si>
  <si>
    <t>加地　真侑</t>
  </si>
  <si>
    <t>ｶﾁﾞ ﾏﾕｳ</t>
  </si>
  <si>
    <t>107771932*</t>
  </si>
  <si>
    <t>KAJI</t>
  </si>
  <si>
    <t>門林　歩</t>
  </si>
  <si>
    <t>ｶﾄﾞﾊﾞﾔｼ ｱﾕﾐ</t>
  </si>
  <si>
    <t>89539034*</t>
  </si>
  <si>
    <t>KADOBAYASHI</t>
  </si>
  <si>
    <t>Ayumi</t>
  </si>
  <si>
    <t>堺東</t>
  </si>
  <si>
    <t>横山　結香</t>
  </si>
  <si>
    <t>ﾖｺﾔﾏ ﾕｲｶ</t>
  </si>
  <si>
    <t>93261526*</t>
  </si>
  <si>
    <t>松阪商業</t>
  </si>
  <si>
    <t>大濱　未結</t>
  </si>
  <si>
    <t>ｵｵﾊﾏ ﾐﾕ</t>
  </si>
  <si>
    <t>91658332*</t>
  </si>
  <si>
    <t>OHAMA</t>
  </si>
  <si>
    <t>熊本西</t>
  </si>
  <si>
    <t>野間　名津巳</t>
  </si>
  <si>
    <t>ﾉﾏ ﾅﾂﾐ</t>
  </si>
  <si>
    <t>121709626*</t>
  </si>
  <si>
    <t>本田　結子</t>
  </si>
  <si>
    <t>ﾎﾝﾀﾞ ﾕｲｺ</t>
  </si>
  <si>
    <t>156118123*</t>
  </si>
  <si>
    <t>HONDA</t>
  </si>
  <si>
    <t>Yuiko</t>
  </si>
  <si>
    <t>伊藤　彩花</t>
  </si>
  <si>
    <t>ｲﾄｳ ｱﾔｶ</t>
  </si>
  <si>
    <t>90591428*</t>
  </si>
  <si>
    <t>高松北</t>
  </si>
  <si>
    <t>岡本　莉奈</t>
  </si>
  <si>
    <t>ｵｶﾓﾄ ﾘﾅ</t>
  </si>
  <si>
    <t>87496135*</t>
  </si>
  <si>
    <t>OKAMOTO</t>
  </si>
  <si>
    <t>Rina</t>
  </si>
  <si>
    <t>初芝立命館</t>
  </si>
  <si>
    <t>大森　夢菜</t>
  </si>
  <si>
    <t>ｵｵﾓﾘ ﾕﾅ</t>
  </si>
  <si>
    <t>161554729*</t>
  </si>
  <si>
    <t>OMORI</t>
  </si>
  <si>
    <t>Yuna</t>
  </si>
  <si>
    <t>西宮南</t>
  </si>
  <si>
    <t>浅野　利佳</t>
  </si>
  <si>
    <t>ｱｻﾉ ﾘｶ</t>
  </si>
  <si>
    <t>164679033*</t>
  </si>
  <si>
    <t>ASANO</t>
  </si>
  <si>
    <t>Rika</t>
  </si>
  <si>
    <t>箕面自由学園</t>
  </si>
  <si>
    <t>波江野　夏帆</t>
  </si>
  <si>
    <t>ﾊｴﾉ ﾅﾂﾎ</t>
  </si>
  <si>
    <t>98918742*</t>
  </si>
  <si>
    <t>HAENO</t>
  </si>
  <si>
    <t>Natsuho</t>
  </si>
  <si>
    <t>矢野　遥楓</t>
  </si>
  <si>
    <t>ﾔﾉ ﾊﾙｶ</t>
  </si>
  <si>
    <t>132008014*</t>
  </si>
  <si>
    <t>YANO</t>
  </si>
  <si>
    <t>新居浜東</t>
  </si>
  <si>
    <t>川合　小想</t>
  </si>
  <si>
    <t>ｶﾜｲ ｺｺﾛ</t>
  </si>
  <si>
    <t>106096729*</t>
  </si>
  <si>
    <t>KAWAI</t>
  </si>
  <si>
    <t>進藤　きらら</t>
  </si>
  <si>
    <t>ｼﾝﾄﾞｳ ｷﾗﾗ</t>
  </si>
  <si>
    <t>118140823*</t>
  </si>
  <si>
    <t>SHINDO</t>
  </si>
  <si>
    <t>Kirara</t>
  </si>
  <si>
    <t>横手清陵学院</t>
  </si>
  <si>
    <t>下間　星来</t>
  </si>
  <si>
    <t>ｼﾓﾂﾏ ｾｲﾗ</t>
  </si>
  <si>
    <t>100832721*</t>
  </si>
  <si>
    <t>SHIMOTSUMA</t>
  </si>
  <si>
    <t>Seira</t>
  </si>
  <si>
    <t>華陵</t>
  </si>
  <si>
    <t>平田　空</t>
  </si>
  <si>
    <t>ﾋﾗﾀ ｿﾗ</t>
  </si>
  <si>
    <t>104346523*</t>
  </si>
  <si>
    <t>HIRATA</t>
  </si>
  <si>
    <t>Sora</t>
  </si>
  <si>
    <t>和泉</t>
  </si>
  <si>
    <t>後藤　花音</t>
  </si>
  <si>
    <t>ｺﾞﾄｳ ﾊﾅﾈ</t>
  </si>
  <si>
    <t>133558833*</t>
  </si>
  <si>
    <t>美鈴が丘</t>
  </si>
  <si>
    <t>川島　空</t>
  </si>
  <si>
    <t>ｶﾜｼﾏ ｿﾗ</t>
  </si>
  <si>
    <t>111985227*</t>
  </si>
  <si>
    <t>KAWASHIMA</t>
  </si>
  <si>
    <t>大久保　楓香</t>
  </si>
  <si>
    <t>ｵｵｸﾎﾞ ﾌｳｶ</t>
  </si>
  <si>
    <t>112444622*</t>
  </si>
  <si>
    <t>OKUBO</t>
  </si>
  <si>
    <t>中原　鈴</t>
  </si>
  <si>
    <t>ﾅｶﾊﾗ ｽｽﾞ</t>
  </si>
  <si>
    <t>115446021*</t>
  </si>
  <si>
    <t>NAKAHARA</t>
  </si>
  <si>
    <t>Suzu</t>
  </si>
  <si>
    <t>武田　光里</t>
  </si>
  <si>
    <t>ﾀｹﾀﾞ ﾋｶﾘ</t>
  </si>
  <si>
    <t>119323221*</t>
  </si>
  <si>
    <t>Hikari</t>
  </si>
  <si>
    <t>利國　文音</t>
  </si>
  <si>
    <t>ﾄｼｸﾆ ｱﾔﾈ</t>
  </si>
  <si>
    <t>144252018*</t>
  </si>
  <si>
    <t>TOSHIKUNI</t>
  </si>
  <si>
    <t>片葺　かこ</t>
  </si>
  <si>
    <t>ｶﾀﾌﾞｷ ｶｺ</t>
  </si>
  <si>
    <t>140941322*</t>
  </si>
  <si>
    <t>KATABUKI</t>
  </si>
  <si>
    <t>Kako</t>
  </si>
  <si>
    <t>三木</t>
  </si>
  <si>
    <t>細田　知花</t>
  </si>
  <si>
    <t>ﾎｿﾀﾞ ﾄﾓｶ</t>
  </si>
  <si>
    <t>140697229*</t>
  </si>
  <si>
    <t>HOSODA</t>
  </si>
  <si>
    <t>Tomoka</t>
  </si>
  <si>
    <t>鳥取東</t>
  </si>
  <si>
    <t>小松　夏歩</t>
  </si>
  <si>
    <t>ｺﾏﾂ ｶﾎ</t>
  </si>
  <si>
    <t>115953327*</t>
  </si>
  <si>
    <t>Kaho</t>
  </si>
  <si>
    <t>小樽潮陵</t>
  </si>
  <si>
    <t>岩本　彩李</t>
  </si>
  <si>
    <t>ｲﾜﾓﾄ ｱﾔﾘ</t>
  </si>
  <si>
    <t>110708623*</t>
  </si>
  <si>
    <t>IWAMOTO</t>
  </si>
  <si>
    <t>Ayari</t>
  </si>
  <si>
    <t>摂津</t>
  </si>
  <si>
    <t>平山　彩雪</t>
  </si>
  <si>
    <t>ﾋﾗﾔﾏ ｻﾕｷ</t>
  </si>
  <si>
    <t>135775331*</t>
  </si>
  <si>
    <t>HIRAYAMA</t>
  </si>
  <si>
    <t>宝塚西</t>
  </si>
  <si>
    <t>中西　菜月</t>
  </si>
  <si>
    <t>ﾅｶﾆｼ ﾅﾂｷ</t>
  </si>
  <si>
    <t>118295127*</t>
  </si>
  <si>
    <t>NAKANISHI</t>
  </si>
  <si>
    <t>Natsuki</t>
  </si>
  <si>
    <t>交野</t>
  </si>
  <si>
    <t>長島　桃花</t>
  </si>
  <si>
    <t>ﾅｶﾞｼﾏ ﾓﾓｶ</t>
  </si>
  <si>
    <t>149122221*</t>
  </si>
  <si>
    <t>NAGASHIMA</t>
  </si>
  <si>
    <t>早稲田摂陵</t>
  </si>
  <si>
    <t>関西大学</t>
  </si>
  <si>
    <t>石松　空</t>
  </si>
  <si>
    <t>ｲｼﾏﾂ ｿﾗ</t>
  </si>
  <si>
    <t>106340923*</t>
  </si>
  <si>
    <t>ISHIMATSU</t>
  </si>
  <si>
    <t>伐栗　夢七</t>
  </si>
  <si>
    <t>ｷﾘｸﾘ ﾕﾒﾅ</t>
  </si>
  <si>
    <t>86308227*</t>
  </si>
  <si>
    <t>KIRIKURI</t>
  </si>
  <si>
    <t>Yumena</t>
  </si>
  <si>
    <t>土井　理沙</t>
  </si>
  <si>
    <t>ﾄﾞｲ ﾘｻ</t>
  </si>
  <si>
    <t>89904838*</t>
  </si>
  <si>
    <t>DOI</t>
  </si>
  <si>
    <t>Risa</t>
  </si>
  <si>
    <t>大阪薫英女学院</t>
  </si>
  <si>
    <t>尾石　陽菜</t>
  </si>
  <si>
    <t>ｵｲｼ ﾋﾅ</t>
  </si>
  <si>
    <t>118555530*</t>
  </si>
  <si>
    <t>OISHI</t>
  </si>
  <si>
    <t>Hina</t>
  </si>
  <si>
    <t>井上　晴稀</t>
  </si>
  <si>
    <t>ｲﾉｳｴ ﾊﾙｷ</t>
  </si>
  <si>
    <t>96126024*</t>
  </si>
  <si>
    <t>INOUE</t>
  </si>
  <si>
    <t>Haruki</t>
  </si>
  <si>
    <t>中島　杏奈</t>
  </si>
  <si>
    <t>ﾅｶｼﾞﾏ ｱﾝﾅ</t>
  </si>
  <si>
    <t>89944236*</t>
  </si>
  <si>
    <t>冨田　紗妃</t>
  </si>
  <si>
    <t>ﾄﾝﾀﾞ ｻｷ</t>
  </si>
  <si>
    <t>122749833*</t>
  </si>
  <si>
    <t>TONDA</t>
  </si>
  <si>
    <t>広島井口</t>
  </si>
  <si>
    <t>岩本　風音</t>
  </si>
  <si>
    <t>ｲﾜﾓﾄ ｶｻﾞﾈ</t>
  </si>
  <si>
    <t>133110615*</t>
  </si>
  <si>
    <t>Kazane</t>
  </si>
  <si>
    <t>舟入</t>
  </si>
  <si>
    <t>池﨑　萌絵</t>
  </si>
  <si>
    <t>ｲｹｻﾞｷ ﾓｴ</t>
  </si>
  <si>
    <t>164791230*</t>
  </si>
  <si>
    <t>IKEZAKI</t>
  </si>
  <si>
    <t>智辯学園奈良カレッジ</t>
  </si>
  <si>
    <t>有田　茉合香</t>
  </si>
  <si>
    <t>ｱﾘﾀ ﾏﾘｶ</t>
  </si>
  <si>
    <t>103384928*</t>
  </si>
  <si>
    <t>ARITA</t>
  </si>
  <si>
    <t>Marika</t>
  </si>
  <si>
    <t>小野</t>
  </si>
  <si>
    <t>澤田　佳奈</t>
  </si>
  <si>
    <t>ｻﾜﾀﾞ ｶﾅ</t>
  </si>
  <si>
    <t>134493125*</t>
  </si>
  <si>
    <t>SAWADA</t>
  </si>
  <si>
    <t>野川　明莉</t>
  </si>
  <si>
    <t>ﾉｶﾞﾜ ｱｶﾘ</t>
  </si>
  <si>
    <t>104684023*</t>
  </si>
  <si>
    <t>NOGAWA</t>
  </si>
  <si>
    <t>川畑　藍</t>
  </si>
  <si>
    <t>ｶﾜﾊﾞﾀ ｱｲ</t>
  </si>
  <si>
    <t>94513022*</t>
  </si>
  <si>
    <t>KAWABATA</t>
  </si>
  <si>
    <t>金沢泉丘</t>
  </si>
  <si>
    <t>坂倉　希望</t>
  </si>
  <si>
    <t>ｻｶｸﾗ ﾉｿﾞﾐ</t>
  </si>
  <si>
    <t>100964424*</t>
  </si>
  <si>
    <t>SAKAKURA</t>
  </si>
  <si>
    <t>Nozomi</t>
  </si>
  <si>
    <t>丸亀</t>
  </si>
  <si>
    <t>山名　彩香</t>
  </si>
  <si>
    <t>ﾔﾏﾅ ｱﾔｶ</t>
  </si>
  <si>
    <t>99389341*</t>
  </si>
  <si>
    <t>YAMANA</t>
  </si>
  <si>
    <t>姫路南</t>
  </si>
  <si>
    <t>溝口　真柚</t>
  </si>
  <si>
    <t>ﾐｿﾞｸﾞﾁ ﾏﾕ</t>
  </si>
  <si>
    <t>110537522*</t>
  </si>
  <si>
    <t>MIZOGUCHI</t>
  </si>
  <si>
    <t>夢野台</t>
  </si>
  <si>
    <t>新見　咲耶</t>
  </si>
  <si>
    <t>ﾆｲﾐ ｻﾔ</t>
  </si>
  <si>
    <t>100997531*</t>
  </si>
  <si>
    <t>NIIMI</t>
  </si>
  <si>
    <t>若林　遼</t>
  </si>
  <si>
    <t>ﾜｶﾊﾞﾔｼ ﾊﾙｶ</t>
  </si>
  <si>
    <t>200004232*</t>
  </si>
  <si>
    <t>WAKABAYASHI</t>
  </si>
  <si>
    <t>入江　ほの花</t>
  </si>
  <si>
    <t>ｲﾘｴ ﾎﾉｶ</t>
  </si>
  <si>
    <t>200004233*</t>
  </si>
  <si>
    <t>IRIE</t>
  </si>
  <si>
    <t>県立伊丹</t>
  </si>
  <si>
    <t>武田　真音</t>
  </si>
  <si>
    <t>ﾀｹﾀﾞ ﾏｵ</t>
  </si>
  <si>
    <t>114545020*</t>
  </si>
  <si>
    <t>香里ヌヴェール学院</t>
  </si>
  <si>
    <t>前田　彩花</t>
  </si>
  <si>
    <t>ﾏｴﾀﾞ ｱﾔｶ</t>
  </si>
  <si>
    <t>143920019*</t>
  </si>
  <si>
    <t>愛知</t>
  </si>
  <si>
    <t>山本　沙來</t>
  </si>
  <si>
    <t>ﾔﾏﾓﾄ ｻﾗ</t>
  </si>
  <si>
    <t>119604324*</t>
  </si>
  <si>
    <t>Sara</t>
  </si>
  <si>
    <t>県立川越</t>
  </si>
  <si>
    <t>新山　心友</t>
  </si>
  <si>
    <t>ﾆｲﾔﾏ ﾐﾕ</t>
  </si>
  <si>
    <t>112390016*</t>
  </si>
  <si>
    <t>NIIYAMA</t>
  </si>
  <si>
    <t>梶　莉央</t>
  </si>
  <si>
    <t>ｶｼﾞ ﾘｵ</t>
  </si>
  <si>
    <t>200092535*</t>
  </si>
  <si>
    <t>堀口　花凪</t>
  </si>
  <si>
    <t>ﾎﾘｸﾞﾁ ﾊﾅ</t>
  </si>
  <si>
    <t>200099114*</t>
  </si>
  <si>
    <t>HORIGUCHI</t>
  </si>
  <si>
    <t>Hana</t>
  </si>
  <si>
    <t>今井　春伽</t>
  </si>
  <si>
    <t>ｲﾏｲ ﾊﾙｶ</t>
  </si>
  <si>
    <t>200170007*</t>
  </si>
  <si>
    <t>IMAI</t>
  </si>
  <si>
    <t>関西大</t>
  </si>
  <si>
    <t>山本　佳乃子</t>
  </si>
  <si>
    <t>ﾔﾏﾓﾄ ｶﾉｺ</t>
  </si>
  <si>
    <t>111757022*</t>
  </si>
  <si>
    <t>Kanoko</t>
  </si>
  <si>
    <t>東海大大阪仰星</t>
  </si>
  <si>
    <t>武庫川女子大学</t>
  </si>
  <si>
    <t>船田　茜理</t>
  </si>
  <si>
    <t>ﾌﾅﾀﾞ ｱｶﾘ</t>
  </si>
  <si>
    <t>143748229*</t>
  </si>
  <si>
    <t>FUNADA</t>
  </si>
  <si>
    <t>高砂</t>
  </si>
  <si>
    <t>石野　智深</t>
  </si>
  <si>
    <t>ｲｼﾉ ﾄﾓﾐ</t>
  </si>
  <si>
    <t>88267536*</t>
  </si>
  <si>
    <t>ISHINO</t>
  </si>
  <si>
    <t>Tomomi</t>
  </si>
  <si>
    <t>稲谷　凪紗</t>
  </si>
  <si>
    <t>ｲﾅﾀﾆ ﾅｷﾞｻ</t>
  </si>
  <si>
    <t>89623129*</t>
  </si>
  <si>
    <t>INATANI</t>
  </si>
  <si>
    <t>Nagisa</t>
  </si>
  <si>
    <t>加藤　りの</t>
  </si>
  <si>
    <t>ｶﾄｳ ﾘﾉ</t>
  </si>
  <si>
    <t>125596836*</t>
  </si>
  <si>
    <t>KATO</t>
  </si>
  <si>
    <t>Rino</t>
  </si>
  <si>
    <t>水谷　文香</t>
  </si>
  <si>
    <t>ﾐｽﾞﾀﾆ ｱﾔｶ</t>
  </si>
  <si>
    <t>89370027*</t>
  </si>
  <si>
    <t>MIZUTANI</t>
  </si>
  <si>
    <t>伊川谷北</t>
  </si>
  <si>
    <t>吉野　茉那</t>
  </si>
  <si>
    <t>ﾖｼﾉ ﾏﾅ</t>
  </si>
  <si>
    <t>YOSHINO</t>
  </si>
  <si>
    <t>武庫川女子大附属</t>
  </si>
  <si>
    <t>内山　京子</t>
  </si>
  <si>
    <t>ｳﾁﾔﾏ ｷｮｳｺ</t>
  </si>
  <si>
    <t>200009274*</t>
  </si>
  <si>
    <t>UCHIYAMA</t>
  </si>
  <si>
    <t>Kyoko</t>
  </si>
  <si>
    <t>鳴尾</t>
  </si>
  <si>
    <t>飯塚　美彩子</t>
  </si>
  <si>
    <t>ｲｲﾂﾞｶ ﾐｻｺ</t>
  </si>
  <si>
    <t>IIZUKA</t>
  </si>
  <si>
    <t>Misako</t>
  </si>
  <si>
    <t>植村　莉子</t>
  </si>
  <si>
    <t>ｳｴﾑﾗ ﾘｺ</t>
  </si>
  <si>
    <t>99724435*</t>
  </si>
  <si>
    <t>UEMURA</t>
  </si>
  <si>
    <t>片山　歩香</t>
  </si>
  <si>
    <t>ｶﾀﾔﾏ ｱﾕｶ</t>
  </si>
  <si>
    <t>102518623*</t>
  </si>
  <si>
    <t>KATAYAMA</t>
  </si>
  <si>
    <t>Ayuka</t>
  </si>
  <si>
    <t>香取　美春</t>
  </si>
  <si>
    <t>ｶﾄﾘ ﾐﾊﾙ</t>
  </si>
  <si>
    <t>132832928*</t>
  </si>
  <si>
    <t>KATORI</t>
  </si>
  <si>
    <t>桜宮</t>
  </si>
  <si>
    <t>清水　結衣</t>
  </si>
  <si>
    <t>ｼﾐｽﾞ ﾕｲ</t>
  </si>
  <si>
    <t>102557222*</t>
  </si>
  <si>
    <t>洲本</t>
  </si>
  <si>
    <t>杉本　美優音</t>
  </si>
  <si>
    <t>ｽｷﾞﾓﾄ ﾐﾕﾈ</t>
  </si>
  <si>
    <t>116990733*</t>
  </si>
  <si>
    <t>SUGIMOTO</t>
  </si>
  <si>
    <t>Miyune</t>
  </si>
  <si>
    <t>塚原　悠葉</t>
  </si>
  <si>
    <t>ﾂｶﾊﾗ ﾕｳﾊ</t>
  </si>
  <si>
    <t>103469528*</t>
  </si>
  <si>
    <t>TSUKAHARA</t>
  </si>
  <si>
    <t>Yuha</t>
  </si>
  <si>
    <t>枚方</t>
  </si>
  <si>
    <t>野田　真杜</t>
  </si>
  <si>
    <t>ﾉﾀﾞ ﾏｺﾄ</t>
  </si>
  <si>
    <t>101216920*</t>
  </si>
  <si>
    <t>NODA</t>
  </si>
  <si>
    <t>福井　雅</t>
  </si>
  <si>
    <t>ﾌｸｲ ﾐﾔﾋﾞ</t>
  </si>
  <si>
    <t>101117112*</t>
  </si>
  <si>
    <t>Miyabi</t>
  </si>
  <si>
    <t>城南</t>
  </si>
  <si>
    <t>宮繁　愛葉</t>
  </si>
  <si>
    <t>ﾐﾔｼｹﾞ ｲﾄﾊ</t>
  </si>
  <si>
    <t>104345825*</t>
  </si>
  <si>
    <t>MIYASHIGE</t>
  </si>
  <si>
    <t>Itoha</t>
  </si>
  <si>
    <t>宮武　愛珠</t>
  </si>
  <si>
    <t>ﾐﾔﾀｹ ﾏﾅﾐ</t>
  </si>
  <si>
    <t>133838430*</t>
  </si>
  <si>
    <t>MIYATAKE</t>
  </si>
  <si>
    <t>横田　桃子</t>
  </si>
  <si>
    <t>ﾖｺﾀ ﾓﾓｺ</t>
  </si>
  <si>
    <t>120436622*</t>
  </si>
  <si>
    <t>YOKOTA</t>
  </si>
  <si>
    <t>Momoko</t>
  </si>
  <si>
    <t>井ノ阪　杏実</t>
  </si>
  <si>
    <t>ｲﾉｻｶ ｷｮｳﾐ</t>
  </si>
  <si>
    <t>INOSAKA</t>
  </si>
  <si>
    <t>Kyomi</t>
  </si>
  <si>
    <t>石田　さつき</t>
  </si>
  <si>
    <t>ｲｼﾀﾞ ｻﾂｷ</t>
  </si>
  <si>
    <t>110461114*</t>
  </si>
  <si>
    <t>ISHIDA</t>
  </si>
  <si>
    <t>大前　友乃</t>
  </si>
  <si>
    <t>ｵｵﾏｴ ﾕｳﾉ</t>
  </si>
  <si>
    <t>112997332*</t>
  </si>
  <si>
    <t>OMAE</t>
  </si>
  <si>
    <t>Yuno</t>
  </si>
  <si>
    <t>岡崎　真衣</t>
  </si>
  <si>
    <t>ｵｶｻﾞｷ ﾏｲ</t>
  </si>
  <si>
    <t>118362627*</t>
  </si>
  <si>
    <t>OKAZAKI</t>
  </si>
  <si>
    <t>玉野光南</t>
  </si>
  <si>
    <t>岡本　茜</t>
  </si>
  <si>
    <t>ｵｶﾓﾄ ｱｶﾈ</t>
  </si>
  <si>
    <t>113305417*</t>
  </si>
  <si>
    <t>Akane</t>
  </si>
  <si>
    <t>奥野　夏碧</t>
  </si>
  <si>
    <t>ｵｸﾉ ﾅﾂﾐ</t>
  </si>
  <si>
    <t>115513319*</t>
  </si>
  <si>
    <t>海沼　杏実</t>
  </si>
  <si>
    <t>ｶｲﾇﾏ ｱｽﾞﾐ</t>
  </si>
  <si>
    <t>115293425*</t>
  </si>
  <si>
    <t>KAINUMA</t>
  </si>
  <si>
    <t>紀本　優月</t>
  </si>
  <si>
    <t>ｷﾓﾄ ﾕﾂﾞｷ</t>
  </si>
  <si>
    <t>113277021*</t>
  </si>
  <si>
    <t>KIMOTO</t>
  </si>
  <si>
    <t>久保　里紗子</t>
  </si>
  <si>
    <t>ｸﾎﾞ ﾘｻｺ</t>
  </si>
  <si>
    <t>111673928*</t>
  </si>
  <si>
    <t>KUBO</t>
  </si>
  <si>
    <t>Risako</t>
  </si>
  <si>
    <t>北千里</t>
  </si>
  <si>
    <t>清水　一花</t>
  </si>
  <si>
    <t>ｼﾐｽﾞ ｲﾁｶ</t>
  </si>
  <si>
    <t>200128385*</t>
  </si>
  <si>
    <t>Ichika</t>
  </si>
  <si>
    <t>池田</t>
  </si>
  <si>
    <t>菅野　未久瑠</t>
  </si>
  <si>
    <t>ｽｶﾞﾉ ﾐｸﾙ</t>
  </si>
  <si>
    <t>115170419*</t>
  </si>
  <si>
    <t>SUGANO</t>
  </si>
  <si>
    <t>Mikuru</t>
  </si>
  <si>
    <t>多胡　和泉</t>
  </si>
  <si>
    <t>ﾀｺﾞ ｲｽﾞﾐ</t>
  </si>
  <si>
    <t>119290022*</t>
  </si>
  <si>
    <t>TAGO</t>
  </si>
  <si>
    <t>Izumi</t>
  </si>
  <si>
    <t>辻　杏樹</t>
  </si>
  <si>
    <t>ﾂｼﾞ ｱﾝｼﾞｭ</t>
  </si>
  <si>
    <t>111898230*</t>
  </si>
  <si>
    <t>TSUJI</t>
  </si>
  <si>
    <t>Anju</t>
  </si>
  <si>
    <t>中田　成美</t>
  </si>
  <si>
    <t>ﾅｶﾀ ﾅﾙﾐ</t>
  </si>
  <si>
    <t>112355623*</t>
  </si>
  <si>
    <t>NAKATA</t>
  </si>
  <si>
    <t>Narumi</t>
  </si>
  <si>
    <t>花木　香凜</t>
  </si>
  <si>
    <t>ﾊﾅｷ ｶﾘﾝ</t>
  </si>
  <si>
    <t>114009722*</t>
  </si>
  <si>
    <t>HANAKI</t>
  </si>
  <si>
    <t>鳴門</t>
  </si>
  <si>
    <t>前田　冬優花</t>
  </si>
  <si>
    <t>ﾏｴﾀﾞ ﾌﾕﾊ</t>
  </si>
  <si>
    <t>114231416*</t>
  </si>
  <si>
    <t>Fuyuha</t>
  </si>
  <si>
    <t>望月　こはく</t>
  </si>
  <si>
    <t>ﾓﾁﾂﾞｷ ｺﾊｸ</t>
  </si>
  <si>
    <t>144267832*</t>
  </si>
  <si>
    <t>MOCHIZUKI</t>
  </si>
  <si>
    <t>Kohaku</t>
  </si>
  <si>
    <t>宝塚</t>
  </si>
  <si>
    <t>山下　璃子</t>
  </si>
  <si>
    <t>ﾔﾏｼﾀ ﾘｺ</t>
  </si>
  <si>
    <t>118131116*</t>
  </si>
  <si>
    <t>横田　瑞樹</t>
  </si>
  <si>
    <t>ﾖｺﾀ ﾐｽﾞｷ</t>
  </si>
  <si>
    <t>116686937*</t>
  </si>
  <si>
    <t>Mizuki</t>
  </si>
  <si>
    <t>畑山　莉穂</t>
  </si>
  <si>
    <t>ﾊﾀｹﾔﾏ ﾘﾎ</t>
  </si>
  <si>
    <t>HATAKEYAMA</t>
  </si>
  <si>
    <t>Riho</t>
  </si>
  <si>
    <t>平田　暖</t>
  </si>
  <si>
    <t>ﾋﾗﾀ ﾉﾝ</t>
  </si>
  <si>
    <t>115525019*</t>
  </si>
  <si>
    <t>Non</t>
  </si>
  <si>
    <t>石野　多麻季</t>
  </si>
  <si>
    <t>ｲｼﾉ ﾀﾏｷ</t>
  </si>
  <si>
    <t>Tamaki</t>
  </si>
  <si>
    <t>明石西</t>
  </si>
  <si>
    <t>小松　迦帆</t>
  </si>
  <si>
    <t>高知農業</t>
  </si>
  <si>
    <t>中山　瑞佳</t>
  </si>
  <si>
    <t>ﾅｶﾔﾏ ﾐｽﾞｶ</t>
  </si>
  <si>
    <t>NAKAYAMA</t>
  </si>
  <si>
    <t>Mizuka</t>
  </si>
  <si>
    <t>西田　佳那</t>
  </si>
  <si>
    <t>ﾆｼﾀﾞ ｶﾅ</t>
  </si>
  <si>
    <t>松山　奈穂</t>
  </si>
  <si>
    <t>ﾏﾂﾔﾏ ﾅｵ</t>
  </si>
  <si>
    <t>MATSUYAMA</t>
  </si>
  <si>
    <t>Nao</t>
  </si>
  <si>
    <t>舛永　心音</t>
  </si>
  <si>
    <t>ﾏｽﾅｶﾞ ｺｺﾈ</t>
  </si>
  <si>
    <t>MASUNAGA</t>
  </si>
  <si>
    <t>Kokone</t>
  </si>
  <si>
    <t>葺合</t>
  </si>
  <si>
    <t>柳井　蓮音</t>
  </si>
  <si>
    <t>ﾔﾅｲ ﾚﾉﾝ</t>
  </si>
  <si>
    <t>Renon</t>
  </si>
  <si>
    <t>東播磨</t>
  </si>
  <si>
    <t>柳　美幸</t>
  </si>
  <si>
    <t>ﾔﾅｷﾞ ﾐﾕｷ</t>
  </si>
  <si>
    <t>YANAGI</t>
  </si>
  <si>
    <t>Miyuki</t>
  </si>
  <si>
    <t>関西学院大学</t>
  </si>
  <si>
    <t>宮﨑　陽子</t>
  </si>
  <si>
    <t>ﾐﾔｻﾞｷ ﾖｳｺ</t>
  </si>
  <si>
    <t>90051722*</t>
  </si>
  <si>
    <t>MIYAZAKI</t>
  </si>
  <si>
    <t>Yoko</t>
  </si>
  <si>
    <t>浜松市立</t>
  </si>
  <si>
    <t>秋元　由良</t>
  </si>
  <si>
    <t>ｱｷﾓﾄ ﾕﾗ</t>
  </si>
  <si>
    <t>89277740*</t>
  </si>
  <si>
    <t>AKIMOTO</t>
  </si>
  <si>
    <t>西宮北</t>
  </si>
  <si>
    <t>松永　理沙ジェニファー</t>
  </si>
  <si>
    <t>ﾏﾂﾅｶﾞ ﾘｻｼﾞｪﾆﾌｧｰ</t>
  </si>
  <si>
    <t>88929743*</t>
  </si>
  <si>
    <t>MATSUNAGA</t>
  </si>
  <si>
    <t>Risajennifer</t>
  </si>
  <si>
    <t>芦屋国際中等</t>
  </si>
  <si>
    <t>加茂　万由子</t>
  </si>
  <si>
    <t>ｶﾓ ﾏﾕｺ</t>
  </si>
  <si>
    <t>156118426*</t>
  </si>
  <si>
    <t>KAMO</t>
  </si>
  <si>
    <t>Mayuko</t>
  </si>
  <si>
    <t>加古川西</t>
  </si>
  <si>
    <t>加藤　結衣</t>
  </si>
  <si>
    <t>ｶﾄｳ ﾕｲ</t>
  </si>
  <si>
    <t>95285938*</t>
  </si>
  <si>
    <t>比治山女子</t>
  </si>
  <si>
    <t>大熊　姫佳</t>
  </si>
  <si>
    <t>ｵｵｸﾞﾏ ﾋﾒｶ</t>
  </si>
  <si>
    <t>104215013*</t>
  </si>
  <si>
    <t>OGUMA</t>
  </si>
  <si>
    <t>Himeka</t>
  </si>
  <si>
    <t>倉敷南</t>
  </si>
  <si>
    <t>石﨑　こはる</t>
  </si>
  <si>
    <t>ｲｼｻｷ ｺﾊﾙ</t>
  </si>
  <si>
    <t>122213819*</t>
  </si>
  <si>
    <t>ISHISAKI</t>
  </si>
  <si>
    <t>Koharu</t>
  </si>
  <si>
    <t>呉羽</t>
  </si>
  <si>
    <t>辻内　杏奈</t>
  </si>
  <si>
    <t>ﾂｼﾞｳﾁ ｱﾝﾅ</t>
  </si>
  <si>
    <t>101064719*</t>
  </si>
  <si>
    <t>TSUJIUCHI</t>
  </si>
  <si>
    <t>奈良</t>
  </si>
  <si>
    <t>市川　紗有</t>
  </si>
  <si>
    <t>ｲﾁｶﾜ ｻﾕ</t>
  </si>
  <si>
    <t>88411325*</t>
  </si>
  <si>
    <t>ICHIKAWA</t>
  </si>
  <si>
    <t>Sayu</t>
  </si>
  <si>
    <t>松本　耀</t>
  </si>
  <si>
    <t>ﾏﾂﾓﾄ ｷﾗﾘ</t>
  </si>
  <si>
    <t>88410728*</t>
  </si>
  <si>
    <t>Kirari</t>
  </si>
  <si>
    <t>中田　穂紀</t>
  </si>
  <si>
    <t>ﾅｶﾀ ﾎﾉﾘ</t>
  </si>
  <si>
    <t>105942627*</t>
  </si>
  <si>
    <t>Honori</t>
  </si>
  <si>
    <t>下関西</t>
  </si>
  <si>
    <t>脇坂　里桜</t>
  </si>
  <si>
    <t>ﾜｷｻｶ ﾘｵ</t>
  </si>
  <si>
    <t>97289237*</t>
  </si>
  <si>
    <t>WAKISAKA</t>
  </si>
  <si>
    <t>岩田　乃映</t>
  </si>
  <si>
    <t>ｲﾜﾀ ﾉｱ</t>
  </si>
  <si>
    <t>120437522*</t>
  </si>
  <si>
    <t>IWATA</t>
  </si>
  <si>
    <t>Noa</t>
  </si>
  <si>
    <t>忰山　碧</t>
  </si>
  <si>
    <t>ｶｾﾔﾏ ｱｵｲ</t>
  </si>
  <si>
    <t>99661031*</t>
  </si>
  <si>
    <t>田　春菜</t>
  </si>
  <si>
    <t>ﾃﾞﾝ ﾊﾙﾅ</t>
  </si>
  <si>
    <t>103724219*</t>
  </si>
  <si>
    <t>辰巳　沙也加</t>
  </si>
  <si>
    <t>ﾀﾂﾐ ｻﾔｶ</t>
  </si>
  <si>
    <t>106722321*</t>
  </si>
  <si>
    <t>髙尾　彩羽</t>
  </si>
  <si>
    <t>ﾀｶｵ ｻﾜ</t>
  </si>
  <si>
    <t>102820215*</t>
  </si>
  <si>
    <t>TAKAO</t>
  </si>
  <si>
    <t>Sawa</t>
  </si>
  <si>
    <t>新居浜西</t>
  </si>
  <si>
    <t>濱田　彩加</t>
  </si>
  <si>
    <t>ﾊﾏﾀﾞ ｱﾔｶ</t>
  </si>
  <si>
    <t>166884033*</t>
  </si>
  <si>
    <t>HAMADA</t>
  </si>
  <si>
    <t>大垣北</t>
  </si>
  <si>
    <t>藤本　美涼</t>
  </si>
  <si>
    <t>ﾌｼﾞﾓﾄ ﾐｽｽﾞ</t>
  </si>
  <si>
    <t>101841924*</t>
  </si>
  <si>
    <t>京都文教</t>
  </si>
  <si>
    <t>今津　花巴</t>
  </si>
  <si>
    <t>ｲﾏﾂﾞ ﾊﾅﾊ</t>
  </si>
  <si>
    <t>115798435*</t>
  </si>
  <si>
    <t>IMAZU</t>
  </si>
  <si>
    <t>Hanaha</t>
  </si>
  <si>
    <t>松田　空</t>
  </si>
  <si>
    <t>ﾏﾂﾀﾞ ｿﾗ</t>
  </si>
  <si>
    <t>200013319*</t>
  </si>
  <si>
    <t>田原　奈波</t>
  </si>
  <si>
    <t>ﾀﾊﾗ ﾅﾅﾐ</t>
  </si>
  <si>
    <t>118398737*</t>
  </si>
  <si>
    <t>光</t>
  </si>
  <si>
    <t>三平　紫衣</t>
  </si>
  <si>
    <t>ﾐﾋﾗ ｼｴ</t>
  </si>
  <si>
    <t>116179025*</t>
  </si>
  <si>
    <t>MIHIRA</t>
  </si>
  <si>
    <t>Shie</t>
  </si>
  <si>
    <t>芦屋</t>
  </si>
  <si>
    <t>和田　紗季</t>
  </si>
  <si>
    <t>ﾜﾀﾞ ｻｷ</t>
  </si>
  <si>
    <t>130643421*</t>
  </si>
  <si>
    <t>帝塚山学院</t>
  </si>
  <si>
    <t>大阪教育大学</t>
  </si>
  <si>
    <t>玉井　奈那</t>
  </si>
  <si>
    <t>ﾀﾏｲ ﾅﾅ</t>
  </si>
  <si>
    <t>143720623*</t>
  </si>
  <si>
    <t>TAMAI</t>
  </si>
  <si>
    <t>松山北</t>
  </si>
  <si>
    <t>辻井　美緒</t>
  </si>
  <si>
    <t>ﾂｼﾞｲ ﾐｵ</t>
  </si>
  <si>
    <t>143720724*</t>
  </si>
  <si>
    <t>TSUJII</t>
  </si>
  <si>
    <t>Mio</t>
  </si>
  <si>
    <t>平城</t>
  </si>
  <si>
    <t>小村　愛</t>
  </si>
  <si>
    <t>ｺﾑﾗ ｱｲ</t>
  </si>
  <si>
    <t>91970228*</t>
  </si>
  <si>
    <t>KOMURA</t>
  </si>
  <si>
    <t>東筑</t>
  </si>
  <si>
    <t>原　佳奈穂</t>
  </si>
  <si>
    <t>ﾊﾗ ｶﾅﾎ</t>
  </si>
  <si>
    <t>85599743*</t>
  </si>
  <si>
    <t>HARA</t>
  </si>
  <si>
    <t>Kanaho</t>
  </si>
  <si>
    <t>保田　朋香</t>
  </si>
  <si>
    <t>ﾔｽﾀﾞ ﾎﾉｶ</t>
  </si>
  <si>
    <t>124015215*</t>
  </si>
  <si>
    <t>YASUDA</t>
  </si>
  <si>
    <t>天王寺</t>
  </si>
  <si>
    <t>安藤　美結</t>
  </si>
  <si>
    <t>ｱﾝﾄﾞｳ ﾐﾕｳ</t>
  </si>
  <si>
    <t>120546422*</t>
  </si>
  <si>
    <t>ANDO</t>
  </si>
  <si>
    <t>県立西宮</t>
  </si>
  <si>
    <t>片岡　千尋</t>
  </si>
  <si>
    <t>ｶﾀｵｶ ﾁﾋﾛ</t>
  </si>
  <si>
    <t>200005186*</t>
  </si>
  <si>
    <t>KATAOKA</t>
  </si>
  <si>
    <t>Chihiro</t>
  </si>
  <si>
    <t>畝傍</t>
  </si>
  <si>
    <t>世良　柚実乃</t>
  </si>
  <si>
    <t>ｾﾗ ﾕﾐﾉ</t>
  </si>
  <si>
    <t>104445826*</t>
  </si>
  <si>
    <t>SERA</t>
  </si>
  <si>
    <t>Yumino</t>
  </si>
  <si>
    <t>田中　花</t>
  </si>
  <si>
    <t>ﾀﾅｶ ﾊﾅ</t>
  </si>
  <si>
    <t>106394528*</t>
  </si>
  <si>
    <t>高志</t>
  </si>
  <si>
    <t>太農　晴菜</t>
  </si>
  <si>
    <t>ﾀﾉｳ ﾊﾙﾅ</t>
  </si>
  <si>
    <t>100340311*</t>
  </si>
  <si>
    <t>TANO</t>
  </si>
  <si>
    <t>泉陽</t>
  </si>
  <si>
    <t>藤井　すずな</t>
  </si>
  <si>
    <t>ﾌｼﾞｲ ｽｽﾞﾅ</t>
  </si>
  <si>
    <t>166883739*</t>
  </si>
  <si>
    <t>FUJII</t>
  </si>
  <si>
    <t>Suzuna</t>
  </si>
  <si>
    <t>前原　ゆい</t>
  </si>
  <si>
    <t>ﾏｴﾊﾗ ﾕｲ</t>
  </si>
  <si>
    <t>100982323*</t>
  </si>
  <si>
    <t>MAEHARA</t>
  </si>
  <si>
    <t>生野</t>
  </si>
  <si>
    <t>南　咲里</t>
  </si>
  <si>
    <t>ﾐﾅﾐ ｻﾘ</t>
  </si>
  <si>
    <t>102539424*</t>
  </si>
  <si>
    <t>MINAMI</t>
  </si>
  <si>
    <t>Sari</t>
  </si>
  <si>
    <t>岸和田</t>
  </si>
  <si>
    <t>山岸　朱里</t>
  </si>
  <si>
    <t>ﾔﾏｷﾞｼ ｱｶﾘ</t>
  </si>
  <si>
    <t>103630114*</t>
  </si>
  <si>
    <t>YAMAGISHI</t>
  </si>
  <si>
    <t>長野</t>
  </si>
  <si>
    <t>渡邉　結衣</t>
  </si>
  <si>
    <t>ﾜﾀﾅﾍﾞ ﾕｲ</t>
  </si>
  <si>
    <t>166883840*</t>
  </si>
  <si>
    <t>西尾</t>
  </si>
  <si>
    <t>竹下　咲来</t>
  </si>
  <si>
    <t>ﾀｹｼﾀ ｻｸﾗ</t>
  </si>
  <si>
    <t>114129119*</t>
  </si>
  <si>
    <t>TAKESHITA</t>
  </si>
  <si>
    <t>高知学芸</t>
  </si>
  <si>
    <t>浅本　涼香</t>
  </si>
  <si>
    <t>ｱｻﾓﾄ ｽｽﾞｶ</t>
  </si>
  <si>
    <t>113525623*</t>
  </si>
  <si>
    <t>ASAMOTO</t>
  </si>
  <si>
    <t>Suzuka</t>
  </si>
  <si>
    <t>苅谷　真奈</t>
  </si>
  <si>
    <t>ｶﾘﾔ ﾏﾅ</t>
  </si>
  <si>
    <t>145850427*</t>
  </si>
  <si>
    <t>KARIYA</t>
  </si>
  <si>
    <t>鯖江</t>
  </si>
  <si>
    <t>大杉　遥子</t>
  </si>
  <si>
    <t>ｵｵｽｷﾞ ﾊﾙｺ</t>
  </si>
  <si>
    <t>133163522*</t>
  </si>
  <si>
    <t>OSUGI</t>
  </si>
  <si>
    <t>Haruko</t>
  </si>
  <si>
    <t>津</t>
  </si>
  <si>
    <t>亀井　幹菜</t>
  </si>
  <si>
    <t>ｶﾒｲ ﾐｷﾅ</t>
  </si>
  <si>
    <t>112708928*</t>
  </si>
  <si>
    <t>KAMEI</t>
  </si>
  <si>
    <t>Mikina</t>
  </si>
  <si>
    <t>雲雀丘学園</t>
  </si>
  <si>
    <t>畑田　桜妃</t>
  </si>
  <si>
    <t>ﾊﾀﾀﾞ ｻｷ</t>
  </si>
  <si>
    <t>113166927*</t>
  </si>
  <si>
    <t>HATADA</t>
  </si>
  <si>
    <t>桃山学院</t>
  </si>
  <si>
    <t>杉戸　茉里奈</t>
  </si>
  <si>
    <t>ｽｷﾞﾄ ﾏﾘﾅ</t>
  </si>
  <si>
    <t>180004418*</t>
  </si>
  <si>
    <t>SUGITO</t>
  </si>
  <si>
    <t>Marina</t>
  </si>
  <si>
    <t>同志社大学</t>
  </si>
  <si>
    <t>釆睪　見</t>
  </si>
  <si>
    <t>ﾜｹﾐ ﾏﾐﾕ</t>
  </si>
  <si>
    <t>101184419*</t>
  </si>
  <si>
    <t>WAKEMI</t>
  </si>
  <si>
    <t>Mamiyu</t>
  </si>
  <si>
    <t>同志社</t>
  </si>
  <si>
    <t>太下　果音</t>
  </si>
  <si>
    <t>ｵｵｼﾀ ｶﾉﾝ</t>
  </si>
  <si>
    <t>123299430*</t>
  </si>
  <si>
    <t>OSHITA</t>
  </si>
  <si>
    <t>Kanon</t>
  </si>
  <si>
    <t>加悦谷</t>
  </si>
  <si>
    <t>服部　七子</t>
  </si>
  <si>
    <t>ﾊｯﾄﾘ ﾅﾅｺ</t>
  </si>
  <si>
    <t>127534123*</t>
  </si>
  <si>
    <t>HATTORI</t>
  </si>
  <si>
    <t>Nanako</t>
  </si>
  <si>
    <t>同志社国際</t>
  </si>
  <si>
    <t>谷　奈美</t>
  </si>
  <si>
    <t>ﾀﾆ ﾅﾐ</t>
  </si>
  <si>
    <t>156118224*</t>
  </si>
  <si>
    <t>TANI</t>
  </si>
  <si>
    <t>Nami</t>
  </si>
  <si>
    <t>小丸　碧</t>
  </si>
  <si>
    <t>ｺﾏﾙ ｱｵｲ</t>
  </si>
  <si>
    <t>86495739*</t>
  </si>
  <si>
    <t>KOMARU</t>
  </si>
  <si>
    <t>小野寺　萌華</t>
  </si>
  <si>
    <t>ｵﾉﾃﾞﾗ ﾓｴｶ</t>
  </si>
  <si>
    <t>101705923*</t>
  </si>
  <si>
    <t>ONODERA</t>
  </si>
  <si>
    <t>網走南ケ丘</t>
  </si>
  <si>
    <t>河本　瑞華</t>
  </si>
  <si>
    <t>ｶﾜﾓﾄ ﾐｽﾞｶ</t>
  </si>
  <si>
    <t>100199929*</t>
  </si>
  <si>
    <t>KAWAMOTO</t>
  </si>
  <si>
    <t>柴田　博冬菜</t>
  </si>
  <si>
    <t>ｼﾊﾞﾀ ﾋﾄﾅ</t>
  </si>
  <si>
    <t>166882334*</t>
  </si>
  <si>
    <t>SHIBATA</t>
  </si>
  <si>
    <t>Hitona</t>
  </si>
  <si>
    <t>金谷　菜々実</t>
  </si>
  <si>
    <t>ｶﾅﾀﾆ ﾅﾅﾐ</t>
  </si>
  <si>
    <t>166883234*</t>
  </si>
  <si>
    <t>KANATANI</t>
  </si>
  <si>
    <t>八尾</t>
  </si>
  <si>
    <t>井出　美聡</t>
  </si>
  <si>
    <t>ｲﾃﾞ ﾐｻﾄ</t>
  </si>
  <si>
    <t>106072016*</t>
  </si>
  <si>
    <t>IDE</t>
  </si>
  <si>
    <t>Misato</t>
  </si>
  <si>
    <t>岡山城東</t>
  </si>
  <si>
    <t>中蔵　里咲</t>
  </si>
  <si>
    <t>ﾅｶｸﾗ ﾘｻ</t>
  </si>
  <si>
    <t>104287123*</t>
  </si>
  <si>
    <t>NAKAKURA</t>
  </si>
  <si>
    <t>大手前</t>
  </si>
  <si>
    <t>阿部田　莉月</t>
  </si>
  <si>
    <t>ｱﾍﾞﾀ ﾘﾂﾞｷ</t>
  </si>
  <si>
    <t>166883335*</t>
  </si>
  <si>
    <t>ABETA</t>
  </si>
  <si>
    <t>Rizuki</t>
  </si>
  <si>
    <t>新島学園</t>
  </si>
  <si>
    <t>宮垣　有希</t>
  </si>
  <si>
    <t>ﾐﾔｶﾞｷ ﾕｷ</t>
  </si>
  <si>
    <t>101581117*</t>
  </si>
  <si>
    <t>MIYAGAKI</t>
  </si>
  <si>
    <t>同志社香里</t>
  </si>
  <si>
    <t>神谷　輝</t>
  </si>
  <si>
    <t>ｶﾐﾔ ﾋｶﾙ</t>
  </si>
  <si>
    <t>120294826*</t>
  </si>
  <si>
    <t>KAMIYA</t>
  </si>
  <si>
    <t>Hikaru</t>
  </si>
  <si>
    <t>同志社女子</t>
  </si>
  <si>
    <t>久保　真帆</t>
  </si>
  <si>
    <t>ｸﾎﾞ ﾏﾅﾎ</t>
  </si>
  <si>
    <t>172299232*</t>
  </si>
  <si>
    <t>Manaho</t>
  </si>
  <si>
    <t>静岡東</t>
  </si>
  <si>
    <t>大澤　歩佳</t>
  </si>
  <si>
    <t>ｵｵｻﾜ ｱﾕｶ</t>
  </si>
  <si>
    <t>172299333*</t>
  </si>
  <si>
    <t>OSAWA</t>
  </si>
  <si>
    <t>松田　愛香</t>
  </si>
  <si>
    <t>ﾏﾂﾀﾞ ｱｲｶ</t>
  </si>
  <si>
    <t>101184722*</t>
  </si>
  <si>
    <t>堂前　咲希</t>
  </si>
  <si>
    <t>ﾄﾞｳﾏｴ ｻｷ</t>
  </si>
  <si>
    <t>114224822*</t>
  </si>
  <si>
    <t>DOMAE</t>
  </si>
  <si>
    <t>吉住　悠</t>
  </si>
  <si>
    <t>ﾖｼｽﾞﾐ ﾊﾙｶ</t>
  </si>
  <si>
    <t>YOSHIZUMI</t>
  </si>
  <si>
    <t>桜台</t>
  </si>
  <si>
    <t>佐藤　小花</t>
  </si>
  <si>
    <t>ｻﾄｳ ｺﾊﾅ</t>
  </si>
  <si>
    <t>112985329*</t>
  </si>
  <si>
    <t>SATO</t>
  </si>
  <si>
    <t>Kohana</t>
  </si>
  <si>
    <t>明石北</t>
  </si>
  <si>
    <t>武田　彩花</t>
  </si>
  <si>
    <t>ﾀｹﾀﾞ ｱﾔｶ</t>
  </si>
  <si>
    <t>200011889*</t>
  </si>
  <si>
    <t>札幌西</t>
  </si>
  <si>
    <t>渡邊　菜摘</t>
  </si>
  <si>
    <t>ﾜﾀﾅﾍﾞ ﾅﾂﾐ</t>
  </si>
  <si>
    <t>200011894*</t>
  </si>
  <si>
    <t>高野　夕奈</t>
  </si>
  <si>
    <t>ﾀｶﾉ ﾕｳﾅ</t>
  </si>
  <si>
    <t>116506221*</t>
  </si>
  <si>
    <t>TAKANO</t>
  </si>
  <si>
    <t>杉本　杏実</t>
  </si>
  <si>
    <t>ｽｷﾞﾓﾄ ｱｽﾞﾐ</t>
  </si>
  <si>
    <t>145779437*</t>
  </si>
  <si>
    <t>一宮</t>
  </si>
  <si>
    <t>松田　芽依</t>
  </si>
  <si>
    <t>ﾏﾂﾀﾞ ﾒｲ</t>
  </si>
  <si>
    <t>123737831*</t>
  </si>
  <si>
    <t>橿原</t>
  </si>
  <si>
    <t>柳原　さくら</t>
  </si>
  <si>
    <t>ﾔﾅｷﾞﾊﾗ ｻｸﾗ</t>
  </si>
  <si>
    <t>119231522*</t>
  </si>
  <si>
    <t>YANAGIHARA</t>
  </si>
  <si>
    <t>聖マリア女学院</t>
  </si>
  <si>
    <t>中根　彩生</t>
  </si>
  <si>
    <t>ﾅｶﾈ ｱﾔﾐ</t>
  </si>
  <si>
    <t>116027825*</t>
  </si>
  <si>
    <t>NAKANE</t>
  </si>
  <si>
    <t>Ayami</t>
  </si>
  <si>
    <t>時習館</t>
  </si>
  <si>
    <t>宮之原　凜</t>
  </si>
  <si>
    <t>ﾐﾔﾉﾊﾗ ﾘﾝ</t>
  </si>
  <si>
    <t>200066446*</t>
  </si>
  <si>
    <t>MIYANOHARA</t>
  </si>
  <si>
    <t>Rin</t>
  </si>
  <si>
    <t>南　こはる</t>
  </si>
  <si>
    <t>ﾐﾅﾐ ｺﾊﾙ</t>
  </si>
  <si>
    <t>122636626*</t>
  </si>
  <si>
    <t>奈良学園登美ヶ丘</t>
    <rPh sb="0" eb="4">
      <t>ナラガクエン</t>
    </rPh>
    <phoneticPr fontId="5"/>
  </si>
  <si>
    <t>宗野　華楓</t>
  </si>
  <si>
    <t>ｿｳﾉ ﾊﾙｶ</t>
  </si>
  <si>
    <t>123199328*</t>
  </si>
  <si>
    <t>SONO</t>
  </si>
  <si>
    <t>國廣　汐音</t>
  </si>
  <si>
    <t>ｸﾆﾋﾛ ｼｵﾈ</t>
  </si>
  <si>
    <t>144597232*</t>
  </si>
  <si>
    <t>KUNIHIRO</t>
  </si>
  <si>
    <t>Shione</t>
  </si>
  <si>
    <t>別府鶴見丘</t>
  </si>
  <si>
    <t>永田　梓</t>
  </si>
  <si>
    <t>ﾅｶﾞﾀ ｱｽﾞｻ</t>
  </si>
  <si>
    <t>149233123*</t>
  </si>
  <si>
    <t>NAGATA</t>
  </si>
  <si>
    <t>Azusa</t>
  </si>
  <si>
    <t>大阪成蹊大学</t>
  </si>
  <si>
    <t>アシィ　しおりパメラ</t>
  </si>
  <si>
    <t>ｱｼｨ ｼｵﾘﾊﾟﾒﾗ</t>
  </si>
  <si>
    <t>153672832*</t>
  </si>
  <si>
    <t>ACHY</t>
  </si>
  <si>
    <t>Shioripamela</t>
  </si>
  <si>
    <t>宮崎　佳乃</t>
  </si>
  <si>
    <t>ﾐﾔｻﾞｷ ｶﾉ</t>
  </si>
  <si>
    <t>107450623*</t>
  </si>
  <si>
    <t>山根　千歩</t>
  </si>
  <si>
    <t>ﾔﾏﾈ ﾁﾎ</t>
  </si>
  <si>
    <t>97967947*</t>
  </si>
  <si>
    <t>YAMANE</t>
  </si>
  <si>
    <t>Chiho</t>
  </si>
  <si>
    <t>黒田　結生</t>
  </si>
  <si>
    <t>ｸﾛﾀﾞ ﾕｲﾅ</t>
  </si>
  <si>
    <t>107797435*</t>
  </si>
  <si>
    <t>Yuina</t>
  </si>
  <si>
    <t>石田　悠月</t>
  </si>
  <si>
    <t>ｲｼﾀﾞ ﾕｽﾞｷ</t>
  </si>
  <si>
    <t>164791836*</t>
  </si>
  <si>
    <t>浜松湖東</t>
  </si>
  <si>
    <t>高橋　茉柚</t>
  </si>
  <si>
    <t>ﾀｶﾊｼ ﾏﾕ</t>
  </si>
  <si>
    <t>118554630*</t>
  </si>
  <si>
    <t>TAKAHASHI</t>
  </si>
  <si>
    <t>福田　七海</t>
  </si>
  <si>
    <t>ﾌｸﾀﾞ ﾅﾐ</t>
  </si>
  <si>
    <t>99795645*</t>
  </si>
  <si>
    <t>FUKUDA</t>
  </si>
  <si>
    <t>菅原　真桜</t>
  </si>
  <si>
    <t>ｽｶﾞﾜﾗ ﾏｵ</t>
  </si>
  <si>
    <t>105136824*</t>
  </si>
  <si>
    <t>SUGAWARA</t>
  </si>
  <si>
    <t>仙台育英学園</t>
  </si>
  <si>
    <t>平木　陽</t>
  </si>
  <si>
    <t>ﾋﾗｷ ﾊﾙ</t>
  </si>
  <si>
    <t>120096927*</t>
  </si>
  <si>
    <t>HIRAKI</t>
  </si>
  <si>
    <t>Haru</t>
  </si>
  <si>
    <t>青森山田</t>
  </si>
  <si>
    <t>中島　心</t>
  </si>
  <si>
    <t>ﾅｶｼﾏ ｺｺ</t>
  </si>
  <si>
    <t>112792426*</t>
  </si>
  <si>
    <t>NAKASHIMA</t>
  </si>
  <si>
    <t>Koko</t>
  </si>
  <si>
    <t>田川</t>
  </si>
  <si>
    <t>渡辺　ひなた</t>
  </si>
  <si>
    <t>ﾜﾀﾅﾍﾞ ﾋﾅﾀ</t>
  </si>
  <si>
    <t>110854019*</t>
  </si>
  <si>
    <t>武田　夏歩</t>
  </si>
  <si>
    <t>ﾀｹﾀﾞ ｶﾎ</t>
  </si>
  <si>
    <t>118965939*</t>
  </si>
  <si>
    <t>高岡商業</t>
  </si>
  <si>
    <t>ハッサン　ナワール</t>
  </si>
  <si>
    <t>ﾊｯｻﾝ ﾅﾜｰﾙ</t>
  </si>
  <si>
    <t>111097726*</t>
  </si>
  <si>
    <t>HASSEN</t>
  </si>
  <si>
    <t>Nawal</t>
  </si>
  <si>
    <t>土浦日本大</t>
  </si>
  <si>
    <t>奥橋　歩実</t>
  </si>
  <si>
    <t>ｵｸﾊｼ ｱﾕﾐ</t>
  </si>
  <si>
    <t>116478128*</t>
  </si>
  <si>
    <t>OKUHASHI</t>
  </si>
  <si>
    <t>赤坂　珠香</t>
  </si>
  <si>
    <t>ｱｶｻｶ ｼｭｶ</t>
  </si>
  <si>
    <t>AKASAKA</t>
  </si>
  <si>
    <t>Shuka</t>
  </si>
  <si>
    <t>鈴木　芽依</t>
  </si>
  <si>
    <t>ｽｽﾞｷ ﾒｲ</t>
  </si>
  <si>
    <t>SUZUKI</t>
  </si>
  <si>
    <t>安藤　雛音</t>
  </si>
  <si>
    <t>ｱﾝﾄﾞｳ ﾋﾅﾈ</t>
  </si>
  <si>
    <t>Hinane</t>
  </si>
  <si>
    <t>大阪商業大</t>
  </si>
  <si>
    <t>谷口　紗菜</t>
  </si>
  <si>
    <t>ﾀﾆｸﾞﾁ ｻﾅ</t>
  </si>
  <si>
    <t>Sana</t>
  </si>
  <si>
    <t>福島成蹊</t>
  </si>
  <si>
    <t>谷口　陽向</t>
  </si>
  <si>
    <t>ﾀﾆｸﾞﾁ ﾋﾅﾀ</t>
  </si>
  <si>
    <t>Hinate</t>
  </si>
  <si>
    <t>鳥取城北</t>
  </si>
  <si>
    <t>石山　紗羽</t>
  </si>
  <si>
    <t>ｲｼﾔﾏ ｻﾜ</t>
  </si>
  <si>
    <t>ISHIYAMA</t>
  </si>
  <si>
    <t>山根　知紗</t>
  </si>
  <si>
    <t>ﾔﾏﾈ ﾁｻ</t>
  </si>
  <si>
    <t xml:space="preserve">YAMANE </t>
  </si>
  <si>
    <t>Chisa</t>
  </si>
  <si>
    <t>東大阪大学</t>
  </si>
  <si>
    <t>筒井　心桜</t>
  </si>
  <si>
    <t>ﾂﾂｲ ｺﾊﾙ</t>
  </si>
  <si>
    <t>88539336*</t>
  </si>
  <si>
    <t>TSUTSUI</t>
  </si>
  <si>
    <t>白石</t>
  </si>
  <si>
    <t>宮﨑　明音</t>
  </si>
  <si>
    <t>ﾐﾔｻﾞｷ ｱｶﾈ</t>
  </si>
  <si>
    <t>89829137*</t>
  </si>
  <si>
    <t>福井　友葉</t>
  </si>
  <si>
    <t>ﾌｸｲ ﾄﾓﾊ</t>
  </si>
  <si>
    <t>87726636*</t>
  </si>
  <si>
    <t>Tomoha</t>
  </si>
  <si>
    <t>邨田　菜摘</t>
  </si>
  <si>
    <t>88772436*</t>
  </si>
  <si>
    <t>中地　真菜</t>
  </si>
  <si>
    <t>ﾅｶﾁﾞ ﾏﾅ</t>
  </si>
  <si>
    <t>107979942*</t>
  </si>
  <si>
    <t>NAKAJI</t>
  </si>
  <si>
    <t>中村　怜</t>
  </si>
  <si>
    <t>ﾅｶﾑﾗ ﾚｲ</t>
  </si>
  <si>
    <t>94225729*</t>
  </si>
  <si>
    <t>川田　美沙希</t>
  </si>
  <si>
    <t>ｶﾜﾀ ﾐｻｷ</t>
  </si>
  <si>
    <t>103483726*</t>
  </si>
  <si>
    <t>KAWATA</t>
  </si>
  <si>
    <t>太田　愛梨</t>
  </si>
  <si>
    <t>ｵｵﾀ ｱｲﾘ</t>
  </si>
  <si>
    <t>100035716*</t>
  </si>
  <si>
    <t>阿武野</t>
  </si>
  <si>
    <t>宍戸　花帆</t>
  </si>
  <si>
    <t>ｼｼﾄﾞ ｶﾎ</t>
  </si>
  <si>
    <t>106216016*</t>
  </si>
  <si>
    <t>SHISHIDO</t>
  </si>
  <si>
    <t>小松商業</t>
  </si>
  <si>
    <t>石野　帆奈</t>
  </si>
  <si>
    <t>ｲｼﾉ ﾊﾝﾅ</t>
  </si>
  <si>
    <t>104513721*</t>
  </si>
  <si>
    <t>Hanna</t>
  </si>
  <si>
    <t>浜松開誠館</t>
  </si>
  <si>
    <t>土橋　心暖</t>
  </si>
  <si>
    <t>ﾄﾞﾊﾞｼ ｺｺﾛ</t>
  </si>
  <si>
    <t>106713826*</t>
  </si>
  <si>
    <t>DOBASHI</t>
  </si>
  <si>
    <t>鶴井　美友</t>
  </si>
  <si>
    <t>ﾂﾙｲ ﾐﾕｳ</t>
  </si>
  <si>
    <t>105794733*</t>
  </si>
  <si>
    <t>TSURUI</t>
  </si>
  <si>
    <t>伊賀白鳳</t>
  </si>
  <si>
    <t>乾　奈子</t>
  </si>
  <si>
    <t>ｲﾇｲ ﾅｺ</t>
  </si>
  <si>
    <t>128874434*</t>
  </si>
  <si>
    <t>INUI</t>
  </si>
  <si>
    <t>Nako</t>
  </si>
  <si>
    <t>大森　みさき</t>
  </si>
  <si>
    <t>ｵｵﾓﾘ ﾐｻｷ</t>
  </si>
  <si>
    <t>155281022*</t>
  </si>
  <si>
    <t>稲生</t>
  </si>
  <si>
    <t>京都産業大学</t>
  </si>
  <si>
    <t>高橋　萌々子</t>
  </si>
  <si>
    <t>ﾀｶﾊｼ ﾓﾓｺ</t>
  </si>
  <si>
    <t>107773025*</t>
  </si>
  <si>
    <t>西込　珠輝来</t>
  </si>
  <si>
    <t>ﾆｼｺﾞﾐ ｽﾃﾗ</t>
  </si>
  <si>
    <t>107389634*</t>
  </si>
  <si>
    <t>NISHIGOMI</t>
  </si>
  <si>
    <t>Sutera</t>
  </si>
  <si>
    <t>坂牧　紗衣</t>
  </si>
  <si>
    <t>ｻｶﾏｷ ｻｴ</t>
  </si>
  <si>
    <t>92536328*</t>
  </si>
  <si>
    <t>SAKAMAKI</t>
  </si>
  <si>
    <t>Sae</t>
  </si>
  <si>
    <t>光ヶ丘女子</t>
  </si>
  <si>
    <t>政田　愛梨</t>
  </si>
  <si>
    <t>ﾏｻﾀﾞ ｱｲﾘ</t>
  </si>
  <si>
    <t>88926942*</t>
  </si>
  <si>
    <t>MASADA</t>
  </si>
  <si>
    <t>町田　麗奈</t>
  </si>
  <si>
    <t>ﾏﾁﾀﾞ ﾚｲﾅ</t>
  </si>
  <si>
    <t>132038421*</t>
  </si>
  <si>
    <t>MACHIDA</t>
  </si>
  <si>
    <t>春日部東</t>
  </si>
  <si>
    <t>粟　愛華</t>
  </si>
  <si>
    <t>ｱﾜ ﾏﾅｶ</t>
  </si>
  <si>
    <t>101487425*</t>
  </si>
  <si>
    <t>AWA</t>
  </si>
  <si>
    <t>Manaka</t>
  </si>
  <si>
    <t>就実</t>
  </si>
  <si>
    <t>107779132*</t>
  </si>
  <si>
    <t>京都外大西</t>
  </si>
  <si>
    <t>本多　美乃梨</t>
  </si>
  <si>
    <t>ﾎﾝﾀﾞ ﾐﾉﾘ</t>
  </si>
  <si>
    <t>166884437*</t>
  </si>
  <si>
    <t>Minori</t>
  </si>
  <si>
    <t>坂本　有理佳</t>
  </si>
  <si>
    <t>ｻｶﾓﾄ ﾕﾘｶ</t>
  </si>
  <si>
    <t>123737730*</t>
  </si>
  <si>
    <t>Yurika</t>
  </si>
  <si>
    <t>奈良育英</t>
  </si>
  <si>
    <t>今　絵里南</t>
  </si>
  <si>
    <t>ｺﾝ ｴﾘﾅ</t>
  </si>
  <si>
    <t>117730322*</t>
  </si>
  <si>
    <t>KON</t>
  </si>
  <si>
    <t>前田　暁帆</t>
  </si>
  <si>
    <t>ﾏｴﾀﾞ ｱｷﾎ</t>
  </si>
  <si>
    <t>117941124*</t>
  </si>
  <si>
    <t>Akiho</t>
  </si>
  <si>
    <t>永吉　悠倭</t>
  </si>
  <si>
    <t>ﾅｶﾞﾖｼ ﾕｳﾜ</t>
  </si>
  <si>
    <t>114812623*</t>
  </si>
  <si>
    <t>NAGAYOSHI</t>
  </si>
  <si>
    <t>Yuwa</t>
  </si>
  <si>
    <t>鹿児島</t>
  </si>
  <si>
    <t>藤原　朱李</t>
  </si>
  <si>
    <t>ﾌｼﾞﾜﾗ ｱｶﾘ</t>
  </si>
  <si>
    <t>106243420*</t>
  </si>
  <si>
    <t>城北</t>
  </si>
  <si>
    <t>飯田　有里彩</t>
  </si>
  <si>
    <t>ｲｲﾀﾞ ｱﾘｻ</t>
  </si>
  <si>
    <t>126885131*</t>
  </si>
  <si>
    <t>IIDA</t>
  </si>
  <si>
    <t>新井　乃愛</t>
  </si>
  <si>
    <t>ｱﾗｲ ﾉｱ</t>
  </si>
  <si>
    <t>123825324*</t>
  </si>
  <si>
    <t>ARAI</t>
  </si>
  <si>
    <t>黒田　奈那</t>
  </si>
  <si>
    <t>ｸﾛﾀﾞ ﾅﾅ</t>
  </si>
  <si>
    <t>124680324*</t>
  </si>
  <si>
    <t>大阪芸術大学</t>
  </si>
  <si>
    <t>山下　真実</t>
  </si>
  <si>
    <t>ﾔﾏｼﾀ ﾏﾁｶ</t>
  </si>
  <si>
    <t>95712024*</t>
  </si>
  <si>
    <t>Machika</t>
  </si>
  <si>
    <t>諫早</t>
  </si>
  <si>
    <t>中尾　伽音</t>
  </si>
  <si>
    <t>ﾅｶｵ ｶﾉﾝ</t>
  </si>
  <si>
    <t>85764636*</t>
  </si>
  <si>
    <t>菅﨑　南花</t>
  </si>
  <si>
    <t>ｽｶﾞｻｷ ﾅﾐｶ</t>
  </si>
  <si>
    <t>134317928*</t>
  </si>
  <si>
    <t>SUGASAKI</t>
  </si>
  <si>
    <t>Namika</t>
  </si>
  <si>
    <t>内山　菜々子</t>
  </si>
  <si>
    <t>ｳﾁﾔﾏ ﾅﾅｺ</t>
  </si>
  <si>
    <t>104512922*</t>
  </si>
  <si>
    <t>浜松工業</t>
  </si>
  <si>
    <t>青栁　朋花</t>
  </si>
  <si>
    <t>ｱｵﾔｷﾞ ﾄﾓｶ</t>
  </si>
  <si>
    <t>101794022*</t>
  </si>
  <si>
    <t>AOYAGI</t>
  </si>
  <si>
    <t>市立船橋</t>
    <rPh sb="0" eb="2">
      <t>イチリツ</t>
    </rPh>
    <phoneticPr fontId="5"/>
  </si>
  <si>
    <t>村上　彩楽</t>
  </si>
  <si>
    <t>ﾑﾗｶﾐ ｻﾗ</t>
  </si>
  <si>
    <t>113849228*</t>
  </si>
  <si>
    <t>橘</t>
  </si>
  <si>
    <t>小倉　侑々</t>
  </si>
  <si>
    <t>ｵｸﾞﾗ ﾕｳ</t>
  </si>
  <si>
    <t>144563124*</t>
  </si>
  <si>
    <t>OGURA</t>
  </si>
  <si>
    <t>智辯学園和歌山</t>
  </si>
  <si>
    <t>進藤　小春</t>
  </si>
  <si>
    <t>ｼﾝﾄﾞｳ ｺﾊﾙ</t>
  </si>
  <si>
    <t>112795126*</t>
  </si>
  <si>
    <t>大沼　乃愛</t>
  </si>
  <si>
    <t>ｵｵﾇﾏ ﾉｱ</t>
  </si>
  <si>
    <t>113293827*</t>
  </si>
  <si>
    <t>OHNUMA</t>
  </si>
  <si>
    <t>日本大三島</t>
  </si>
  <si>
    <t>松永　美空</t>
  </si>
  <si>
    <t>ﾏﾂﾅｶﾞ ﾐｸ</t>
  </si>
  <si>
    <t>114144116*</t>
  </si>
  <si>
    <t>常葉大菊川</t>
  </si>
  <si>
    <t>岩本　彩乃</t>
  </si>
  <si>
    <t>ｲﾜﾓﾄ ｱﾔﾉ</t>
  </si>
  <si>
    <t>131392221*</t>
  </si>
  <si>
    <t>國井　あかり</t>
  </si>
  <si>
    <t>ｸﾆｲ ｱｶﾘ</t>
  </si>
  <si>
    <t>132610619*</t>
  </si>
  <si>
    <t>KUNII</t>
  </si>
  <si>
    <t>宇都宮文星女子</t>
  </si>
  <si>
    <t>笹島　優月</t>
  </si>
  <si>
    <t>ｻｻｼﾞﾏ ﾕﾂﾞｷ</t>
  </si>
  <si>
    <t>124824930*</t>
  </si>
  <si>
    <t>SASAJIMA</t>
  </si>
  <si>
    <t>市立船橋</t>
    <rPh sb="0" eb="2">
      <t>イチリツ</t>
    </rPh>
    <rPh sb="2" eb="4">
      <t>フナバシ</t>
    </rPh>
    <phoneticPr fontId="5"/>
  </si>
  <si>
    <t>塩原　叶々愛</t>
  </si>
  <si>
    <t>ｼｵﾊﾞﾗ ﾉﾉｱ</t>
  </si>
  <si>
    <t>122895229*</t>
  </si>
  <si>
    <t>SHIOBARA</t>
  </si>
  <si>
    <t>Nonoa</t>
  </si>
  <si>
    <t>旭川龍谷</t>
  </si>
  <si>
    <t>菱山　愛里</t>
  </si>
  <si>
    <t>ﾋｼﾔﾏ ｱｲﾘ</t>
  </si>
  <si>
    <t>129906128*</t>
  </si>
  <si>
    <t>HISHIYAMA</t>
  </si>
  <si>
    <t>宮田　伊織</t>
  </si>
  <si>
    <t>ﾐﾔﾀ ｲｵﾘ</t>
  </si>
  <si>
    <t>122447121*</t>
  </si>
  <si>
    <t>MIYATA</t>
  </si>
  <si>
    <t>Iori</t>
  </si>
  <si>
    <t>大阪学院大学</t>
  </si>
  <si>
    <t>永長　里緒</t>
  </si>
  <si>
    <t>ｴｲﾅｶﾞ ﾘｵ</t>
  </si>
  <si>
    <t>93780633*</t>
  </si>
  <si>
    <t>EINAGA</t>
  </si>
  <si>
    <t>小林　舞妃留</t>
  </si>
  <si>
    <t>ｺﾊﾞﾔｼ ﾏﾋﾙ</t>
  </si>
  <si>
    <t>96126529*</t>
  </si>
  <si>
    <t>Mahiru</t>
  </si>
  <si>
    <t>鈴木　笑理</t>
  </si>
  <si>
    <t>ｽｽﾞｷ ｴﾐﾘ</t>
  </si>
  <si>
    <t>89178841*</t>
  </si>
  <si>
    <t>Emiri</t>
  </si>
  <si>
    <t>常葉大常葉</t>
  </si>
  <si>
    <t>依田　来巳</t>
  </si>
  <si>
    <t>ﾖﾀﾞ ｸﾙﾐ</t>
  </si>
  <si>
    <t>97784944*</t>
  </si>
  <si>
    <t>YODA</t>
  </si>
  <si>
    <t>鎌田　幸来</t>
  </si>
  <si>
    <t>ｶﾏﾀﾞ ｺｺ</t>
  </si>
  <si>
    <t>107459531*</t>
  </si>
  <si>
    <t>KAMADA</t>
  </si>
  <si>
    <t>三浦　萌</t>
  </si>
  <si>
    <t>ﾐｳﾗ ﾓｴ</t>
  </si>
  <si>
    <t>100140288*</t>
  </si>
  <si>
    <t>秋田中央</t>
  </si>
  <si>
    <t>山下　彩菜</t>
  </si>
  <si>
    <t>ﾔﾏｼﾀ ｱﾔﾅ</t>
  </si>
  <si>
    <t>108441422*</t>
  </si>
  <si>
    <t>千原台</t>
  </si>
  <si>
    <t>北野　寧々</t>
  </si>
  <si>
    <t>ｷﾀﾉ ﾈﾈ</t>
  </si>
  <si>
    <t>114859028*</t>
  </si>
  <si>
    <t>KITANO</t>
  </si>
  <si>
    <t>Nene</t>
  </si>
  <si>
    <t>千葉　妃華</t>
  </si>
  <si>
    <t>ﾁﾊﾞ ﾋﾒｶ</t>
  </si>
  <si>
    <t>124878737*</t>
  </si>
  <si>
    <t>CHIBA</t>
  </si>
  <si>
    <t>依田　采巳</t>
  </si>
  <si>
    <t>ﾖﾀﾞ ｱﾔﾐ</t>
  </si>
  <si>
    <t>116726831*</t>
  </si>
  <si>
    <t>赤堀　華</t>
  </si>
  <si>
    <t>ｱｶﾎﾘ ﾊﾅ</t>
  </si>
  <si>
    <t>124581122*</t>
  </si>
  <si>
    <t>AKAHORI</t>
  </si>
  <si>
    <t>大橋　友聖</t>
  </si>
  <si>
    <t>ｵｵﾊｼ ﾕｳｷ</t>
  </si>
  <si>
    <t>121938024*</t>
  </si>
  <si>
    <t>OHASHI</t>
  </si>
  <si>
    <t>佐内　瑞希</t>
  </si>
  <si>
    <t>ｻﾅｲ ﾐｽﾞｷ</t>
  </si>
  <si>
    <t>154475127*</t>
  </si>
  <si>
    <t>SANAI</t>
  </si>
  <si>
    <t>田中　海優</t>
  </si>
  <si>
    <t>ﾀﾅｶ ｳﾙ</t>
  </si>
  <si>
    <t>127384530*</t>
  </si>
  <si>
    <t>Uru</t>
  </si>
  <si>
    <t>田中　優衣</t>
  </si>
  <si>
    <t>ﾀﾅｶ ﾕｲ</t>
  </si>
  <si>
    <t>128416729*</t>
  </si>
  <si>
    <t>宮崎日本大</t>
  </si>
  <si>
    <t>土橋　日菜子</t>
  </si>
  <si>
    <t>ﾄﾞﾊﾞｼ ﾋﾅｺ</t>
  </si>
  <si>
    <t>121599734*</t>
  </si>
  <si>
    <t>Hinako</t>
  </si>
  <si>
    <t>星野　麗桜</t>
  </si>
  <si>
    <t>ﾎｼﾉ ﾘｱﾗ</t>
  </si>
  <si>
    <t>128338025*</t>
  </si>
  <si>
    <t>HOSHINO</t>
  </si>
  <si>
    <t>Riara</t>
  </si>
  <si>
    <t>日本体育大柏</t>
  </si>
  <si>
    <t>本田　心七海</t>
  </si>
  <si>
    <t>ﾎﾝﾀﾞ ﾐﾅﾐ</t>
  </si>
  <si>
    <t>129779540*</t>
  </si>
  <si>
    <t>HONADA</t>
  </si>
  <si>
    <t>牧内　大華</t>
  </si>
  <si>
    <t>ﾏｷｳﾁ ﾋﾛｶ</t>
  </si>
  <si>
    <t>120827424*</t>
  </si>
  <si>
    <t>MAKIUCHI</t>
  </si>
  <si>
    <t>Hiroka</t>
  </si>
  <si>
    <t>天理大学</t>
  </si>
  <si>
    <t>鶴尾　奈々佳</t>
  </si>
  <si>
    <t>ﾂﾙｵ ﾅﾅｶ</t>
  </si>
  <si>
    <t>106692731*</t>
  </si>
  <si>
    <t>TSURUO</t>
  </si>
  <si>
    <t>Nanaka</t>
  </si>
  <si>
    <t>金沢</t>
  </si>
  <si>
    <t>加納　京果</t>
  </si>
  <si>
    <t>ｶﾉｳ ｷｮｳｶ</t>
  </si>
  <si>
    <t>93295028*</t>
  </si>
  <si>
    <t>KANO</t>
  </si>
  <si>
    <t>Kyoka</t>
  </si>
  <si>
    <t>宇治山田商業</t>
  </si>
  <si>
    <t>水越　青空</t>
  </si>
  <si>
    <t>ﾐｽﾞｺｼ ｱｵｿﾞﾗ</t>
  </si>
  <si>
    <t>89314429*</t>
  </si>
  <si>
    <t>MIZUKOSHI</t>
  </si>
  <si>
    <t>Aozora</t>
  </si>
  <si>
    <t>新免　菜央</t>
  </si>
  <si>
    <t>ｼﾝﾒﾝ ﾅｵ</t>
  </si>
  <si>
    <t>101398022*</t>
  </si>
  <si>
    <t>SHIMMEN</t>
  </si>
  <si>
    <t>御前　有莉奈</t>
  </si>
  <si>
    <t>ﾐｻｷ ﾕﾘﾅ</t>
  </si>
  <si>
    <t>99161733*</t>
  </si>
  <si>
    <t>MISAKI</t>
  </si>
  <si>
    <t>Yurina</t>
  </si>
  <si>
    <t>星場　麗羽</t>
  </si>
  <si>
    <t>ﾎｼﾊﾞ ｳﾙﾊ</t>
  </si>
  <si>
    <t>106594631*</t>
  </si>
  <si>
    <t>HOSHIBA</t>
  </si>
  <si>
    <t>Uruha</t>
  </si>
  <si>
    <t>鵬学園</t>
  </si>
  <si>
    <t>寺本　葵</t>
  </si>
  <si>
    <t>ﾃﾗﾓﾄ ｱｵｲ</t>
  </si>
  <si>
    <t>100320177*</t>
  </si>
  <si>
    <t>TERAMOTO</t>
  </si>
  <si>
    <t>田中　凜</t>
  </si>
  <si>
    <t>ﾀﾅｶ ﾘﾝ</t>
  </si>
  <si>
    <t>133852123*</t>
  </si>
  <si>
    <t>姫路工業</t>
  </si>
  <si>
    <t>中尾　美咲</t>
  </si>
  <si>
    <t>ﾅｶｵ ﾐｻｷ</t>
  </si>
  <si>
    <t>133364727*</t>
  </si>
  <si>
    <t>大谷　華未</t>
  </si>
  <si>
    <t>ｵｵﾀﾆ ﾊﾅﾐ</t>
  </si>
  <si>
    <t>108319729*</t>
  </si>
  <si>
    <t>OTANI</t>
  </si>
  <si>
    <t>Hanami</t>
  </si>
  <si>
    <t>大野　藍美</t>
  </si>
  <si>
    <t>ｵｵﾉ ｱｲﾐ</t>
  </si>
  <si>
    <t>107533827*</t>
  </si>
  <si>
    <t>Aimi</t>
  </si>
  <si>
    <t>松本　愛子</t>
  </si>
  <si>
    <t>ﾏﾂﾓﾄ ｱｲｺ</t>
  </si>
  <si>
    <t>99728843*</t>
  </si>
  <si>
    <t>Aiko</t>
  </si>
  <si>
    <t>松本　桃佳</t>
  </si>
  <si>
    <t>ﾏﾂﾓﾄ ﾓﾓｶ</t>
  </si>
  <si>
    <t>106940020*</t>
  </si>
  <si>
    <t>伊藤　愛織</t>
  </si>
  <si>
    <t>ｲﾄｳ ｱｲﾘ</t>
  </si>
  <si>
    <t>150334117*</t>
  </si>
  <si>
    <t>京都両洋</t>
  </si>
  <si>
    <t>住谷　春歌</t>
  </si>
  <si>
    <t>ｽﾐﾀﾆ ﾊﾙｶ</t>
  </si>
  <si>
    <t>120590926*</t>
  </si>
  <si>
    <t>SUMITANI</t>
  </si>
  <si>
    <t>久御山</t>
  </si>
  <si>
    <t>中西　桃美</t>
  </si>
  <si>
    <t>ﾅｶﾆｼ ﾓﾓﾐ</t>
  </si>
  <si>
    <t>117056525*</t>
  </si>
  <si>
    <t>Momomi</t>
  </si>
  <si>
    <t>四国学院大香川西</t>
  </si>
  <si>
    <t>曽根　千鈴</t>
  </si>
  <si>
    <t>ｿﾈ ﾁｽｽﾞ</t>
  </si>
  <si>
    <t>111859025*</t>
  </si>
  <si>
    <t>SONE</t>
  </si>
  <si>
    <t>Chisuzu</t>
  </si>
  <si>
    <t>高瀬</t>
  </si>
  <si>
    <t>関西外国語大学</t>
  </si>
  <si>
    <t>上本　歩未</t>
  </si>
  <si>
    <t>ｳｴﾓﾄ ｱﾕﾐ</t>
  </si>
  <si>
    <t>89904939*</t>
  </si>
  <si>
    <t>UEMOTO</t>
  </si>
  <si>
    <t>佐藤　桜子</t>
  </si>
  <si>
    <t>ｻﾄｳ ｻｸﾗｺ</t>
  </si>
  <si>
    <t>92426629*</t>
  </si>
  <si>
    <t>Sakurako</t>
  </si>
  <si>
    <t>杉山　静香</t>
  </si>
  <si>
    <t>ｽｷﾞﾔﾏ ｼｽﾞｶ</t>
  </si>
  <si>
    <t>119447026*</t>
  </si>
  <si>
    <t>SUGIYAMA</t>
  </si>
  <si>
    <t>Shizuka</t>
  </si>
  <si>
    <t>武田　芽依</t>
  </si>
  <si>
    <t>ﾀｹﾀﾞ ﾒｲ</t>
  </si>
  <si>
    <t>95234932*</t>
  </si>
  <si>
    <t>新潟明訓</t>
  </si>
  <si>
    <t>西田　涼夏</t>
  </si>
  <si>
    <t>ﾆｼﾀﾞ ｽｽﾞｶ</t>
  </si>
  <si>
    <t>121724219*</t>
  </si>
  <si>
    <t>増原　なつみ</t>
  </si>
  <si>
    <t>ﾏｽﾊﾗ ﾅﾂﾐ</t>
  </si>
  <si>
    <t>89314025*</t>
  </si>
  <si>
    <t>MASUHARA</t>
  </si>
  <si>
    <t>三輪　南菜子</t>
  </si>
  <si>
    <t>ﾐﾜ ﾅﾅｺ</t>
  </si>
  <si>
    <t>87729841*</t>
  </si>
  <si>
    <t>MIWA</t>
  </si>
  <si>
    <t>錦城学園</t>
  </si>
  <si>
    <t>札場　美桜</t>
  </si>
  <si>
    <t>ﾌﾀﾞﾊﾞ ﾐｵ</t>
  </si>
  <si>
    <t>100513111*</t>
  </si>
  <si>
    <t>FUDABA</t>
  </si>
  <si>
    <t>松井　あれさ</t>
  </si>
  <si>
    <t>ﾏﾂｲ ｱﾚｻ</t>
  </si>
  <si>
    <t>107459834*</t>
  </si>
  <si>
    <t>MATSUI</t>
  </si>
  <si>
    <t>Aresa</t>
  </si>
  <si>
    <t>水川　陽香留</t>
  </si>
  <si>
    <t>ﾐｽﾞｶﾜ ﾋｶﾙ</t>
  </si>
  <si>
    <t>104607321*</t>
  </si>
  <si>
    <t>MIZUKAWA</t>
  </si>
  <si>
    <t>盛岡第四</t>
  </si>
  <si>
    <t>室山　優奈</t>
  </si>
  <si>
    <t>ﾑﾛﾔﾏ ﾕｳﾅ</t>
  </si>
  <si>
    <t>96899243*</t>
  </si>
  <si>
    <t>MUROYAMA</t>
  </si>
  <si>
    <t>中村　百合花</t>
  </si>
  <si>
    <t>ﾅｶﾑﾗ ﾕﾘｶ</t>
  </si>
  <si>
    <t>119897540*</t>
  </si>
  <si>
    <t>矢吹　美宙</t>
  </si>
  <si>
    <t>ﾔﾌﾞｷ ﾐｿﾗ</t>
  </si>
  <si>
    <t>144156425*</t>
  </si>
  <si>
    <t>YABUKI</t>
  </si>
  <si>
    <t>Misora</t>
  </si>
  <si>
    <t>林　那優</t>
  </si>
  <si>
    <t>ﾊﾔｼ ﾅﾕ</t>
  </si>
  <si>
    <t>110404212*</t>
  </si>
  <si>
    <t>Nayu</t>
  </si>
  <si>
    <t>寺木　みのり</t>
  </si>
  <si>
    <t>ﾃﾗｷ ﾐﾉﾘ</t>
  </si>
  <si>
    <t>123745325*</t>
  </si>
  <si>
    <t>TERAKI</t>
  </si>
  <si>
    <t>後田　乃愛</t>
  </si>
  <si>
    <t>ｳｼﾛﾀﾞ ﾉｱ</t>
  </si>
  <si>
    <t>122761726*</t>
  </si>
  <si>
    <t>USHIRODA</t>
  </si>
  <si>
    <t>本田　愛咲緋</t>
  </si>
  <si>
    <t>ﾎﾝﾀﾞ ｱｻﾋ</t>
  </si>
  <si>
    <t>124248122*</t>
  </si>
  <si>
    <t>Asahi</t>
  </si>
  <si>
    <t>室山　実優</t>
  </si>
  <si>
    <t>ﾑﾛﾔﾏ ﾐﾕ</t>
  </si>
  <si>
    <t>128605123*</t>
  </si>
  <si>
    <t>森脇　奈々</t>
  </si>
  <si>
    <t>ﾓﾘﾜｷ ﾅﾅ</t>
  </si>
  <si>
    <t>93866739*</t>
  </si>
  <si>
    <t>比嘉　理仁</t>
  </si>
  <si>
    <t>ﾋｶﾞ ﾘﾄ</t>
  </si>
  <si>
    <t>126978841*</t>
  </si>
  <si>
    <t>HIGA</t>
  </si>
  <si>
    <t>Rito</t>
  </si>
  <si>
    <t>普天間</t>
  </si>
  <si>
    <t>杉山　未帆</t>
  </si>
  <si>
    <t>ｽｷﾞﾔﾏ ﾐﾎ</t>
  </si>
  <si>
    <t>125970428*</t>
  </si>
  <si>
    <t>城陽</t>
  </si>
  <si>
    <t>白石　羽蘭</t>
  </si>
  <si>
    <t>ｼﾗｲｼ ｳﾗﾝ</t>
  </si>
  <si>
    <t>104807727*</t>
  </si>
  <si>
    <t>Uran</t>
  </si>
  <si>
    <t>伊藤　陽香</t>
  </si>
  <si>
    <t>ｲﾄｳ ﾊﾙｶ</t>
  </si>
  <si>
    <t>141797635*</t>
  </si>
  <si>
    <t>萩</t>
  </si>
  <si>
    <t>山本　愛花</t>
  </si>
  <si>
    <t>ﾔﾏﾓﾄ ｱｲｶ</t>
  </si>
  <si>
    <t>172299838*</t>
  </si>
  <si>
    <t>阿波</t>
  </si>
  <si>
    <t>奥田　萌佳</t>
  </si>
  <si>
    <t>ｵｸﾀﾞ ﾓｴｶ</t>
  </si>
  <si>
    <t>114051618*</t>
  </si>
  <si>
    <t>OKUDA</t>
  </si>
  <si>
    <t>佐合　栞</t>
  </si>
  <si>
    <t>ｻｺﾞｳ ｼｵﾘ</t>
  </si>
  <si>
    <t>200176577*</t>
  </si>
  <si>
    <t>SAGO</t>
  </si>
  <si>
    <t>Shiori</t>
  </si>
  <si>
    <t>鳳</t>
  </si>
  <si>
    <t>京都教育大学</t>
  </si>
  <si>
    <t>黒川　翔音</t>
  </si>
  <si>
    <t>ｸﾛｶﾜ ｻﾈ</t>
  </si>
  <si>
    <t>91997439*</t>
  </si>
  <si>
    <t>KUROKAWA</t>
  </si>
  <si>
    <t>Sane</t>
  </si>
  <si>
    <t>柏原</t>
  </si>
  <si>
    <t>東舎　葵</t>
  </si>
  <si>
    <t>ﾋｶﾞｼﾔ ｱｵｲ</t>
  </si>
  <si>
    <t>HIGASHIYA</t>
  </si>
  <si>
    <t>古屋　敦子</t>
  </si>
  <si>
    <t>ﾌﾙﾔ ｱﾂｺ</t>
  </si>
  <si>
    <t>85736635*</t>
  </si>
  <si>
    <t>FURUYA</t>
  </si>
  <si>
    <t>Atsuko</t>
  </si>
  <si>
    <t>吉田　萌夏</t>
  </si>
  <si>
    <t>ﾖｼﾀﾞ ﾓｶ</t>
  </si>
  <si>
    <t>107897739*</t>
  </si>
  <si>
    <t>Moka</t>
  </si>
  <si>
    <t>宮津</t>
  </si>
  <si>
    <t>赤堀　もも</t>
  </si>
  <si>
    <t>ｱｶﾎﾘ ﾓﾓ</t>
  </si>
  <si>
    <t>103077321*</t>
  </si>
  <si>
    <t>Momo</t>
  </si>
  <si>
    <t>浜松西</t>
  </si>
  <si>
    <t>上木　杏香音</t>
  </si>
  <si>
    <t>ｳｴｷ ｱｶﾈ</t>
  </si>
  <si>
    <t>97558943*</t>
  </si>
  <si>
    <t>UEKI</t>
  </si>
  <si>
    <t>矢上</t>
  </si>
  <si>
    <t>北村　舞奈</t>
  </si>
  <si>
    <t>ｷﾀﾑﾗ ﾏﾅ</t>
  </si>
  <si>
    <t>99915841*</t>
  </si>
  <si>
    <t>KITAMURA</t>
  </si>
  <si>
    <t>米原</t>
  </si>
  <si>
    <t>塩田　美羽</t>
  </si>
  <si>
    <t>ｼｵﾀ ﾐｳ</t>
  </si>
  <si>
    <t>99434635*</t>
  </si>
  <si>
    <t>SHIOTA</t>
  </si>
  <si>
    <t>田中　紅衣</t>
  </si>
  <si>
    <t>ﾀﾅｶ ｱｲ</t>
  </si>
  <si>
    <t>119478535*</t>
  </si>
  <si>
    <t>拜郷　夢帆</t>
  </si>
  <si>
    <t>ﾊｲｺﾞｳ ﾕﾒﾎ</t>
  </si>
  <si>
    <t>134009825*</t>
  </si>
  <si>
    <t>HAIGO</t>
  </si>
  <si>
    <t>Yumeho</t>
  </si>
  <si>
    <t>長谷川　麻央</t>
  </si>
  <si>
    <t>ﾊｾｶﾞﾜ ﾏﾋﾛ</t>
  </si>
  <si>
    <t>107557429*</t>
  </si>
  <si>
    <t>HASEGAWA</t>
  </si>
  <si>
    <t>Mahiro</t>
  </si>
  <si>
    <t>藤原　一華</t>
  </si>
  <si>
    <t>ﾌｼﾞﾜﾗ ｲﾁｶ</t>
  </si>
  <si>
    <t>107889841*</t>
  </si>
  <si>
    <t>足立　結野</t>
  </si>
  <si>
    <t>ｱﾀﾞﾁ ﾕﾉ</t>
  </si>
  <si>
    <t>117207018*</t>
  </si>
  <si>
    <t>松江南</t>
  </si>
  <si>
    <t>尾崎　真衣</t>
  </si>
  <si>
    <t>ｵｻﾞｷ ﾏｲ</t>
  </si>
  <si>
    <t>112827627*</t>
  </si>
  <si>
    <t>OZAKI</t>
  </si>
  <si>
    <t>葛原　沙知</t>
  </si>
  <si>
    <t>ｸｽﾞﾊﾗ ｻﾁ</t>
  </si>
  <si>
    <t>111991325*</t>
  </si>
  <si>
    <t>KUZUHARA</t>
  </si>
  <si>
    <t>Sachi</t>
  </si>
  <si>
    <t>塩谷　美月</t>
  </si>
  <si>
    <t>ｼｵﾔ ﾐﾂﾞｷ</t>
  </si>
  <si>
    <t>114800317*</t>
  </si>
  <si>
    <t>SHIOYA</t>
  </si>
  <si>
    <t>玉川　華菜</t>
  </si>
  <si>
    <t>ﾀﾏｶﾞﾜ ﾊﾙﾅ</t>
  </si>
  <si>
    <t>119535630*</t>
  </si>
  <si>
    <t>TAMAGAWA</t>
  </si>
  <si>
    <t>津田　妃茉里</t>
  </si>
  <si>
    <t>ﾂﾀﾞ ﾋﾏﾘ</t>
  </si>
  <si>
    <t>115016216*</t>
  </si>
  <si>
    <t>Himari</t>
  </si>
  <si>
    <t>正木　美琴</t>
  </si>
  <si>
    <t>ﾏｻｷ ﾐｺﾄ</t>
  </si>
  <si>
    <t>146661731*</t>
  </si>
  <si>
    <t>MASAKI</t>
  </si>
  <si>
    <t>Mikoto</t>
  </si>
  <si>
    <t>吉原　琴音</t>
  </si>
  <si>
    <t>ﾖｼﾊﾗ ｺﾄﾈ</t>
  </si>
  <si>
    <t>112535320*</t>
  </si>
  <si>
    <t>YOSHIHARA</t>
  </si>
  <si>
    <t>石川　優空</t>
  </si>
  <si>
    <t>ｲｼｶﾜ ﾕﾗ</t>
  </si>
  <si>
    <t>ISHIKAWA</t>
  </si>
  <si>
    <t>石原　涼華</t>
  </si>
  <si>
    <t>ｲｼﾊﾗ ｽｽﾞｶ</t>
  </si>
  <si>
    <t>ISHIHARA</t>
  </si>
  <si>
    <t>亀井　咲里</t>
  </si>
  <si>
    <t>ｶﾒｲ ｻﾘ</t>
  </si>
  <si>
    <t>131024415*</t>
  </si>
  <si>
    <t>田中　輝</t>
  </si>
  <si>
    <t>ﾀﾅｶ ｷﾗﾗ</t>
  </si>
  <si>
    <t>宮津天橋(加悦谷学舎)</t>
  </si>
  <si>
    <t>谷本　那津</t>
  </si>
  <si>
    <t>ﾀﾆﾓﾄ ﾅﾂ</t>
  </si>
  <si>
    <t>TANIMOTO</t>
  </si>
  <si>
    <t>Natsu</t>
  </si>
  <si>
    <t>高松商業</t>
  </si>
  <si>
    <t>松尾　愛利紗</t>
  </si>
  <si>
    <t>ﾏﾂｵ ｱﾘｻ</t>
  </si>
  <si>
    <t>131082924*</t>
  </si>
  <si>
    <t>MATSUO</t>
  </si>
  <si>
    <t>大阪大学</t>
  </si>
  <si>
    <t>大植　麻由</t>
  </si>
  <si>
    <t>ｵｵｳｴ ﾏﾕ</t>
  </si>
  <si>
    <t>86031220*</t>
  </si>
  <si>
    <t>OUE</t>
  </si>
  <si>
    <t>杉林　歩</t>
  </si>
  <si>
    <t>ｽｷﾞﾊﾞﾔｼ ｱﾕﾐ</t>
  </si>
  <si>
    <t>M1</t>
  </si>
  <si>
    <t>64100819*</t>
  </si>
  <si>
    <t>SUGIBAYASHI</t>
  </si>
  <si>
    <t>濱田　惠美</t>
  </si>
  <si>
    <t>ﾊﾏﾀﾞ ｴﾐ</t>
  </si>
  <si>
    <t>80538832*</t>
  </si>
  <si>
    <t>Emi</t>
  </si>
  <si>
    <t>姫路西</t>
  </si>
  <si>
    <t>小川　桃依</t>
  </si>
  <si>
    <t>ｵｶﾞﾜ ﾓﾓｴ</t>
  </si>
  <si>
    <t>93762633*</t>
  </si>
  <si>
    <t>OGAWA</t>
  </si>
  <si>
    <t>Momoe</t>
  </si>
  <si>
    <t>武生</t>
  </si>
  <si>
    <t>阿部　愛美</t>
  </si>
  <si>
    <t>ｱﾍﾞ ﾏﾅﾐ</t>
  </si>
  <si>
    <t>94493332*</t>
  </si>
  <si>
    <t>ABE</t>
  </si>
  <si>
    <t>帝塚山</t>
  </si>
  <si>
    <t>竹中　ゆりあ</t>
  </si>
  <si>
    <t>ﾀｹﾅｶ ﾕﾘｱ</t>
  </si>
  <si>
    <t>88114325*</t>
  </si>
  <si>
    <t>TAKENAKA</t>
  </si>
  <si>
    <t>Yuria</t>
  </si>
  <si>
    <t>長田</t>
  </si>
  <si>
    <t>小川　真帆</t>
  </si>
  <si>
    <t>ｵｶﾞﾜ ﾏﾎ</t>
  </si>
  <si>
    <t>105368225*</t>
  </si>
  <si>
    <t>Maho</t>
  </si>
  <si>
    <t>尼崎稲園</t>
  </si>
  <si>
    <t>中谷　心愛</t>
  </si>
  <si>
    <t>ﾅｶﾀﾆ ｺｺｱ</t>
  </si>
  <si>
    <t>166882536*</t>
  </si>
  <si>
    <t>NAKATANI</t>
  </si>
  <si>
    <t>Kokoa</t>
  </si>
  <si>
    <t>彦根東</t>
  </si>
  <si>
    <t>塩井　春翔</t>
  </si>
  <si>
    <t>ｼｵｲ ﾊﾙｶ</t>
  </si>
  <si>
    <t>166882637*</t>
  </si>
  <si>
    <t>SHIOI</t>
  </si>
  <si>
    <t>神戸</t>
  </si>
  <si>
    <t>大名門　里歩</t>
  </si>
  <si>
    <t>ｵｵﾅｶﾄﾞ ﾘﾎ</t>
  </si>
  <si>
    <t>126355830*</t>
  </si>
  <si>
    <t>ONAKADO</t>
  </si>
  <si>
    <t>梅田　夏希</t>
  </si>
  <si>
    <t>ｳﾒﾀﾞ ﾅﾂｷ</t>
  </si>
  <si>
    <t>173647937*</t>
  </si>
  <si>
    <t>UMEDA</t>
  </si>
  <si>
    <t>辻　皐耶</t>
  </si>
  <si>
    <t>ﾂｼﾞ ｻﾔ</t>
  </si>
  <si>
    <t>106110615*</t>
  </si>
  <si>
    <t>伊勢</t>
  </si>
  <si>
    <t>木村　野々花</t>
  </si>
  <si>
    <t>ｷﾑﾗ ﾉﾉｶ</t>
  </si>
  <si>
    <t>200046987*</t>
  </si>
  <si>
    <t>Nonoka</t>
  </si>
  <si>
    <t>熊本</t>
  </si>
  <si>
    <t>小林　奈央子</t>
  </si>
  <si>
    <t>ｺﾊﾞﾔｼ ﾅｵｺ</t>
  </si>
  <si>
    <t>200082863*</t>
  </si>
  <si>
    <t>Naoko</t>
  </si>
  <si>
    <t>西大和学園</t>
  </si>
  <si>
    <t>原　萌琉</t>
  </si>
  <si>
    <t>ﾊﾗ ﾓﾕﾙ</t>
  </si>
  <si>
    <t>120577830*</t>
  </si>
  <si>
    <t>Moyuru</t>
  </si>
  <si>
    <t>関西福祉大学</t>
  </si>
  <si>
    <t>井上　未悠</t>
  </si>
  <si>
    <t>ｲﾉｳｴ ﾐﾕ</t>
  </si>
  <si>
    <t>87556536*</t>
  </si>
  <si>
    <t>大河原　愛礼</t>
  </si>
  <si>
    <t>ｵｵｶﾜﾗ ｱｲﾗ</t>
  </si>
  <si>
    <t>86074934*</t>
  </si>
  <si>
    <t>OKAWARA</t>
  </si>
  <si>
    <t>Aira</t>
  </si>
  <si>
    <t>小笠</t>
  </si>
  <si>
    <t>岸下　美月</t>
  </si>
  <si>
    <t>ｷｼｼﾀ ﾐﾂﾞｷ</t>
  </si>
  <si>
    <t>90369936*</t>
  </si>
  <si>
    <t>KISHISHITA</t>
  </si>
  <si>
    <t>鹿野　日陽南</t>
  </si>
  <si>
    <t>ｼｶﾉ ﾋﾖﾅ</t>
  </si>
  <si>
    <t>108591832*</t>
  </si>
  <si>
    <t>SHIKANO</t>
  </si>
  <si>
    <t>Hiyona</t>
  </si>
  <si>
    <t>長良</t>
  </si>
  <si>
    <t>谷本　きなり</t>
  </si>
  <si>
    <t>ﾀﾆﾓﾄ ｷﾅﾘ</t>
  </si>
  <si>
    <t>86706229*</t>
  </si>
  <si>
    <t>Kinari</t>
  </si>
  <si>
    <t>金光学園</t>
  </si>
  <si>
    <t>津村　友愛</t>
  </si>
  <si>
    <t>ﾂﾑﾗ ﾕｳｱ</t>
  </si>
  <si>
    <t>89849644*</t>
  </si>
  <si>
    <t>TSUMURA</t>
  </si>
  <si>
    <t>Yua</t>
  </si>
  <si>
    <t>中家　愛希</t>
  </si>
  <si>
    <t>ﾅｶｲｴ ｱｷ</t>
  </si>
  <si>
    <t>88905434*</t>
  </si>
  <si>
    <t>NAKAIE</t>
  </si>
  <si>
    <t>Aki</t>
  </si>
  <si>
    <t>渡邉　里咲</t>
  </si>
  <si>
    <t>ﾜﾀﾅﾍﾞ ﾘｻ</t>
  </si>
  <si>
    <t>97046430*</t>
  </si>
  <si>
    <t>作新学院</t>
  </si>
  <si>
    <t>後藤　みのり</t>
  </si>
  <si>
    <t>ｺﾞﾄｳ ﾐﾉﾘ</t>
  </si>
  <si>
    <t>101524417*</t>
  </si>
  <si>
    <t>北条</t>
  </si>
  <si>
    <t>出口　綾乃</t>
  </si>
  <si>
    <t>ﾃﾞｸﾞﾁ ｱﾔﾉ</t>
  </si>
  <si>
    <t>101488931*</t>
  </si>
  <si>
    <t>DEGUCHI</t>
  </si>
  <si>
    <t>宇野　若菜</t>
  </si>
  <si>
    <t>ｳﾉ ﾜｶﾅ</t>
  </si>
  <si>
    <t>114245017*</t>
  </si>
  <si>
    <t>UNO</t>
  </si>
  <si>
    <t>尾池　優</t>
  </si>
  <si>
    <t>ｵｲｹ ﾕｳ</t>
  </si>
  <si>
    <t>116547832*</t>
  </si>
  <si>
    <t>OIKE</t>
  </si>
  <si>
    <t>河田　千尋</t>
  </si>
  <si>
    <t>ｶﾜﾀ ﾁﾋﾛ</t>
  </si>
  <si>
    <t>113288124*</t>
  </si>
  <si>
    <t>佐藤　琴望</t>
  </si>
  <si>
    <t>ｻﾄｳ ｺﾄﾐ</t>
  </si>
  <si>
    <t>116947634*</t>
  </si>
  <si>
    <t>Kotomi</t>
  </si>
  <si>
    <t>網干</t>
  </si>
  <si>
    <t>住吉　璃音</t>
  </si>
  <si>
    <t>ｽﾐﾖｼ ﾘﾝ</t>
  </si>
  <si>
    <t>112270114*</t>
  </si>
  <si>
    <t>SUMIYOSHI</t>
  </si>
  <si>
    <t>西嶋　亜央衣</t>
  </si>
  <si>
    <t>ﾆｼｼﾞﾏ ｱｵｲ</t>
  </si>
  <si>
    <t>145518125*</t>
  </si>
  <si>
    <t>NISHIJIMA</t>
  </si>
  <si>
    <t>前田　朔良</t>
  </si>
  <si>
    <t>ﾏｴﾀﾞ ｻｸﾗ</t>
  </si>
  <si>
    <t>127644428*</t>
  </si>
  <si>
    <t>広島工業大</t>
  </si>
  <si>
    <t>焼山　芽映</t>
  </si>
  <si>
    <t>ﾔｷﾔﾏ ﾒﾊﾞｴ</t>
  </si>
  <si>
    <t>YAKIYAMA</t>
  </si>
  <si>
    <t>Mebae</t>
  </si>
  <si>
    <t>赤穂</t>
  </si>
  <si>
    <t>上野　叶夢</t>
  </si>
  <si>
    <t>ｳｴﾉ ｶﾉﾝ</t>
  </si>
  <si>
    <t>121113110*</t>
  </si>
  <si>
    <t>UENO</t>
  </si>
  <si>
    <t>小島　あん</t>
  </si>
  <si>
    <t>ｺｼﾞﾏ ｱﾝ</t>
  </si>
  <si>
    <t>Ann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</si>
  <si>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</si>
  <si>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</si>
  <si>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</si>
  <si>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</si>
  <si>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</si>
  <si>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</si>
  <si>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</si>
  <si>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NAKAGAWA</t>
  </si>
  <si>
    <t>Sona</t>
  </si>
  <si>
    <t>京都大学</t>
  </si>
  <si>
    <t>三好　紗椰</t>
  </si>
  <si>
    <t>ﾐﾖｼ ｻﾔ</t>
  </si>
  <si>
    <t>77009023*</t>
  </si>
  <si>
    <t>MIYOSHI</t>
  </si>
  <si>
    <t>日野谷　レナ</t>
  </si>
  <si>
    <t>ﾋﾉﾀﾆ ﾚﾅ</t>
  </si>
  <si>
    <t>109474833*</t>
  </si>
  <si>
    <t>HINOTANI</t>
  </si>
  <si>
    <t>新保　歩</t>
  </si>
  <si>
    <t>ｼﾝﾎﾞ ｱﾕﾐ</t>
  </si>
  <si>
    <t>79020927*</t>
  </si>
  <si>
    <t>SHIMBO</t>
  </si>
  <si>
    <t>新潟</t>
  </si>
  <si>
    <t>周藤　紗季</t>
  </si>
  <si>
    <t>ｽﾄｳ ｻｷ</t>
  </si>
  <si>
    <t>161554527*</t>
  </si>
  <si>
    <t>SUTO</t>
  </si>
  <si>
    <t>修猷館</t>
  </si>
  <si>
    <t>篠田　佳奈</t>
  </si>
  <si>
    <t>ｼﾉﾀﾞ ｶﾅ</t>
  </si>
  <si>
    <t>122003210*</t>
  </si>
  <si>
    <t>SHINODA</t>
  </si>
  <si>
    <t>岐阜</t>
  </si>
  <si>
    <t>小倉　唯愛</t>
  </si>
  <si>
    <t>ｵｸﾞﾗ ﾕｲﾅ</t>
  </si>
  <si>
    <t>100666322*</t>
  </si>
  <si>
    <t>津山</t>
  </si>
  <si>
    <t>平松　藍</t>
  </si>
  <si>
    <t>ﾋﾗﾏﾂ ﾗﾝ</t>
  </si>
  <si>
    <t>95556737*</t>
  </si>
  <si>
    <t>HIRAMATSU</t>
  </si>
  <si>
    <t>Ran</t>
  </si>
  <si>
    <t>大宮</t>
  </si>
  <si>
    <t>中野　直子</t>
  </si>
  <si>
    <t>ﾅｶﾉ ﾅｵｺ</t>
  </si>
  <si>
    <t>97154127*</t>
  </si>
  <si>
    <t>明和</t>
  </si>
  <si>
    <t>石原　優花</t>
  </si>
  <si>
    <t>ｲｼﾊﾗ ﾕｶ</t>
  </si>
  <si>
    <t>128791533*</t>
  </si>
  <si>
    <t>横須賀</t>
  </si>
  <si>
    <t>齋藤　虹香</t>
  </si>
  <si>
    <t>ｻｲﾄｳ ﾆｼﾞｶ</t>
  </si>
  <si>
    <t>100434214*</t>
  </si>
  <si>
    <t>Nijika</t>
  </si>
  <si>
    <t>平岡　雪乃</t>
  </si>
  <si>
    <t>ﾋﾗｵｶ ﾕｷﾉ</t>
  </si>
  <si>
    <t>93002923*</t>
  </si>
  <si>
    <t>Yukino</t>
  </si>
  <si>
    <t>桜修館中等</t>
  </si>
  <si>
    <t>濱口　姫生</t>
  </si>
  <si>
    <t>ﾊﾏｸﾞﾁ ﾋﾅﾘ</t>
  </si>
  <si>
    <t>146025826*</t>
  </si>
  <si>
    <t>HAMAGUCHI</t>
  </si>
  <si>
    <t>Hinari</t>
  </si>
  <si>
    <t>田辺</t>
  </si>
  <si>
    <t>奥村　恵美</t>
  </si>
  <si>
    <t>ｵｸﾑﾗ ｴﾐ</t>
  </si>
  <si>
    <t>111489933*</t>
  </si>
  <si>
    <t>OKUMURA</t>
  </si>
  <si>
    <t>旭丘</t>
  </si>
  <si>
    <t>服部　颯希</t>
  </si>
  <si>
    <t>ﾊｯﾄﾘ ｻﾂｷ</t>
  </si>
  <si>
    <t>118747735*</t>
  </si>
  <si>
    <t>高岡</t>
  </si>
  <si>
    <t>有村　実寿々</t>
  </si>
  <si>
    <t>ｱﾘﾑﾗ ﾐｽｽﾞ</t>
  </si>
  <si>
    <t>200179136*</t>
  </si>
  <si>
    <t>ARIMURA</t>
  </si>
  <si>
    <t>筑波大附属</t>
  </si>
  <si>
    <t>神戸大学</t>
  </si>
  <si>
    <t>金武　栞菜</t>
  </si>
  <si>
    <t>ｶﾈﾀｹ ｶﾝﾅ</t>
  </si>
  <si>
    <t>86607229*</t>
  </si>
  <si>
    <t>KANETAKE</t>
  </si>
  <si>
    <t>Kanna</t>
  </si>
  <si>
    <t>山口　絢子</t>
  </si>
  <si>
    <t>ﾔﾏｸﾞﾁ ｱﾔｺ</t>
  </si>
  <si>
    <t>161554426*</t>
  </si>
  <si>
    <t>YAMAGUCHI</t>
  </si>
  <si>
    <t>Ayako</t>
  </si>
  <si>
    <t>兵庫</t>
  </si>
  <si>
    <t>安積　葵</t>
  </si>
  <si>
    <t>ｱﾂﾞﾐ ｱｵｲ</t>
  </si>
  <si>
    <t>99387945*</t>
  </si>
  <si>
    <t>AZUMI</t>
  </si>
  <si>
    <t>唐澤　栞</t>
  </si>
  <si>
    <t>ｶﾗｻﾜ ｼｵﾘ</t>
  </si>
  <si>
    <t>120497528*</t>
  </si>
  <si>
    <t>KARASAWA</t>
  </si>
  <si>
    <t>岡崎</t>
  </si>
  <si>
    <t>用貝　光穂</t>
  </si>
  <si>
    <t>ﾖｳｶﾞｲ ﾐﾎ</t>
  </si>
  <si>
    <t>105428727*</t>
  </si>
  <si>
    <t>YOGAI</t>
  </si>
  <si>
    <t>佐賀西</t>
  </si>
  <si>
    <t>吉永　梨桜</t>
  </si>
  <si>
    <t>ﾖｼﾅｶﾞ ﾘｵ</t>
  </si>
  <si>
    <t>100626116*</t>
  </si>
  <si>
    <t>YOSHINAGA</t>
  </si>
  <si>
    <t>追手門学院</t>
  </si>
  <si>
    <t>髙橋　八重</t>
  </si>
  <si>
    <t>ﾀｶﾊｼ ﾔｴ</t>
  </si>
  <si>
    <t>87245632*</t>
  </si>
  <si>
    <t>Yae</t>
  </si>
  <si>
    <t>国立</t>
  </si>
  <si>
    <t>藤木　志保</t>
  </si>
  <si>
    <t>ﾌｼﾞｷ ｼﾎ</t>
  </si>
  <si>
    <t>110038720*</t>
  </si>
  <si>
    <t>FUJIKI</t>
  </si>
  <si>
    <t>Shiho</t>
  </si>
  <si>
    <t>栗山　未有</t>
  </si>
  <si>
    <t>ｸﾘﾔﾏ ﾐﾕ</t>
  </si>
  <si>
    <t>200044729*</t>
  </si>
  <si>
    <t>KURIYAMA</t>
  </si>
  <si>
    <t>水越　真咲</t>
  </si>
  <si>
    <t>ﾐｽﾞｺｼ ﾏｻｷ</t>
  </si>
  <si>
    <t>200067791*</t>
  </si>
  <si>
    <t>Masaki</t>
  </si>
  <si>
    <t>基町</t>
  </si>
  <si>
    <t>加藤　淑美</t>
  </si>
  <si>
    <t>ｶﾄｳ ﾄｼﾐ</t>
  </si>
  <si>
    <t>200122887*</t>
  </si>
  <si>
    <t>Toshimi</t>
  </si>
  <si>
    <t>兵庫大学</t>
  </si>
  <si>
    <t>白井　かすみ</t>
  </si>
  <si>
    <t>ｼﾗｲ ｶｽﾐ</t>
  </si>
  <si>
    <t>121950119*</t>
  </si>
  <si>
    <t>SHIRAI</t>
  </si>
  <si>
    <t>Kasumi</t>
  </si>
  <si>
    <t>神港学園</t>
  </si>
  <si>
    <t>長岡　あず</t>
  </si>
  <si>
    <t>ﾅｶﾞｵｶ ｱｽﾞ</t>
  </si>
  <si>
    <t>91531423*</t>
  </si>
  <si>
    <t>NAGAOKA</t>
  </si>
  <si>
    <t>Azu</t>
  </si>
  <si>
    <t>福永　愛佳</t>
  </si>
  <si>
    <t>ﾌｸﾅｶﾞ ｱｲｶ</t>
  </si>
  <si>
    <t>91531726*</t>
  </si>
  <si>
    <t>尾中　花和</t>
  </si>
  <si>
    <t>ｵﾅｶ ﾊﾅﾅ</t>
  </si>
  <si>
    <t>108687838*</t>
  </si>
  <si>
    <t>ONAKA</t>
  </si>
  <si>
    <t>Hanana</t>
  </si>
  <si>
    <t>佐渡山　真雅</t>
  </si>
  <si>
    <t>ｻﾄﾞﾔﾏ ﾏﾐﾔ</t>
  </si>
  <si>
    <t>200005156*</t>
  </si>
  <si>
    <t>SADOYAMA</t>
  </si>
  <si>
    <t>Mamiya</t>
  </si>
  <si>
    <t>名護</t>
  </si>
  <si>
    <t>大西　文香</t>
  </si>
  <si>
    <t>ｵｵﾆｼ ﾌﾐｶ</t>
  </si>
  <si>
    <t>115614624*</t>
  </si>
  <si>
    <t>ONISHI</t>
  </si>
  <si>
    <t>Fumika</t>
  </si>
  <si>
    <t>霞末　志歩</t>
  </si>
  <si>
    <t>ｶｽｴ ｼﾎ</t>
  </si>
  <si>
    <t>111723520*</t>
  </si>
  <si>
    <t>KASUE</t>
  </si>
  <si>
    <t>加古川北</t>
  </si>
  <si>
    <t>杉村　瑞稀</t>
  </si>
  <si>
    <t>ｽｷﾞﾑﾗ ﾐｽﾞｷ</t>
  </si>
  <si>
    <t>112811923*</t>
  </si>
  <si>
    <t>SUGIMURA</t>
  </si>
  <si>
    <t>英明</t>
  </si>
  <si>
    <t>難波　聖菜</t>
  </si>
  <si>
    <t>ﾅﾝﾊﾞ ｾﾅ</t>
  </si>
  <si>
    <t>118883938*</t>
  </si>
  <si>
    <t>NAMBA</t>
  </si>
  <si>
    <t>倉敷</t>
  </si>
  <si>
    <t>山本　彩菜</t>
  </si>
  <si>
    <t>ﾔﾏﾓﾄ ｱﾔﾅ</t>
  </si>
  <si>
    <t>110910820*</t>
  </si>
  <si>
    <t>京都女子大学</t>
  </si>
  <si>
    <t>中芝　美玖</t>
  </si>
  <si>
    <t>ﾅｶｼﾊﾞ ﾐｸ</t>
  </si>
  <si>
    <t>107772125*</t>
  </si>
  <si>
    <t>NAKASHIBA</t>
  </si>
  <si>
    <t>京都女子</t>
  </si>
  <si>
    <t>大浦　はるな</t>
  </si>
  <si>
    <t>ｵｵｳﾗ ﾊﾙﾅ</t>
  </si>
  <si>
    <t>107523927*</t>
  </si>
  <si>
    <t>OURA</t>
  </si>
  <si>
    <t>上野　静紅</t>
  </si>
  <si>
    <t>ｳｴﾉ ｼｽﾞｸ</t>
  </si>
  <si>
    <t>103090518*</t>
  </si>
  <si>
    <t>Shizuku</t>
  </si>
  <si>
    <t>藤本　佳千</t>
  </si>
  <si>
    <t>ﾌｼﾞﾓﾄ ｶﾎ</t>
  </si>
  <si>
    <t>200141350*</t>
  </si>
  <si>
    <t>尾道北</t>
  </si>
  <si>
    <t>亀井　真希</t>
  </si>
  <si>
    <t>ｶﾒｲ ﾏｷ</t>
  </si>
  <si>
    <t>144916934*</t>
  </si>
  <si>
    <t>Maki</t>
  </si>
  <si>
    <t>佛教大学</t>
  </si>
  <si>
    <t>池田　朱里</t>
  </si>
  <si>
    <t>ｲｹﾀﾞ ｱｶﾘ</t>
  </si>
  <si>
    <t>107896940*</t>
  </si>
  <si>
    <t>植田　萌恵</t>
  </si>
  <si>
    <t>ｳｴﾀﾞ ﾓｴ</t>
  </si>
  <si>
    <t>93217830*</t>
  </si>
  <si>
    <t>UEDA</t>
  </si>
  <si>
    <t>倉吉北</t>
  </si>
  <si>
    <t>国本　陽菜</t>
  </si>
  <si>
    <t>ｸﾆﾓﾄ ﾊﾙﾅ</t>
  </si>
  <si>
    <t>91428630*</t>
  </si>
  <si>
    <t>高瀨　優月</t>
  </si>
  <si>
    <t>ﾀｶｾ ﾕﾂﾞｷ</t>
  </si>
  <si>
    <t>88815434*</t>
  </si>
  <si>
    <t>TAKASE</t>
  </si>
  <si>
    <t>髙田　陽織</t>
  </si>
  <si>
    <t>ﾀｶﾀﾞ ﾋｵﾘ</t>
  </si>
  <si>
    <t>91692835*</t>
  </si>
  <si>
    <t>TAKADA</t>
  </si>
  <si>
    <t>Hiori</t>
  </si>
  <si>
    <t>東海大福岡</t>
  </si>
  <si>
    <t>森　乙葉</t>
  </si>
  <si>
    <t>ﾓﾘ ｵﾄﾊ</t>
  </si>
  <si>
    <t>85134829*</t>
  </si>
  <si>
    <t>MORI</t>
  </si>
  <si>
    <t>石田　遥花</t>
  </si>
  <si>
    <t>ｲｼﾀﾞ ﾊﾙｶ</t>
  </si>
  <si>
    <t>伊藤　蒼遥</t>
  </si>
  <si>
    <t>ｲﾄｳ ｿﾖ</t>
  </si>
  <si>
    <t>Soyo</t>
  </si>
  <si>
    <t>大垣日本大</t>
  </si>
  <si>
    <t>井本　彩文</t>
  </si>
  <si>
    <t>ｲﾓﾄ ｻｱﾔ</t>
  </si>
  <si>
    <t>IMOTO</t>
  </si>
  <si>
    <t>Saaya</t>
  </si>
  <si>
    <t>福知山成美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</si>
  <si>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</si>
  <si>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</si>
  <si>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</si>
  <si>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</si>
  <si>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</si>
  <si>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</si>
  <si>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</si>
  <si>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</si>
  <si>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乙訓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</si>
  <si>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</si>
  <si>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</si>
  <si>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</si>
  <si>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</si>
  <si>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</si>
  <si>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</si>
  <si>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SAKURAI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</si>
  <si>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</si>
  <si>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</si>
  <si>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</si>
  <si>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</si>
  <si>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</si>
  <si>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</si>
  <si>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</si>
  <si>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</si>
  <si>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MORISHITA</t>
  </si>
  <si>
    <t>桂</t>
  </si>
  <si>
    <t>森下　未夢</t>
  </si>
  <si>
    <t>ﾓﾘｼﾀ ﾐﾕ</t>
  </si>
  <si>
    <t>山本　瑚春</t>
  </si>
  <si>
    <t>ﾔﾏﾓﾄ ｺﾊﾙ</t>
  </si>
  <si>
    <t>北迫　　花</t>
  </si>
  <si>
    <t>ｷﾀｻｺ ﾊﾅ</t>
  </si>
  <si>
    <t>KITASAKO</t>
  </si>
  <si>
    <t>小林　みさと</t>
  </si>
  <si>
    <t>ｺﾊﾞﾔｼ ﾐｻﾄ</t>
  </si>
  <si>
    <t>KOBAYASI</t>
  </si>
  <si>
    <t>諏訪二葉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</si>
  <si>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</si>
  <si>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</si>
  <si>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</si>
  <si>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</si>
  <si>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</si>
  <si>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</si>
  <si>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</si>
  <si>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京都光華女子大学</t>
  </si>
  <si>
    <t>谷口　萌優</t>
  </si>
  <si>
    <t>ﾀﾆｸﾞﾁ ﾓﾕ</t>
  </si>
  <si>
    <t>91839737*</t>
  </si>
  <si>
    <t>Moyu</t>
  </si>
  <si>
    <t>渡辺　望美</t>
  </si>
  <si>
    <t>ﾜﾀﾅﾍﾞ ﾉｿﾞﾐ</t>
  </si>
  <si>
    <t>94061828*</t>
  </si>
  <si>
    <t>秋田北鷹</t>
  </si>
  <si>
    <t>来間　美月</t>
  </si>
  <si>
    <t>ｸﾙﾏ ﾐﾂﾞｷ</t>
  </si>
  <si>
    <t>102835625*</t>
  </si>
  <si>
    <t>KURUMA</t>
  </si>
  <si>
    <t>平田</t>
  </si>
  <si>
    <t>松浦　優夏</t>
  </si>
  <si>
    <t>ﾏﾂｳﾗ ﾕｳﾅ</t>
  </si>
  <si>
    <t>119633225*</t>
  </si>
  <si>
    <t>MATSUURA</t>
  </si>
  <si>
    <t>藪内　あゆみ</t>
  </si>
  <si>
    <t>ﾔﾌﾞｳﾁ ｱﾕﾐ</t>
  </si>
  <si>
    <t>99746136*</t>
  </si>
  <si>
    <t>YABUUCHI</t>
  </si>
  <si>
    <t>池田　未來</t>
  </si>
  <si>
    <t>ｲｹﾀﾞ ﾐｸ</t>
  </si>
  <si>
    <t>114265221*</t>
  </si>
  <si>
    <t>田中　希空</t>
  </si>
  <si>
    <t>ﾀﾅｶ ﾉｱ</t>
  </si>
  <si>
    <t>117778233*</t>
  </si>
  <si>
    <t>西脇工業</t>
  </si>
  <si>
    <t>松崎　碧梨</t>
  </si>
  <si>
    <t>ﾏﾂｻﾞｷ ｱｵﾘ</t>
  </si>
  <si>
    <t>119335830*</t>
  </si>
  <si>
    <t>MATSUZAKI</t>
  </si>
  <si>
    <t>Aori</t>
  </si>
  <si>
    <t>木村　亜弥</t>
  </si>
  <si>
    <t>ｷﾑﾗ ｱﾔ</t>
  </si>
  <si>
    <t>200025881*</t>
  </si>
  <si>
    <t>植松　愛波</t>
  </si>
  <si>
    <t>ｳｴﾏﾂ ｱﾛﾊ</t>
  </si>
  <si>
    <t>124411215*</t>
  </si>
  <si>
    <t>UEMATU</t>
  </si>
  <si>
    <t>Aroha</t>
  </si>
  <si>
    <t>高松工芸</t>
  </si>
  <si>
    <t>大原　瑚子</t>
  </si>
  <si>
    <t>ｵｵﾊﾗ ｺｺ</t>
  </si>
  <si>
    <t>154656027*</t>
  </si>
  <si>
    <t>OHARA</t>
  </si>
  <si>
    <t>堀　結葉</t>
  </si>
  <si>
    <t>ﾎﾘ ﾕｲﾊ</t>
  </si>
  <si>
    <t>153981229*</t>
  </si>
  <si>
    <t>HORI</t>
  </si>
  <si>
    <t>Yuiha</t>
  </si>
  <si>
    <t>びわこ成蹊スポーツ大学</t>
  </si>
  <si>
    <t>島中　初音</t>
  </si>
  <si>
    <t>ｼﾏﾅｶ ﾊﾂﾈ</t>
  </si>
  <si>
    <t>121682424*</t>
  </si>
  <si>
    <t>SHIMANAKA</t>
  </si>
  <si>
    <t>Hatsune</t>
  </si>
  <si>
    <t>中藤　望</t>
  </si>
  <si>
    <t>ﾅｶﾄｳ ﾉｿﾞﾐ</t>
  </si>
  <si>
    <t>130316822*</t>
  </si>
  <si>
    <t>NAKATO</t>
  </si>
  <si>
    <t>懐風館</t>
  </si>
  <si>
    <t>林　真奈美</t>
  </si>
  <si>
    <t>ﾊﾔｼ ﾏﾅﾐ</t>
  </si>
  <si>
    <t>87820530*</t>
  </si>
  <si>
    <t>大西　夢七</t>
  </si>
  <si>
    <t>ｵｵﾆｼ ﾕﾒﾅ</t>
  </si>
  <si>
    <t>165403827*</t>
  </si>
  <si>
    <t>中部　遥</t>
  </si>
  <si>
    <t>ﾅｶﾍﾞ ﾊﾙｶ</t>
  </si>
  <si>
    <t>165403928*</t>
  </si>
  <si>
    <t>NAKABE</t>
  </si>
  <si>
    <t>滋賀学園</t>
  </si>
  <si>
    <t>瀬尾　あやす</t>
  </si>
  <si>
    <t>ｾｵ ｱﾔｽ</t>
  </si>
  <si>
    <t>166882233*</t>
  </si>
  <si>
    <t>SEO</t>
  </si>
  <si>
    <t>Ayasu</t>
  </si>
  <si>
    <t>正木　恵</t>
  </si>
  <si>
    <t>ﾏｻｷ ﾒｸﾞﾐ</t>
  </si>
  <si>
    <t>99723737*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</si>
  <si>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</si>
  <si>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</si>
  <si>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</si>
  <si>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</si>
  <si>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</si>
  <si>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</si>
  <si>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</si>
  <si>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福岡大若葉</t>
  </si>
  <si>
    <t>畑　味伽</t>
  </si>
  <si>
    <t>ﾊﾀ ﾐｶ</t>
  </si>
  <si>
    <t>HATA</t>
  </si>
  <si>
    <t>Mika</t>
  </si>
  <si>
    <t>京都先端科学大附属</t>
  </si>
  <si>
    <t>杉本　響</t>
  </si>
  <si>
    <t>ｽｷﾞﾓﾄ ﾕﾗ</t>
  </si>
  <si>
    <t>200034153*</t>
  </si>
  <si>
    <t>草津</t>
  </si>
  <si>
    <t>横田　亜依</t>
  </si>
  <si>
    <t>ﾖｺﾀ ｱｲ</t>
  </si>
  <si>
    <t>200034147*</t>
  </si>
  <si>
    <t>堅田</t>
  </si>
  <si>
    <t>倉田　怜奈</t>
  </si>
  <si>
    <t>ｸﾗﾀ ﾚﾅ</t>
  </si>
  <si>
    <t>200034142*</t>
  </si>
  <si>
    <t>KURATA</t>
  </si>
  <si>
    <t>光泉カトリック</t>
  </si>
  <si>
    <t>蒲生　彩水</t>
  </si>
  <si>
    <t>ｶﾞﾓｳ ｱﾔﾐ</t>
  </si>
  <si>
    <t>200034135*</t>
  </si>
  <si>
    <t>GAMO</t>
  </si>
  <si>
    <t>大倉　倭歌</t>
  </si>
  <si>
    <t>ｵｵｸﾗ ﾜｶ</t>
  </si>
  <si>
    <t>200034133*</t>
  </si>
  <si>
    <t>OKURA</t>
  </si>
  <si>
    <t>Waka</t>
  </si>
  <si>
    <t>園部</t>
  </si>
  <si>
    <t>大阪産業大学</t>
  </si>
  <si>
    <t>吉村　知華</t>
  </si>
  <si>
    <t>ﾖｼﾑﾗ ﾄﾓｶ</t>
  </si>
  <si>
    <t>88347636*</t>
  </si>
  <si>
    <t>二ノ宮　沙那</t>
  </si>
  <si>
    <t>ﾆﾉﾐﾔ ｻﾅ</t>
  </si>
  <si>
    <t>121798735*</t>
  </si>
  <si>
    <t>NINOMIYA</t>
  </si>
  <si>
    <t>びわこ学院大学</t>
  </si>
  <si>
    <t>近藤　瑠奈</t>
  </si>
  <si>
    <t>ｺﾝﾄﾞｳ ﾙﾅ</t>
  </si>
  <si>
    <t>89263230*</t>
  </si>
  <si>
    <t>藤田　日菜</t>
  </si>
  <si>
    <t>ﾌｼﾞﾀ ﾋﾅ</t>
  </si>
  <si>
    <t>92353022*</t>
  </si>
  <si>
    <t>岡澤　芙美</t>
  </si>
  <si>
    <t>ｵｶｻﾞﾜ ﾌﾐ</t>
  </si>
  <si>
    <t>101486626*</t>
  </si>
  <si>
    <t>OKAZAWA</t>
  </si>
  <si>
    <t>Fumi</t>
  </si>
  <si>
    <t>眞田　桃花</t>
  </si>
  <si>
    <t>ｻﾅﾀﾞ ﾓﾓｶ</t>
  </si>
  <si>
    <t>200010132*</t>
  </si>
  <si>
    <t>SANADA</t>
  </si>
  <si>
    <t>八日市</t>
  </si>
  <si>
    <t>北村　留奈</t>
  </si>
  <si>
    <t>ｷﾀﾑﾗ ﾙﾅ</t>
  </si>
  <si>
    <t>200175535*</t>
  </si>
  <si>
    <t>羽衣国際大学</t>
  </si>
  <si>
    <t>岩本　真歩</t>
  </si>
  <si>
    <t>ｲﾜﾓﾄ ﾏﾎ</t>
  </si>
  <si>
    <t>90275932*</t>
  </si>
  <si>
    <t>進藤　秋穂</t>
  </si>
  <si>
    <t>ｼﾝﾄﾞｳ ｱｷﾎ</t>
  </si>
  <si>
    <t>92416628*</t>
  </si>
  <si>
    <t>岸和田市立産業</t>
  </si>
  <si>
    <t>中澤　麻友</t>
  </si>
  <si>
    <t>ﾅｶｻﾞﾜ ﾏﾕ</t>
  </si>
  <si>
    <t>93865738*</t>
  </si>
  <si>
    <t>NAKAZAWA</t>
  </si>
  <si>
    <t>奥澤　虹雨</t>
  </si>
  <si>
    <t>ｵｸｻﾞﾜ ｺｳ</t>
  </si>
  <si>
    <t>102414820*</t>
  </si>
  <si>
    <t>OKUZAWA</t>
  </si>
  <si>
    <t>Ko</t>
  </si>
  <si>
    <t>佐野</t>
  </si>
  <si>
    <t>河本　優希</t>
  </si>
  <si>
    <t>ｶﾜﾓﾄ ﾕｷ</t>
  </si>
  <si>
    <t>100613213*</t>
  </si>
  <si>
    <t>大阪学芸</t>
  </si>
  <si>
    <t>木村　心咲</t>
  </si>
  <si>
    <t>ｷﾑﾗ ﾐｻｷ</t>
  </si>
  <si>
    <t>108021416*</t>
  </si>
  <si>
    <t>岡本　百萌子</t>
  </si>
  <si>
    <t>ｵｶﾓﾄ ﾓﾓｺ</t>
  </si>
  <si>
    <t>聖カタリナ学園</t>
  </si>
  <si>
    <t>森井　結菜</t>
  </si>
  <si>
    <t>ﾓﾘｲ ﾕｳﾅ</t>
  </si>
  <si>
    <t>MORII</t>
  </si>
  <si>
    <t>関西医科大学</t>
  </si>
  <si>
    <t>大道　優薫</t>
  </si>
  <si>
    <t>ｵｵﾐﾁ ﾕｳｶ</t>
  </si>
  <si>
    <t>138521626*</t>
  </si>
  <si>
    <t>OMICHI</t>
  </si>
  <si>
    <t>膳所</t>
  </si>
  <si>
    <t>亀谷　舞</t>
  </si>
  <si>
    <t>ｶﾒｶﾞﾔ ﾏｲ</t>
  </si>
  <si>
    <t>143751223*</t>
  </si>
  <si>
    <t>KAMEGAYA</t>
  </si>
  <si>
    <t>玉川学園</t>
  </si>
  <si>
    <t>佐々木　ひかり</t>
  </si>
  <si>
    <t>ｻｻｷ ﾋｶﾘ</t>
  </si>
  <si>
    <t>138521828*</t>
  </si>
  <si>
    <t>SASAKI</t>
  </si>
  <si>
    <t>留守　悠</t>
  </si>
  <si>
    <t>ﾄﾒﾓﾘ ﾕｳ</t>
  </si>
  <si>
    <t>138521929*</t>
  </si>
  <si>
    <t>TOMEMORI</t>
  </si>
  <si>
    <t>帝塚山学院泉ケ丘</t>
  </si>
  <si>
    <t>伊藤　真由</t>
  </si>
  <si>
    <t>90386834*</t>
  </si>
  <si>
    <t>豊中</t>
  </si>
  <si>
    <t>岡本　悠伽</t>
  </si>
  <si>
    <t>ｵｶﾓﾄ ﾊﾙｶ</t>
  </si>
  <si>
    <t>90491023*</t>
  </si>
  <si>
    <t>中尾　成菜</t>
  </si>
  <si>
    <t>ﾅｶｵ ｾﾅ</t>
  </si>
  <si>
    <t>138732327*</t>
  </si>
  <si>
    <t>田邊　美空</t>
  </si>
  <si>
    <t>ﾀﾅﾍﾞ ﾐｸ</t>
  </si>
  <si>
    <t>130369628*</t>
  </si>
  <si>
    <t>TANABE</t>
  </si>
  <si>
    <t>寝屋川</t>
  </si>
  <si>
    <t>松葉井　陽菜</t>
  </si>
  <si>
    <t>ﾏﾂﾊﾞｲ ﾋﾅ</t>
  </si>
  <si>
    <t>86498136*</t>
  </si>
  <si>
    <t>MATSUBAI</t>
  </si>
  <si>
    <t>太成学院大</t>
  </si>
  <si>
    <t>渡邉　美沙希</t>
  </si>
  <si>
    <t>98657742*</t>
  </si>
  <si>
    <t>西川　愛美</t>
  </si>
  <si>
    <t>ﾆｼｶﾜ ｱｲﾐ</t>
  </si>
  <si>
    <t>79941535*</t>
  </si>
  <si>
    <t>山口　紗季</t>
  </si>
  <si>
    <t>ﾔﾏｸﾞﾁ ｻｷ</t>
  </si>
  <si>
    <t>172299434*</t>
  </si>
  <si>
    <t>神戸女学院</t>
  </si>
  <si>
    <t>近藤　心響</t>
  </si>
  <si>
    <t>ｺﾝﾄﾞｳ ｺｺﾈ</t>
  </si>
  <si>
    <t>200107288*</t>
  </si>
  <si>
    <t>初芝富田林</t>
  </si>
  <si>
    <t>進藤　彩花</t>
  </si>
  <si>
    <t>ｼﾝﾄﾞｳ ｻﾔｶ</t>
  </si>
  <si>
    <t>200107276*</t>
  </si>
  <si>
    <t>京都外国語大学</t>
  </si>
  <si>
    <t>遠藤　由姫衣</t>
  </si>
  <si>
    <t>ｴﾝﾄﾞｳ ﾕｷｴ</t>
  </si>
  <si>
    <t>144304319*</t>
  </si>
  <si>
    <t>ENDO</t>
  </si>
  <si>
    <t>Yukie</t>
  </si>
  <si>
    <t>佐世保商業</t>
  </si>
  <si>
    <t>佐藤　凜</t>
  </si>
  <si>
    <t>ｻﾄｳ ﾘﾝ</t>
  </si>
  <si>
    <t>118469231*</t>
  </si>
  <si>
    <t>福井商業</t>
  </si>
  <si>
    <t>深川　陽音</t>
  </si>
  <si>
    <t>ﾌｶｶﾞﾜ ﾋﾅﾘ</t>
  </si>
  <si>
    <t>136548128*</t>
  </si>
  <si>
    <t>FUKAGAWA</t>
  </si>
  <si>
    <t>京都府立医科大学</t>
  </si>
  <si>
    <t>中西　陽詩</t>
  </si>
  <si>
    <t>ﾅｶﾆｼ ﾋﾅﾀ</t>
  </si>
  <si>
    <t>200082268*</t>
  </si>
  <si>
    <t>奈良学園</t>
  </si>
  <si>
    <t>京都府立大学</t>
  </si>
  <si>
    <t>西田　麻未</t>
  </si>
  <si>
    <t>ﾆｼﾀﾞ ﾏﾐ</t>
  </si>
  <si>
    <t>119512423*</t>
  </si>
  <si>
    <t>Mami</t>
  </si>
  <si>
    <t>藤原　望未</t>
  </si>
  <si>
    <t>ﾌｼﾞﾜﾗ ﾉｿﾞﾐ</t>
  </si>
  <si>
    <t>200128907*</t>
  </si>
  <si>
    <t>高田</t>
  </si>
  <si>
    <t>松村　美咲</t>
  </si>
  <si>
    <t>ﾏﾂﾑﾗ ﾐｻｷ</t>
  </si>
  <si>
    <t>200128917*</t>
  </si>
  <si>
    <t>MATSUMURA</t>
  </si>
  <si>
    <t>京都薬科大学</t>
  </si>
  <si>
    <t>増田　真帆</t>
  </si>
  <si>
    <t>ﾏｽﾀﾞ ﾏﾎ</t>
  </si>
  <si>
    <t>143743830*</t>
  </si>
  <si>
    <t>MASUDA</t>
  </si>
  <si>
    <t>刀根　麻湖</t>
  </si>
  <si>
    <t>ﾄﾈ ﾏｺ</t>
  </si>
  <si>
    <t>106094828*</t>
  </si>
  <si>
    <t>TONE</t>
  </si>
  <si>
    <t>松阪</t>
  </si>
  <si>
    <t>川崎　麻衣</t>
  </si>
  <si>
    <t>ｶﾜｻｷ ﾏｲ</t>
  </si>
  <si>
    <t>173648029*</t>
  </si>
  <si>
    <t>KAWASAKI</t>
  </si>
  <si>
    <t>藤島</t>
  </si>
  <si>
    <t>福島　真菜</t>
  </si>
  <si>
    <t>ﾌｸｼﾏ ﾏﾅ</t>
  </si>
  <si>
    <t>107778232*</t>
  </si>
  <si>
    <t>FUKUSHIMA</t>
  </si>
  <si>
    <t>嵯峨野</t>
  </si>
  <si>
    <t>藤岡　愛唯</t>
  </si>
  <si>
    <t>ﾌｼﾞｵｶ ﾒｲ</t>
  </si>
  <si>
    <t>173648130*</t>
  </si>
  <si>
    <t>FUJIOKA</t>
  </si>
  <si>
    <t>姫路東</t>
  </si>
  <si>
    <t>松原　志歩</t>
  </si>
  <si>
    <t>ﾏﾂﾊﾞﾗ ｼﾎ</t>
  </si>
  <si>
    <t>MATSUBARA</t>
  </si>
  <si>
    <t>晃華学園</t>
  </si>
  <si>
    <t>小松　芽生</t>
  </si>
  <si>
    <t>ｺﾏﾂ ﾒｲ</t>
  </si>
  <si>
    <t>岡　稚奈</t>
  </si>
  <si>
    <t>ｵｶ ﾜｶﾅ</t>
  </si>
  <si>
    <t>118509327*</t>
  </si>
  <si>
    <t>冨田　彩花</t>
  </si>
  <si>
    <t>ﾄﾐﾀ ｱﾔｶ</t>
  </si>
  <si>
    <t>200165168*</t>
  </si>
  <si>
    <t>TOMITA</t>
  </si>
  <si>
    <t>近江</t>
  </si>
  <si>
    <t>土肥　友希</t>
  </si>
  <si>
    <t>ﾄﾞﾋ ﾕｳｷ</t>
  </si>
  <si>
    <t>110795730*</t>
  </si>
  <si>
    <t>DOHI</t>
  </si>
  <si>
    <t>藤枝明誠</t>
  </si>
  <si>
    <t>原田　ひらり</t>
  </si>
  <si>
    <t>ﾊﾗﾀﾞ ﾋﾗﾘ</t>
  </si>
  <si>
    <t>200176394*</t>
  </si>
  <si>
    <t>Hirari</t>
  </si>
  <si>
    <t>開明</t>
  </si>
  <si>
    <t>仲　美咲</t>
  </si>
  <si>
    <t>ﾅｶ ﾐｻｷ</t>
  </si>
  <si>
    <t>141711318*</t>
  </si>
  <si>
    <t>NAKA</t>
  </si>
  <si>
    <t>近畿大学</t>
  </si>
  <si>
    <t>安達　可菜</t>
  </si>
  <si>
    <t>ｱﾀﾞﾁ ｶﾅ</t>
  </si>
  <si>
    <t>91650223*</t>
  </si>
  <si>
    <t>中村　友香</t>
  </si>
  <si>
    <t>ﾅｶﾑﾗ ﾕｳｶ</t>
  </si>
  <si>
    <t>91168025*</t>
  </si>
  <si>
    <t>松本　美紀</t>
  </si>
  <si>
    <t>ﾏﾂﾓﾄ ﾐｷ</t>
  </si>
  <si>
    <t>88351227*</t>
  </si>
  <si>
    <t>Miki</t>
  </si>
  <si>
    <t>姫路</t>
  </si>
  <si>
    <t>鈴木　凪</t>
  </si>
  <si>
    <t>ｽｽﾞｷ ﾅｷﾞ</t>
  </si>
  <si>
    <t>90913830*</t>
  </si>
  <si>
    <t>小野　葵生</t>
  </si>
  <si>
    <t>ｵﾉ ｱｵｲ</t>
  </si>
  <si>
    <t>103373926*</t>
  </si>
  <si>
    <t>三木　双葉</t>
  </si>
  <si>
    <t>ﾐｷ ﾌﾀﾊﾞ</t>
  </si>
  <si>
    <t>108763731*</t>
  </si>
  <si>
    <t>MIKI</t>
  </si>
  <si>
    <t>Futaba</t>
  </si>
  <si>
    <t>藤瀬　朱音</t>
  </si>
  <si>
    <t>ﾌｼﾞｾ ｱｶﾈ</t>
  </si>
  <si>
    <t>114207823*</t>
  </si>
  <si>
    <t>FUJISE</t>
  </si>
  <si>
    <t>長田　ゆう</t>
  </si>
  <si>
    <t>ｵｻﾀﾞ ﾕｳ</t>
  </si>
  <si>
    <t>113295425*</t>
  </si>
  <si>
    <t>OSADA</t>
  </si>
  <si>
    <t>泉北</t>
  </si>
  <si>
    <t>池上　結衣</t>
  </si>
  <si>
    <t>ｲｹｶﾞﾐ ﾕｲ</t>
  </si>
  <si>
    <t>IKEGAMI</t>
  </si>
  <si>
    <t>滋賀県立大学</t>
  </si>
  <si>
    <t>久龍　未空</t>
  </si>
  <si>
    <t>ｸﾘｭｳ ﾐｸ</t>
  </si>
  <si>
    <t>123976028*</t>
  </si>
  <si>
    <t>KURYU</t>
  </si>
  <si>
    <t>富岡東</t>
  </si>
  <si>
    <t>大久保　芽生</t>
  </si>
  <si>
    <t>ｵｵｸﾎﾞ ﾒｲ</t>
  </si>
  <si>
    <t>200093022*</t>
  </si>
  <si>
    <t>栗林　佑里</t>
  </si>
  <si>
    <t>ｸﾘﾊﾞﾔｼ ﾕﾘ</t>
  </si>
  <si>
    <t>113418220*</t>
  </si>
  <si>
    <t>KURIBAYASHI</t>
  </si>
  <si>
    <t>滋賀大学</t>
  </si>
  <si>
    <t>西山　愛華</t>
  </si>
  <si>
    <t>ﾆｼﾔﾏ ｱｲｶ</t>
  </si>
  <si>
    <t>90287733*</t>
  </si>
  <si>
    <t>NISHIYAMA</t>
  </si>
  <si>
    <t>石山</t>
  </si>
  <si>
    <t>北村　茉璃彩</t>
  </si>
  <si>
    <t>ｷﾀﾑﾗ ﾏﾘｻ</t>
  </si>
  <si>
    <t>99564235*</t>
  </si>
  <si>
    <t>Marisa</t>
  </si>
  <si>
    <t>友久　実咲</t>
  </si>
  <si>
    <t>ﾄﾓﾋｻ ﾐｻｷ</t>
  </si>
  <si>
    <t>104388125*</t>
  </si>
  <si>
    <t>TOMOHISA</t>
  </si>
  <si>
    <t>木田　直歩</t>
  </si>
  <si>
    <t>ｷﾀﾞ ﾅﾎ</t>
  </si>
  <si>
    <t>106120616*</t>
  </si>
  <si>
    <t>KIDA</t>
  </si>
  <si>
    <t>Naho</t>
  </si>
  <si>
    <t>高木　彩瑛</t>
  </si>
  <si>
    <t>ﾀｶｷﾞ ｻｴ</t>
  </si>
  <si>
    <t>100513717*</t>
  </si>
  <si>
    <t>TAKAGI</t>
  </si>
  <si>
    <t>西条</t>
  </si>
  <si>
    <t>秋山　祐衣</t>
  </si>
  <si>
    <t>ｱｷﾔﾏ ﾕｲ</t>
  </si>
  <si>
    <t>126638228*</t>
  </si>
  <si>
    <t>AKIYAMA</t>
  </si>
  <si>
    <t>林　千夏</t>
  </si>
  <si>
    <t>ﾊﾔｼ ﾁﾅﾂ</t>
  </si>
  <si>
    <t>200001825*</t>
  </si>
  <si>
    <t>Chinatsu</t>
  </si>
  <si>
    <t>城南菱創</t>
  </si>
  <si>
    <t>小倉　優羽</t>
  </si>
  <si>
    <t>110900718*</t>
  </si>
  <si>
    <t>守山</t>
  </si>
  <si>
    <t>神戸学院大学</t>
  </si>
  <si>
    <t>臼野　友実子</t>
  </si>
  <si>
    <t>ｳｽﾉ ﾕﾐｺ</t>
  </si>
  <si>
    <t>108121316*</t>
  </si>
  <si>
    <t>USUNO</t>
  </si>
  <si>
    <t>Yumiko</t>
  </si>
  <si>
    <t>須田　花音</t>
  </si>
  <si>
    <t>ｽﾀﾞ ｶﾉﾝ</t>
  </si>
  <si>
    <t>143732828*</t>
  </si>
  <si>
    <t>SUDA</t>
  </si>
  <si>
    <t>堀　綾花</t>
  </si>
  <si>
    <t>ﾎﾘ ｱﾔｶ</t>
  </si>
  <si>
    <t>143732929*</t>
  </si>
  <si>
    <t>松本　妃奈乃</t>
  </si>
  <si>
    <t>ﾏﾂﾓﾄ ﾋﾅﾉ</t>
  </si>
  <si>
    <t>143732727*</t>
  </si>
  <si>
    <t>神吉　優海</t>
  </si>
  <si>
    <t>ｶﾝｷ ﾕｳﾐ</t>
  </si>
  <si>
    <t>95059432*</t>
  </si>
  <si>
    <t>KANKI</t>
  </si>
  <si>
    <t>大江　百華</t>
  </si>
  <si>
    <t>ｵｵｴ ﾓｶ</t>
  </si>
  <si>
    <t>107556529*</t>
  </si>
  <si>
    <t>OE</t>
  </si>
  <si>
    <t>古川　天音</t>
  </si>
  <si>
    <t>ﾌﾙｶﾜ ｱﾏﾈ</t>
  </si>
  <si>
    <t>88634433*</t>
  </si>
  <si>
    <t>FURUKAWA</t>
  </si>
  <si>
    <t>Amane</t>
  </si>
  <si>
    <t>三戸　真美</t>
  </si>
  <si>
    <t>ﾐﾄ ﾏﾐ</t>
  </si>
  <si>
    <t>89375133*</t>
  </si>
  <si>
    <t>MITO</t>
  </si>
  <si>
    <t>北野　小槙</t>
  </si>
  <si>
    <t>ｷﾀﾉ ｺﾏｷ</t>
  </si>
  <si>
    <t>108763833*</t>
  </si>
  <si>
    <t>Komaki</t>
  </si>
  <si>
    <t>桑田　渚</t>
  </si>
  <si>
    <t>ｸﾜﾀ ﾅｷﾞｻ</t>
  </si>
  <si>
    <t>104133921*</t>
  </si>
  <si>
    <t>KUWATA</t>
  </si>
  <si>
    <t>佐藤　友香</t>
  </si>
  <si>
    <t>ｻﾄｳ ﾄﾓｶ</t>
  </si>
  <si>
    <t>104676630*</t>
  </si>
  <si>
    <t>花田　麻衣</t>
  </si>
  <si>
    <t>ﾊﾅﾀﾞ ﾏｲ</t>
  </si>
  <si>
    <t>101992931*</t>
  </si>
  <si>
    <t>HANADA</t>
  </si>
  <si>
    <t>宮定　愛実</t>
  </si>
  <si>
    <t>ﾐﾔｻﾀﾞ ｱﾐ</t>
  </si>
  <si>
    <t>108689234*</t>
  </si>
  <si>
    <t>MIYASADA</t>
  </si>
  <si>
    <t>須磨友が丘</t>
  </si>
  <si>
    <t>福田　百茄</t>
  </si>
  <si>
    <t>ﾌｸﾀﾞ ﾓﾓｶ</t>
  </si>
  <si>
    <t>青沼　明生</t>
  </si>
  <si>
    <t>ｱｵﾇﾏ ﾒｲ</t>
  </si>
  <si>
    <t>111352417*</t>
  </si>
  <si>
    <t>AONUMA</t>
  </si>
  <si>
    <t>迫田　夏歩</t>
  </si>
  <si>
    <t>ｻｺﾀﾞ ﾅﾂﾎ</t>
  </si>
  <si>
    <t>116688030*</t>
  </si>
  <si>
    <t>SAKODA</t>
  </si>
  <si>
    <t>住友　琴音</t>
  </si>
  <si>
    <t>ｽﾐﾄﾓ ｺﾄﾈ</t>
  </si>
  <si>
    <t>110227316*</t>
  </si>
  <si>
    <t>SUMITOMO</t>
  </si>
  <si>
    <t>原田　凜果</t>
  </si>
  <si>
    <t>ﾊﾗﾀﾞ ﾘﾝｶ</t>
  </si>
  <si>
    <t>113081923*</t>
  </si>
  <si>
    <t>Rinka</t>
  </si>
  <si>
    <t>舟橋　美希</t>
  </si>
  <si>
    <t>ﾌﾅﾊｼ ﾐｷ</t>
  </si>
  <si>
    <t>200010080*</t>
  </si>
  <si>
    <t>FUNAHASHI</t>
  </si>
  <si>
    <t>才木　帆乃海</t>
  </si>
  <si>
    <t>ｻｲｷ ﾎﾉｶ</t>
  </si>
  <si>
    <t>200056222*</t>
  </si>
  <si>
    <t>SAIKI</t>
  </si>
  <si>
    <t>N</t>
  </si>
  <si>
    <t>大河内　碧彩</t>
  </si>
  <si>
    <t>ｵｵｺｳﾁ ｱｵｲ</t>
  </si>
  <si>
    <t>124436727*</t>
  </si>
  <si>
    <t>OKOCHI</t>
  </si>
  <si>
    <t>尚志館</t>
  </si>
  <si>
    <t>緒方　惺子</t>
  </si>
  <si>
    <t>ｵｶﾞﾀ ｾｲﾗ</t>
  </si>
  <si>
    <t>127288937*</t>
  </si>
  <si>
    <t>OGATA</t>
  </si>
  <si>
    <t>中村学園女子</t>
  </si>
  <si>
    <t>本田　寧稔</t>
  </si>
  <si>
    <t>ﾎﾝﾀﾞ ﾈﾈ</t>
  </si>
  <si>
    <t>128129124*</t>
  </si>
  <si>
    <t>広山　舞</t>
  </si>
  <si>
    <t>ﾋﾛﾔﾏ ﾏｲ</t>
  </si>
  <si>
    <t>123147018*</t>
  </si>
  <si>
    <t>HIROYAMA</t>
  </si>
  <si>
    <t>益田東</t>
  </si>
  <si>
    <t>山口　藍美</t>
  </si>
  <si>
    <t>ﾔﾏｸﾞﾁ ｱｲﾐ</t>
  </si>
  <si>
    <t>125327020*</t>
  </si>
  <si>
    <t>津名</t>
  </si>
  <si>
    <t>神戸国際大学</t>
  </si>
  <si>
    <t>中村　渚月</t>
  </si>
  <si>
    <t>ﾅｶﾑﾗ ﾅﾂｷ</t>
  </si>
  <si>
    <t>129033927*</t>
  </si>
  <si>
    <t>神戸薬科大学</t>
  </si>
  <si>
    <t>髙場　茄乃</t>
  </si>
  <si>
    <t>ﾀｶﾊﾞ ｶﾉ</t>
  </si>
  <si>
    <t>71008420*</t>
  </si>
  <si>
    <t>TAKABA</t>
  </si>
  <si>
    <t>摂南大学</t>
  </si>
  <si>
    <t>土橋　胡桃実</t>
  </si>
  <si>
    <t>ﾂﾁﾊｼ ｸﾙﾐ</t>
  </si>
  <si>
    <t>113587328*</t>
  </si>
  <si>
    <t>TSUCHIHASHI</t>
  </si>
  <si>
    <t>今西　虹那</t>
  </si>
  <si>
    <t>ｲﾏﾆｼ ﾆﾅ</t>
  </si>
  <si>
    <t>143658330*</t>
  </si>
  <si>
    <t>IMANISHI</t>
  </si>
  <si>
    <t>Nina</t>
  </si>
  <si>
    <t>岡村　帆帆子</t>
  </si>
  <si>
    <t>ｵｶﾑﾗ ﾎﾎｺ</t>
  </si>
  <si>
    <t>114940019*</t>
  </si>
  <si>
    <t>OKAMURA</t>
  </si>
  <si>
    <t>Hohoko</t>
  </si>
  <si>
    <t>岡村　花生</t>
  </si>
  <si>
    <t>ｵｶﾑﾗ ﾊﾅｵ</t>
  </si>
  <si>
    <t>143658229*</t>
  </si>
  <si>
    <t>Hanao</t>
  </si>
  <si>
    <t>楠本　真緒</t>
  </si>
  <si>
    <t>ｸｽﾓﾄ ﾏｵ</t>
  </si>
  <si>
    <t>147288434*</t>
  </si>
  <si>
    <t>KUSUMOTO</t>
  </si>
  <si>
    <t>岸田　真弦</t>
  </si>
  <si>
    <t>ｷｼﾀﾞ ﾏｵ</t>
  </si>
  <si>
    <t>120036315*</t>
  </si>
  <si>
    <t>KISHIDA</t>
  </si>
  <si>
    <t>西舞鶴</t>
  </si>
  <si>
    <t>草野　湖子</t>
  </si>
  <si>
    <t>ｸｻﾉ ｺｺ</t>
  </si>
  <si>
    <t>131294727*</t>
  </si>
  <si>
    <t>KUSANO</t>
  </si>
  <si>
    <t>清水　つばさ</t>
  </si>
  <si>
    <t>ｼﾐｽﾞ ﾂﾊﾞｻ</t>
  </si>
  <si>
    <t>111797430*</t>
  </si>
  <si>
    <t>Tsubasa</t>
  </si>
  <si>
    <t>永田　夕依</t>
  </si>
  <si>
    <t>ﾅｶﾞﾀ ﾕｲ</t>
  </si>
  <si>
    <t>125862731*</t>
  </si>
  <si>
    <t>下大迫　葉里</t>
  </si>
  <si>
    <t>ｼﾓｵｵｻｺ ﾋﾗﾘ</t>
  </si>
  <si>
    <t>124967130*</t>
  </si>
  <si>
    <t>SHIMOOSAKO</t>
  </si>
  <si>
    <t>大阪医科薬科大学</t>
  </si>
  <si>
    <t>隅本　千遥</t>
  </si>
  <si>
    <t>ｽﾐﾓﾄ ﾁﾊﾙ</t>
  </si>
  <si>
    <t>153672529*</t>
  </si>
  <si>
    <t>SUMIMOTO</t>
  </si>
  <si>
    <t>池田　ひな</t>
  </si>
  <si>
    <t>ｲｹﾀﾞ ﾋﾅ</t>
  </si>
  <si>
    <t>91130115*</t>
  </si>
  <si>
    <t>小川　日菜子</t>
  </si>
  <si>
    <t>ｵｶﾞﾜ ﾋﾅｺ</t>
  </si>
  <si>
    <t>104117418*</t>
  </si>
  <si>
    <t>千里</t>
  </si>
  <si>
    <t>棚橋　ほのか</t>
  </si>
  <si>
    <t>ﾀﾅﾊｼ ﾎﾉｶ</t>
  </si>
  <si>
    <t>107744629*</t>
  </si>
  <si>
    <t>TANAHASHI</t>
  </si>
  <si>
    <t>長瀬　桃里</t>
  </si>
  <si>
    <t>ﾅｶﾞｾ ﾓﾓﾘ</t>
  </si>
  <si>
    <t>102340414*</t>
  </si>
  <si>
    <t>NAGASE</t>
  </si>
  <si>
    <t>Momori</t>
  </si>
  <si>
    <t>早川　菜緒</t>
  </si>
  <si>
    <t>ﾊﾔｶﾜ ﾅｵ</t>
  </si>
  <si>
    <t>108192627*</t>
  </si>
  <si>
    <t>HAYAKAWA</t>
  </si>
  <si>
    <t>山城</t>
  </si>
  <si>
    <t>花光　帆乃華</t>
  </si>
  <si>
    <t>ﾊﾅﾐﾂ ﾎﾉｶ</t>
  </si>
  <si>
    <t>94164327*</t>
  </si>
  <si>
    <t>HANAMITSU</t>
  </si>
  <si>
    <t>内山　愛菜</t>
  </si>
  <si>
    <t>ｳﾁﾔﾏ ｴﾅ</t>
  </si>
  <si>
    <t>119131016*</t>
  </si>
  <si>
    <t>Ena</t>
  </si>
  <si>
    <t>向井　久美子</t>
  </si>
  <si>
    <t>ﾑｶｲ ｸﾐｺ</t>
  </si>
  <si>
    <t>97788241*</t>
  </si>
  <si>
    <t>MUKAI</t>
  </si>
  <si>
    <t>Kumiko</t>
  </si>
  <si>
    <t>西岡　瑞貴</t>
  </si>
  <si>
    <t>ﾆｼｵｶ ﾐｽﾞｷ</t>
  </si>
  <si>
    <t>173223927*</t>
  </si>
  <si>
    <t>NISHIOKA</t>
  </si>
  <si>
    <t>橋本　凪水</t>
  </si>
  <si>
    <t>ﾊｼﾓﾄ ﾅﾐ</t>
  </si>
  <si>
    <t>200133295*</t>
  </si>
  <si>
    <t>HASHIMOTO</t>
  </si>
  <si>
    <t>札幌大谷</t>
  </si>
  <si>
    <t>坂上　彩夏</t>
  </si>
  <si>
    <t>ｻｶｳｴ ｱﾔｶ</t>
  </si>
  <si>
    <t>200133315*</t>
  </si>
  <si>
    <t>SAKAUE</t>
  </si>
  <si>
    <t>広島大福山</t>
  </si>
  <si>
    <t>大阪経済大学</t>
  </si>
  <si>
    <t>大林　由依</t>
  </si>
  <si>
    <t>ｵｵﾊﾞﾔｼ ﾕｲ</t>
  </si>
  <si>
    <t>89520428*</t>
  </si>
  <si>
    <t>OBAYASHI</t>
  </si>
  <si>
    <t>三宅　彩菜</t>
  </si>
  <si>
    <t>ﾐﾔｹ ｱﾔﾅ</t>
  </si>
  <si>
    <t>106739531*</t>
  </si>
  <si>
    <t>吉村　優希</t>
  </si>
  <si>
    <t>ﾖｼﾑﾗ ﾕｳｷ</t>
  </si>
  <si>
    <t>101581420*</t>
  </si>
  <si>
    <t>峰本　エマ</t>
  </si>
  <si>
    <t>ﾐﾈﾓﾄ ｴﾏ</t>
  </si>
  <si>
    <t>113594326*</t>
  </si>
  <si>
    <t>MINEMOTO</t>
  </si>
  <si>
    <t>Ema</t>
  </si>
  <si>
    <t>濵　渚紗</t>
  </si>
  <si>
    <t>ﾊﾏ ﾅｷﾞｻ</t>
  </si>
  <si>
    <t>114030099*</t>
  </si>
  <si>
    <t>HAMA</t>
  </si>
  <si>
    <t>阿倍野</t>
  </si>
  <si>
    <t>安井　咲貴</t>
  </si>
  <si>
    <t>ﾔｽｲ ｻｷ</t>
  </si>
  <si>
    <t>YASUI</t>
  </si>
  <si>
    <t>福岡　愛佳莉</t>
  </si>
  <si>
    <t>ﾌｸｵｶ ｱｶﾘ</t>
  </si>
  <si>
    <t>FUKUOKA</t>
  </si>
  <si>
    <t>大阪工業大学</t>
  </si>
  <si>
    <t>島塚　咲衣</t>
  </si>
  <si>
    <t>ｼﾏﾂｶ ｻｴ</t>
  </si>
  <si>
    <t>88351025*</t>
  </si>
  <si>
    <t>SHIMATSUKA</t>
  </si>
  <si>
    <t>大阪国際大学</t>
  </si>
  <si>
    <t>高木　美悠</t>
  </si>
  <si>
    <t>ﾀｶｷﾞ ﾐﾕｳ</t>
  </si>
  <si>
    <t>88365333*</t>
  </si>
  <si>
    <t>淀川清流</t>
  </si>
  <si>
    <t>筒井　穂乃茄</t>
  </si>
  <si>
    <t>ﾂﾂｲ ﾎﾉｶ</t>
  </si>
  <si>
    <t>106526727*</t>
  </si>
  <si>
    <t>櫨山　わかば</t>
  </si>
  <si>
    <t>ﾊｾﾞﾔﾏ ﾜｶﾊﾞ</t>
  </si>
  <si>
    <t>121845122*</t>
  </si>
  <si>
    <t>HAZEYAMA</t>
  </si>
  <si>
    <t>Wakaba</t>
  </si>
  <si>
    <t>小林　弓珠</t>
  </si>
  <si>
    <t>ｺﾊﾞﾔｼ ﾕｽﾞ</t>
  </si>
  <si>
    <t>103855830*</t>
  </si>
  <si>
    <t>長野日本大</t>
  </si>
  <si>
    <t>松村　佳代子</t>
  </si>
  <si>
    <t>ﾏﾂﾑﾗ ｶﾖｺ</t>
  </si>
  <si>
    <t>107235725*</t>
  </si>
  <si>
    <t>Kayoko</t>
  </si>
  <si>
    <t>麗澤瑞浪</t>
  </si>
  <si>
    <t>河口　くるみ</t>
  </si>
  <si>
    <t>ｶﾜｸﾞﾁ ｸﾙﾐ</t>
  </si>
  <si>
    <t>166883032*</t>
  </si>
  <si>
    <t>KAWAGUCHI</t>
  </si>
  <si>
    <t>宣真</t>
  </si>
  <si>
    <t>北島　千聖</t>
  </si>
  <si>
    <t>ｷﾀｼﾞﾏ ﾁｻﾄ</t>
  </si>
  <si>
    <t>113526624*</t>
  </si>
  <si>
    <t>KITAJIMA</t>
  </si>
  <si>
    <t>Chisato</t>
  </si>
  <si>
    <t>西村　光冬</t>
  </si>
  <si>
    <t>ﾆｼﾑﾗ ﾐﾌﾕ</t>
  </si>
  <si>
    <t>115167627*</t>
  </si>
  <si>
    <t>NISHIMURA</t>
  </si>
  <si>
    <t>Mifuyu</t>
  </si>
  <si>
    <t>齊藤　蘭</t>
  </si>
  <si>
    <t>ｻｲﾄｳ ﾗﾝ</t>
  </si>
  <si>
    <t>120241919*</t>
  </si>
  <si>
    <t>京都共栄学園</t>
  </si>
  <si>
    <t>大川　美来</t>
  </si>
  <si>
    <t>ｵｵｶﾜ ﾐｺ</t>
  </si>
  <si>
    <t>113525926*</t>
  </si>
  <si>
    <t>OKAWA</t>
  </si>
  <si>
    <t>Miko</t>
  </si>
  <si>
    <t>東　莉奈</t>
  </si>
  <si>
    <t>ﾋｶﾞｼ ﾘﾅ</t>
  </si>
  <si>
    <t>118295531*</t>
  </si>
  <si>
    <t>枚方津田</t>
  </si>
  <si>
    <t>鍋倉　夢乃</t>
  </si>
  <si>
    <t>ﾅﾍﾞｸﾗ ﾕﾒﾉ</t>
  </si>
  <si>
    <t>119304119*</t>
  </si>
  <si>
    <t>NABEKURA</t>
  </si>
  <si>
    <t>塩地　莉夏</t>
  </si>
  <si>
    <t>ｼｵｼﾞ ﾏﾘｶ</t>
  </si>
  <si>
    <t>124880124*</t>
  </si>
  <si>
    <t>SHIOJI</t>
  </si>
  <si>
    <t>千里青雲</t>
  </si>
  <si>
    <t>田中　寿</t>
  </si>
  <si>
    <t>ﾀﾅｶ ｽｽﾞ</t>
  </si>
  <si>
    <t>126446225*</t>
  </si>
  <si>
    <t>奥田　夕楓</t>
  </si>
  <si>
    <t>ｵｸﾀﾞ ﾕｳｶ</t>
  </si>
  <si>
    <t>155603626*</t>
  </si>
  <si>
    <t>奈良大附属</t>
  </si>
  <si>
    <t>山中　咲輝</t>
  </si>
  <si>
    <t>ﾔﾏﾅｶ ｻｷ</t>
  </si>
  <si>
    <t>131209319*</t>
  </si>
  <si>
    <t>大阪商業大学</t>
  </si>
  <si>
    <t>片山　萌絵</t>
  </si>
  <si>
    <t>ｶﾀﾔﾏ ﾓｴ</t>
  </si>
  <si>
    <t>200005151*</t>
  </si>
  <si>
    <t>洛西</t>
  </si>
  <si>
    <t>大阪大谷大学</t>
  </si>
  <si>
    <t>林　怜</t>
  </si>
  <si>
    <t>ﾊﾔｼ ﾚｲ</t>
  </si>
  <si>
    <t>173223624*</t>
  </si>
  <si>
    <t>藤井寺</t>
  </si>
  <si>
    <t>堀　日和</t>
  </si>
  <si>
    <t>ﾎﾘ ﾋﾖﾘ</t>
  </si>
  <si>
    <t>99543131*</t>
  </si>
  <si>
    <t>Hiyori</t>
  </si>
  <si>
    <t>松林　心優</t>
  </si>
  <si>
    <t>ﾏﾂﾊﾞﾔｼ ﾐﾕ</t>
  </si>
  <si>
    <t>112259525*</t>
  </si>
  <si>
    <t>MATSUBAYASHI</t>
  </si>
  <si>
    <t>相愛</t>
  </si>
  <si>
    <t>上原　凛</t>
  </si>
  <si>
    <t>ｳｴﾊﾗ ﾘﾝ</t>
  </si>
  <si>
    <t>200117089*</t>
  </si>
  <si>
    <t>UEHARA</t>
  </si>
  <si>
    <t>大和大学</t>
  </si>
  <si>
    <t>藤田　吉乃</t>
  </si>
  <si>
    <t>ﾌｼﾞﾀ ﾖｼﾉ</t>
  </si>
  <si>
    <t>121265118*</t>
  </si>
  <si>
    <t>Yoshino</t>
  </si>
  <si>
    <t>仲野　舞</t>
  </si>
  <si>
    <t>ﾅｶﾉ ﾏｲ</t>
  </si>
  <si>
    <t>166884235*</t>
  </si>
  <si>
    <t>末永　聖佳</t>
  </si>
  <si>
    <t>ｽｴﾅｶﾞ ｷﾖｶ</t>
  </si>
  <si>
    <t>156118729*</t>
  </si>
  <si>
    <t>SUENAGA</t>
  </si>
  <si>
    <t>Kiyoka</t>
  </si>
  <si>
    <t>西南学院</t>
  </si>
  <si>
    <t>栗原　愛</t>
  </si>
  <si>
    <t>ｸﾘﾊﾗ ｱｲ</t>
  </si>
  <si>
    <t>120091013*</t>
  </si>
  <si>
    <t>KURIHARA</t>
  </si>
  <si>
    <t>徳原　麻友</t>
  </si>
  <si>
    <t>ﾄｸﾊﾗ ﾏﾕ</t>
  </si>
  <si>
    <t>173526529*</t>
  </si>
  <si>
    <t>TOKUHARA</t>
  </si>
  <si>
    <t>高原　ひなた</t>
  </si>
  <si>
    <t>ﾀｶﾊﾗ ﾋﾅﾀ</t>
  </si>
  <si>
    <t>200008627*</t>
  </si>
  <si>
    <t>TAKAHARA</t>
  </si>
  <si>
    <t>土田　真由</t>
  </si>
  <si>
    <t>ﾂﾁﾀﾞ ﾏﾕ</t>
  </si>
  <si>
    <t>200038687*</t>
  </si>
  <si>
    <t>TSUCHIDA</t>
  </si>
  <si>
    <t>履正社</t>
  </si>
  <si>
    <t>追手門学院大学</t>
  </si>
  <si>
    <t>黒川　香津</t>
  </si>
  <si>
    <t>ｸﾛｶﾜ ｶﾂﾞ</t>
  </si>
  <si>
    <t>118238023*</t>
  </si>
  <si>
    <t>Kazu</t>
  </si>
  <si>
    <t>同志社女子大学</t>
  </si>
  <si>
    <t>竹　優花</t>
  </si>
  <si>
    <t>ﾀｹ ﾕｳｶ</t>
  </si>
  <si>
    <t>90569231*</t>
  </si>
  <si>
    <t>TAKE</t>
  </si>
  <si>
    <t>安藤　妃那</t>
  </si>
  <si>
    <t>ｱﾝﾄﾞｳ ﾋﾅ</t>
  </si>
  <si>
    <t>94142525*</t>
  </si>
  <si>
    <t>豊瀬　綾野</t>
  </si>
  <si>
    <t>ﾄﾖｾ ｱﾔﾉ</t>
  </si>
  <si>
    <t>131293019*</t>
  </si>
  <si>
    <t>TOYOSE</t>
  </si>
  <si>
    <t>石戸　知奈</t>
  </si>
  <si>
    <t>ｲｼﾄﾞ ﾁﾅ</t>
  </si>
  <si>
    <t>100048922*</t>
  </si>
  <si>
    <t>ISHIDO</t>
  </si>
  <si>
    <t>China</t>
  </si>
  <si>
    <t>吉田　菜々夏</t>
  </si>
  <si>
    <t>ﾖｼﾀﾞ ﾅﾅｶ</t>
  </si>
  <si>
    <t>200068056*</t>
  </si>
  <si>
    <t>富山南</t>
  </si>
  <si>
    <t>奥　理琴</t>
  </si>
  <si>
    <t>ｵｸ ﾘｺﾄ</t>
  </si>
  <si>
    <t>200068047*</t>
  </si>
  <si>
    <t>OKU</t>
  </si>
  <si>
    <t>Rikoto</t>
  </si>
  <si>
    <t>京都聖母学院</t>
  </si>
  <si>
    <t>宮内　涼子</t>
  </si>
  <si>
    <t>ﾐﾔｳﾁ ﾘｮｳｺ</t>
  </si>
  <si>
    <t>147142827*</t>
  </si>
  <si>
    <t>MIYAUCHI</t>
  </si>
  <si>
    <t>仁川学院</t>
  </si>
  <si>
    <t>飯島　嘉恵</t>
  </si>
  <si>
    <t>ｲｲｼﾞﾏ ｶｴ</t>
  </si>
  <si>
    <t>200166424*</t>
  </si>
  <si>
    <t>IIJIMA</t>
  </si>
  <si>
    <t>雙葉</t>
  </si>
  <si>
    <t>檀野　妃梨</t>
  </si>
  <si>
    <t>ﾀﾞﾝﾉ ﾋﾅ</t>
  </si>
  <si>
    <t>128321623*</t>
  </si>
  <si>
    <t>DANNO</t>
  </si>
  <si>
    <t>奈良教育大学</t>
  </si>
  <si>
    <t>越水　なつみ</t>
  </si>
  <si>
    <t>ｺｼﾐｽﾞ ﾅﾂﾐ</t>
  </si>
  <si>
    <t>200146459*</t>
  </si>
  <si>
    <t>KOSHIMIZU</t>
  </si>
  <si>
    <t>一条</t>
  </si>
  <si>
    <t>奈良県立医科大学</t>
  </si>
  <si>
    <t>玉本　咲楽</t>
  </si>
  <si>
    <t>ﾀﾏﾓﾄ ｻｸﾗ</t>
  </si>
  <si>
    <t>96250931*</t>
  </si>
  <si>
    <t>TAMAMOTO</t>
  </si>
  <si>
    <t>奈良学園登美ヶ丘</t>
  </si>
  <si>
    <t>宮下　実羽</t>
  </si>
  <si>
    <t>ﾐﾔｼﾀ ﾐｳ</t>
  </si>
  <si>
    <t>77451529*</t>
  </si>
  <si>
    <t>MIYASHITA</t>
  </si>
  <si>
    <t>宮﨑　奈桜</t>
  </si>
  <si>
    <t>ﾐﾔｻﾞｷ ﾅｵ</t>
  </si>
  <si>
    <t>164679841*</t>
  </si>
  <si>
    <t>四天王寺</t>
  </si>
  <si>
    <t>渡邉　爽帆</t>
  </si>
  <si>
    <t>ﾜﾀﾅﾍﾞ ｻﾔﾎ</t>
  </si>
  <si>
    <t>89986949*</t>
  </si>
  <si>
    <t>Sayaho</t>
  </si>
  <si>
    <t>上田　万葉</t>
  </si>
  <si>
    <t>ｳｴﾀﾞ ﾏﾖ</t>
  </si>
  <si>
    <t>110171314*</t>
  </si>
  <si>
    <t>Mayo</t>
  </si>
  <si>
    <t>関　麻衣子</t>
  </si>
  <si>
    <t>ｾｷ ﾏｲｺ</t>
  </si>
  <si>
    <t>106250721*</t>
  </si>
  <si>
    <t>SEKI</t>
  </si>
  <si>
    <t>Maiko</t>
  </si>
  <si>
    <t>郡山</t>
  </si>
  <si>
    <t>奈良女子大学</t>
  </si>
  <si>
    <t>高橋　怜子</t>
  </si>
  <si>
    <t>ﾀｶﾊｼ ﾚｲｺ</t>
  </si>
  <si>
    <t>107593126*</t>
  </si>
  <si>
    <t>Reiko</t>
  </si>
  <si>
    <t>堀川</t>
  </si>
  <si>
    <t>川瀬　智尋</t>
  </si>
  <si>
    <t>ｶﾜｾ ﾁﾋﾛ</t>
  </si>
  <si>
    <t>173223523*</t>
  </si>
  <si>
    <t>KAWASE</t>
  </si>
  <si>
    <t>桃山</t>
  </si>
  <si>
    <t>宮前　有里</t>
  </si>
  <si>
    <t>ﾐﾔﾏｴ ﾕﾘ</t>
  </si>
  <si>
    <t>114562425*</t>
  </si>
  <si>
    <t>MIYAMAE</t>
  </si>
  <si>
    <t>金沢二水</t>
  </si>
  <si>
    <t>野村　安希</t>
  </si>
  <si>
    <t>ﾉﾑﾗ ｱｷ</t>
  </si>
  <si>
    <t>118966839*</t>
  </si>
  <si>
    <t>砺波</t>
  </si>
  <si>
    <t>奈良大学</t>
  </si>
  <si>
    <t>又葉　理才</t>
  </si>
  <si>
    <t>ﾏﾀﾊﾞ ﾘｻ</t>
  </si>
  <si>
    <t>200055896*</t>
  </si>
  <si>
    <t>MATABA</t>
  </si>
  <si>
    <t>皆美が丘女子</t>
  </si>
  <si>
    <t>上村　葉</t>
  </si>
  <si>
    <t>ｶﾐﾑﾗ ﾖｳ</t>
  </si>
  <si>
    <t>200044135*</t>
  </si>
  <si>
    <t>KAMIMURA</t>
  </si>
  <si>
    <t>Yo</t>
  </si>
  <si>
    <t>金尾　有紗</t>
  </si>
  <si>
    <t>ｶﾅｵ ｱﾘｻ</t>
  </si>
  <si>
    <t>146205826*</t>
  </si>
  <si>
    <t>KANAO</t>
  </si>
  <si>
    <t>兵庫県立大学</t>
  </si>
  <si>
    <t>川尻　絵留</t>
  </si>
  <si>
    <t>ｶﾜｼﾞﾘ ｴﾙ</t>
  </si>
  <si>
    <t>114413317*</t>
  </si>
  <si>
    <t>KAWAJIRI</t>
  </si>
  <si>
    <t>Eru</t>
  </si>
  <si>
    <t>北野</t>
  </si>
  <si>
    <t>中澤　春香</t>
  </si>
  <si>
    <t>ﾅｶｻﾞﾜ ﾊﾙｶ</t>
  </si>
  <si>
    <t>89455031*</t>
  </si>
  <si>
    <t>村上　舞衣</t>
  </si>
  <si>
    <t>ﾑﾗｶﾐ ﾏｲ</t>
  </si>
  <si>
    <t>101222614*</t>
  </si>
  <si>
    <t>多治見北</t>
  </si>
  <si>
    <t>石田　ひより</t>
  </si>
  <si>
    <t>ｲｼﾀﾞ ﾋﾖﾘ</t>
  </si>
  <si>
    <t>166883436*</t>
  </si>
  <si>
    <t>三国丘</t>
  </si>
  <si>
    <t>川﨑　彩音</t>
  </si>
  <si>
    <t>ｶﾜｻｷ ｱﾔﾈ</t>
  </si>
  <si>
    <t>166883537*</t>
  </si>
  <si>
    <t>近畿大和歌山</t>
  </si>
  <si>
    <t>畠中　元香</t>
  </si>
  <si>
    <t>ﾊﾀﾅｶ ﾓﾄｺ</t>
  </si>
  <si>
    <t>79437737*</t>
  </si>
  <si>
    <t>HATANAKA</t>
  </si>
  <si>
    <t>Motoko</t>
  </si>
  <si>
    <t>舞子</t>
  </si>
  <si>
    <t>森田　帆南</t>
  </si>
  <si>
    <t>ﾓﾘﾀ ﾎﾅﾐ</t>
  </si>
  <si>
    <t>200087740*</t>
  </si>
  <si>
    <t>Honami</t>
  </si>
  <si>
    <t>森田　晴菜</t>
  </si>
  <si>
    <t>ﾓﾘﾀ ﾊﾙﾅ</t>
  </si>
  <si>
    <t>142555325*</t>
  </si>
  <si>
    <t>大谷</t>
  </si>
  <si>
    <t>濵田　志乃</t>
  </si>
  <si>
    <t>ﾊﾏﾀﾞ ﾕｷﾉ</t>
  </si>
  <si>
    <t>113554019*</t>
  </si>
  <si>
    <t>和歌山大学</t>
  </si>
  <si>
    <t>戸田　奈菜羽</t>
  </si>
  <si>
    <t>ﾄﾀﾞ ﾅﾅﾊ</t>
  </si>
  <si>
    <t>87954033*</t>
  </si>
  <si>
    <t>TODA</t>
  </si>
  <si>
    <t>Nanaha</t>
  </si>
  <si>
    <t>丸尾　明代</t>
  </si>
  <si>
    <t>ﾏﾙｵ ｱｷﾖ</t>
  </si>
  <si>
    <t>85556938*</t>
  </si>
  <si>
    <t>MARUO</t>
  </si>
  <si>
    <t>Akiyo</t>
  </si>
  <si>
    <t>井口　彩子</t>
  </si>
  <si>
    <t>ｲｸﾞﾁ ｱﾔｺ</t>
  </si>
  <si>
    <t>200030950*</t>
  </si>
  <si>
    <t>IGUCHI</t>
  </si>
  <si>
    <t>仲谷　瑠唯</t>
  </si>
  <si>
    <t>ﾅｶﾀﾆ ﾙｲ</t>
  </si>
  <si>
    <t>200136758*</t>
  </si>
  <si>
    <t>西田　千鶴</t>
  </si>
  <si>
    <t>ﾆｼﾀﾞ ﾁﾂﾞﾙ</t>
  </si>
  <si>
    <t>200136761*</t>
  </si>
  <si>
    <t>Chizuru</t>
  </si>
  <si>
    <t>阪本　咲来</t>
  </si>
  <si>
    <t>ｻｶﾓﾄ ｻｸﾗ</t>
  </si>
  <si>
    <t>200136789*</t>
  </si>
  <si>
    <t>近畿大新宮</t>
  </si>
  <si>
    <t>明治国際医療大学</t>
  </si>
  <si>
    <t>本田　芽吹</t>
  </si>
  <si>
    <t>ﾎﾝﾀﾞ ﾒﾌﾞｷ</t>
  </si>
  <si>
    <t>85630426*</t>
  </si>
  <si>
    <t>Mebuki</t>
  </si>
  <si>
    <t>野田学園</t>
  </si>
  <si>
    <t>金沢　杏音</t>
  </si>
  <si>
    <t>ｶﾅｻﾞﾜ ﾓﾓﾈ</t>
  </si>
  <si>
    <t>85760935*</t>
  </si>
  <si>
    <t>KANAZAWA</t>
  </si>
  <si>
    <t>Momone</t>
  </si>
  <si>
    <t>鹿児島南</t>
  </si>
  <si>
    <t>濵口　真幸</t>
  </si>
  <si>
    <t>ﾊﾏｸﾞﾁ ﾏﾕｷ</t>
  </si>
  <si>
    <t>123410617*</t>
  </si>
  <si>
    <t>Mayuki</t>
  </si>
  <si>
    <t>伊勢工業</t>
  </si>
  <si>
    <t>梛野　響木</t>
  </si>
  <si>
    <t>ﾅｷﾞﾉ ﾋﾋﾞｷ</t>
  </si>
  <si>
    <t>153673732*</t>
  </si>
  <si>
    <t>NAGINO</t>
  </si>
  <si>
    <t>Hibiki</t>
  </si>
  <si>
    <t>杉野　樹里海</t>
  </si>
  <si>
    <t>ｽｷﾞﾉ ｼﾞｭﾘｱ</t>
  </si>
  <si>
    <t>121642117*</t>
  </si>
  <si>
    <t>SUGINO</t>
  </si>
  <si>
    <t>Juria</t>
  </si>
  <si>
    <t>古西　亜海</t>
  </si>
  <si>
    <t>ﾌﾙﾆｼ ｱﾐ</t>
  </si>
  <si>
    <t>97308936*</t>
  </si>
  <si>
    <t>FURUNISHI</t>
  </si>
  <si>
    <t>豊岡総合</t>
  </si>
  <si>
    <t>吉田　優衣</t>
  </si>
  <si>
    <t>ﾖｼﾀﾞ ﾕｲ</t>
  </si>
  <si>
    <t>132840523*</t>
  </si>
  <si>
    <t>村山　美乃</t>
  </si>
  <si>
    <t>ﾑﾗﾔﾏ ﾖｼﾉ</t>
  </si>
  <si>
    <t>105582930*</t>
  </si>
  <si>
    <t>MURAYAMA</t>
  </si>
  <si>
    <t>青田　光央</t>
  </si>
  <si>
    <t>ｱｵﾀ ﾐｵ</t>
  </si>
  <si>
    <t>115096830*</t>
  </si>
  <si>
    <t>AOTA</t>
  </si>
  <si>
    <t>末吉　凪</t>
  </si>
  <si>
    <t>ｽｴﾖｼ ﾅｷﾞ</t>
  </si>
  <si>
    <t>119911022*</t>
  </si>
  <si>
    <t>SUEYOSHI</t>
  </si>
  <si>
    <t>北桑田</t>
  </si>
  <si>
    <t>山田　吏桜</t>
  </si>
  <si>
    <t>ﾔﾏﾀﾞ ﾘｵ</t>
  </si>
  <si>
    <t>118560122*</t>
  </si>
  <si>
    <t>YAMADA</t>
  </si>
  <si>
    <t>遊学館</t>
  </si>
  <si>
    <t>小畑　文乃</t>
  </si>
  <si>
    <t>ｵﾊﾞﾀ ｱﾔﾉ</t>
  </si>
  <si>
    <t>113785328*</t>
  </si>
  <si>
    <t>OBATA</t>
  </si>
  <si>
    <t>四日市農芸</t>
  </si>
  <si>
    <t>竹内　美蓮</t>
  </si>
  <si>
    <t>ﾀｹｳﾁ ﾐﾚﾝ</t>
  </si>
  <si>
    <t>115489533*</t>
  </si>
  <si>
    <t>Miren</t>
  </si>
  <si>
    <t>石田　瑞歩</t>
  </si>
  <si>
    <t>ｲｼﾀﾞ ﾐｽﾞﾎ</t>
  </si>
  <si>
    <t>128478838*</t>
  </si>
  <si>
    <t>Mizuho</t>
  </si>
  <si>
    <t>山崎　絢音</t>
  </si>
  <si>
    <t>ﾔﾏｻｷ ｱﾔﾈ</t>
  </si>
  <si>
    <t>119207828*</t>
  </si>
  <si>
    <t>YAMASAKI</t>
  </si>
  <si>
    <t>口加</t>
  </si>
  <si>
    <t>国府　久楽楽</t>
    <rPh sb="5" eb="6">
      <t>タノ</t>
    </rPh>
    <phoneticPr fontId="5"/>
  </si>
  <si>
    <t>コクフ クララ</t>
  </si>
  <si>
    <t>KOKUFU</t>
  </si>
  <si>
    <t>Kurara</t>
  </si>
  <si>
    <t>田中　小萩</t>
  </si>
  <si>
    <t>タナカ コハギ</t>
  </si>
  <si>
    <t>Kohagi</t>
  </si>
  <si>
    <t>水田　夢佳</t>
  </si>
  <si>
    <t>ミズタ ユメカ</t>
  </si>
  <si>
    <t>MIZUTA</t>
  </si>
  <si>
    <t>Yumeka</t>
  </si>
  <si>
    <t>中村　安緒</t>
  </si>
  <si>
    <t>ナカムラ アオイ</t>
  </si>
  <si>
    <t>鈴木　彩未</t>
  </si>
  <si>
    <t>スズキ アヤミ</t>
  </si>
  <si>
    <t>間世田　華帆</t>
    <rPh sb="5" eb="6">
      <t>ホ</t>
    </rPh>
    <phoneticPr fontId="5"/>
  </si>
  <si>
    <t>マセダ カホ</t>
  </si>
  <si>
    <t>MASEDA</t>
  </si>
  <si>
    <t>鹿児島玉龍</t>
  </si>
  <si>
    <t>西脇　祐菜</t>
  </si>
  <si>
    <t>ニシワキ ユウナ</t>
  </si>
  <si>
    <t>NISHIWAKI</t>
  </si>
  <si>
    <t>Yuuna</t>
  </si>
  <si>
    <t>大阪公立大学</t>
  </si>
  <si>
    <t>小澤　皐</t>
  </si>
  <si>
    <t>ｵｻﾞﾜ ｻﾂｷ</t>
  </si>
  <si>
    <t>71114620*</t>
  </si>
  <si>
    <t>OZAWA</t>
  </si>
  <si>
    <t>藤澤　夏海</t>
  </si>
  <si>
    <t>ﾌｼﾞｻﾜ ﾅﾂﾐ</t>
  </si>
  <si>
    <t>166882435*</t>
  </si>
  <si>
    <t>FUJISAWA</t>
  </si>
  <si>
    <t>岡山朝日</t>
  </si>
  <si>
    <t>生田　朋</t>
  </si>
  <si>
    <t>ｲｸﾀ ﾄﾓ</t>
  </si>
  <si>
    <t>143727024*</t>
  </si>
  <si>
    <t>IKUTA</t>
  </si>
  <si>
    <t>村上　風羽</t>
  </si>
  <si>
    <t>ﾑﾗｶﾐ ﾌｳ</t>
  </si>
  <si>
    <t>200004385*</t>
  </si>
  <si>
    <t>有賀　光理</t>
  </si>
  <si>
    <t>ｱﾙｶﾞ ﾋｶﾘ</t>
  </si>
  <si>
    <t>200031401*</t>
  </si>
  <si>
    <t>ARUGA</t>
  </si>
  <si>
    <t>塚本　舞</t>
  </si>
  <si>
    <t>ﾂｶﾓﾄ ﾏｲ</t>
  </si>
  <si>
    <t>112946629*</t>
  </si>
  <si>
    <t>TSUKAMOTO</t>
  </si>
  <si>
    <t>中田　陽菜乃</t>
  </si>
  <si>
    <t>ﾅｶﾀ ﾋﾅﾉ</t>
  </si>
  <si>
    <t>154312622*</t>
  </si>
  <si>
    <t>太田　美沙希</t>
  </si>
  <si>
    <t>ｵｵﾀ ﾐｻｷ</t>
  </si>
  <si>
    <t>118566734*</t>
  </si>
  <si>
    <t>清水　里瑚</t>
  </si>
  <si>
    <t>ｼﾐｽﾞ ﾘｺ</t>
  </si>
  <si>
    <t>115874935*</t>
  </si>
  <si>
    <t>山口　紗知</t>
  </si>
  <si>
    <t>ﾔﾏｸﾞﾁ ｻﾁ</t>
  </si>
  <si>
    <t>114004111*</t>
  </si>
  <si>
    <t>倉敷青陵</t>
  </si>
  <si>
    <t>龍谷大学</t>
  </si>
  <si>
    <t>森　望来</t>
  </si>
  <si>
    <t>ﾓﾘ ﾐﾗｲ</t>
  </si>
  <si>
    <t>107532927*</t>
  </si>
  <si>
    <t>Mirai</t>
  </si>
  <si>
    <t>長澤　小雪</t>
  </si>
  <si>
    <t>ﾅｶﾞｻﾜ ｺﾕｷ</t>
  </si>
  <si>
    <t>166882839*</t>
  </si>
  <si>
    <t>NAGASAWA</t>
  </si>
  <si>
    <t>作本　真里奈</t>
  </si>
  <si>
    <t>ｻｸﾓﾄ ﾏﾘﾅ</t>
  </si>
  <si>
    <t>113418725*</t>
  </si>
  <si>
    <t>SAKUMOTO</t>
  </si>
  <si>
    <t>虎姫</t>
  </si>
  <si>
    <t>大西　凜</t>
  </si>
  <si>
    <t>ｵｵﾆｼ ﾘﾝ</t>
  </si>
  <si>
    <t>113217116*</t>
  </si>
  <si>
    <t>山田　穂乃花</t>
  </si>
  <si>
    <t>ﾔﾏﾀﾞﾎﾉｶ</t>
  </si>
  <si>
    <t>杉村　日菜子</t>
  </si>
  <si>
    <t>ｽｷﾞﾑﾗ ﾋﾅｺ</t>
  </si>
  <si>
    <t>川西緑台</t>
  </si>
  <si>
    <t>中西　知穂</t>
  </si>
  <si>
    <t>ﾅｶﾆｼ ﾁﾎ</t>
  </si>
  <si>
    <t>130949430*</t>
  </si>
  <si>
    <t>濱谷　樹里</t>
  </si>
  <si>
    <t>ハマタニ ジュリ</t>
  </si>
  <si>
    <t>200196992*</t>
  </si>
  <si>
    <t>HAMATANI</t>
  </si>
  <si>
    <t>Juri</t>
  </si>
  <si>
    <t>金沢龍谷</t>
  </si>
  <si>
    <t>石田　桜香</t>
  </si>
  <si>
    <t>ｲｼﾀﾞ ｵｳｶ</t>
  </si>
  <si>
    <t>200197058*</t>
  </si>
  <si>
    <t>Ohka</t>
  </si>
  <si>
    <t>セントヨゼフ女子学園</t>
  </si>
  <si>
    <t>森脇　杏</t>
  </si>
  <si>
    <t>ﾓﾘﾜｷ ｱﾝ</t>
  </si>
  <si>
    <t>131032212*</t>
  </si>
  <si>
    <t>An</t>
  </si>
  <si>
    <t>吉武　ﾌｧﾃｨﾏ花</t>
  </si>
  <si>
    <t>ﾖｼﾀｹ ﾌｧﾃｨﾏﾊﾅ</t>
  </si>
  <si>
    <t>126541322*</t>
  </si>
  <si>
    <t>YOSHITAKE</t>
  </si>
  <si>
    <t>Fathimahana</t>
  </si>
  <si>
    <t>早川　小晴</t>
  </si>
  <si>
    <t>ﾊﾔｶﾜ ｺﾊﾙ</t>
  </si>
  <si>
    <t>127445831*</t>
  </si>
  <si>
    <t>松山西中等</t>
  </si>
  <si>
    <t>大西　友菜</t>
  </si>
  <si>
    <t>ｵｵﾆｼ ﾕｳﾅ</t>
  </si>
  <si>
    <t>124707122*</t>
  </si>
  <si>
    <t>徳島北</t>
  </si>
  <si>
    <t>室山　真優</t>
  </si>
  <si>
    <t>ﾑﾛﾔﾏ ﾏﾕ</t>
  </si>
  <si>
    <t>128606023*</t>
  </si>
  <si>
    <t>山本　望結</t>
  </si>
  <si>
    <t>ﾔﾏﾓﾄ ﾐﾕ</t>
  </si>
  <si>
    <t>127427427*</t>
  </si>
  <si>
    <t>安藤　雅姫</t>
  </si>
  <si>
    <t>ｱﾝﾄﾞｳ ﾐﾔﾋﾞ</t>
  </si>
  <si>
    <t>京都橘大学女子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</si>
  <si>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</si>
  <si>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</si>
  <si>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</si>
  <si>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</si>
  <si>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</si>
  <si>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</si>
  <si>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</si>
  <si>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</si>
  <si>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IMURA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</si>
  <si>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</si>
  <si>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</si>
  <si>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</si>
  <si>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</si>
  <si>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</si>
  <si>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</si>
  <si>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</si>
  <si>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</si>
  <si>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</si>
  <si>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</si>
  <si>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兵庫教育大学</t>
  </si>
  <si>
    <t>吉川　咲穂</t>
  </si>
  <si>
    <t>ﾖｼｶﾜ ｻﾎ</t>
  </si>
  <si>
    <t>00115327120*</t>
  </si>
  <si>
    <t>YOSHIKAWA</t>
  </si>
  <si>
    <t>Saho</t>
  </si>
  <si>
    <t>清水東</t>
  </si>
  <si>
    <t>杉本　裕奈</t>
  </si>
  <si>
    <t>ｽｷﾞﾓﾄ ﾕﾅ</t>
  </si>
  <si>
    <t>豊田　悠里加</t>
  </si>
  <si>
    <t>ﾄﾖﾀﾞ ﾕﾘｶ</t>
  </si>
  <si>
    <t>TOYODA</t>
  </si>
  <si>
    <t>関西学院大学</t>
    <rPh sb="0" eb="2">
      <t>カンセイ</t>
    </rPh>
    <rPh sb="2" eb="4">
      <t>ガクイン</t>
    </rPh>
    <rPh sb="4" eb="6">
      <t>ダイガク</t>
    </rPh>
    <phoneticPr fontId="5"/>
  </si>
  <si>
    <t>吉森　あかり</t>
    <rPh sb="0" eb="2">
      <t>ヨシモリ</t>
    </rPh>
    <phoneticPr fontId="5"/>
  </si>
  <si>
    <t>ﾖｼﾓﾘ ｱｶﾘ</t>
  </si>
  <si>
    <t>00125545426*</t>
  </si>
  <si>
    <t>YOSHIMORI</t>
  </si>
  <si>
    <t>張　かえん</t>
  </si>
  <si>
    <t>ﾁｮｳ ｶｴﾝ</t>
  </si>
  <si>
    <t>CYO</t>
  </si>
  <si>
    <t>Kaenn</t>
  </si>
  <si>
    <t>樋口　冬華</t>
  </si>
  <si>
    <t>ﾋｸﾞﾁ ﾌﾕｶ</t>
  </si>
  <si>
    <t>Fuyuka</t>
  </si>
  <si>
    <t>高橋　夏美</t>
  </si>
  <si>
    <t>ﾀｶﾊｼ ﾅﾂﾐ</t>
  </si>
  <si>
    <t>亀岡</t>
  </si>
  <si>
    <t>福井　那菜</t>
  </si>
  <si>
    <t>ﾌｸｲ ﾅﾅ</t>
  </si>
  <si>
    <t>00155233221*</t>
  </si>
  <si>
    <t>竹林　美颯</t>
  </si>
  <si>
    <t>ﾀｹﾊﾞﾔｼ ﾐﾊﾔ</t>
  </si>
  <si>
    <t>00200203798*</t>
  </si>
  <si>
    <t>TAKEBAYASHI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</si>
  <si>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</si>
  <si>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</si>
  <si>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</si>
  <si>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</si>
  <si>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</si>
  <si>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</si>
  <si>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</si>
  <si>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</si>
  <si>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</si>
  <si>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岡田　瀬奈</t>
  </si>
  <si>
    <t>ｵｶﾀﾞ ｾﾅ</t>
  </si>
  <si>
    <t>00154705628*</t>
  </si>
  <si>
    <t>龍野</t>
  </si>
  <si>
    <t>高畠　麻帆</t>
  </si>
  <si>
    <t>ﾀｶﾊﾞﾀｹ ﾏﾎ</t>
  </si>
  <si>
    <t>00155206928*</t>
  </si>
  <si>
    <t>TAKABATAKE</t>
  </si>
  <si>
    <t>南砺福野</t>
  </si>
  <si>
    <t>谷本　裕香理</t>
  </si>
  <si>
    <t>ﾀﾆﾓﾄ ﾕｶﾘ</t>
  </si>
  <si>
    <t>00131124315*</t>
  </si>
  <si>
    <t>Yukari</t>
  </si>
  <si>
    <t>京都廣学館</t>
  </si>
  <si>
    <t>山根　周子</t>
  </si>
  <si>
    <t>ﾔﾏﾈ ｼｭｳｺ</t>
  </si>
  <si>
    <t>Shuuko</t>
  </si>
  <si>
    <t>岡山学芸館</t>
  </si>
  <si>
    <t>川瀬　希望</t>
  </si>
  <si>
    <t>ｶﾜｾ ﾉｿﾞﾐ</t>
  </si>
  <si>
    <t>00154428226*</t>
  </si>
  <si>
    <t>Nzomi</t>
  </si>
  <si>
    <t>関西学院大学</t>
    <rPh sb="0" eb="6">
      <t>カンセイガクインダイガク</t>
    </rPh>
    <phoneticPr fontId="5"/>
  </si>
  <si>
    <t>開　美優</t>
    <rPh sb="0" eb="1">
      <t>ヒラキ</t>
    </rPh>
    <rPh sb="2" eb="4">
      <t>ミユウ</t>
    </rPh>
    <phoneticPr fontId="5"/>
  </si>
  <si>
    <t>ﾋﾗｷ ﾐﾕｳ</t>
  </si>
  <si>
    <t>寺田　早希</t>
  </si>
  <si>
    <t>ﾃﾗﾀﾞ ｻｷ</t>
  </si>
  <si>
    <t>00127085124*</t>
  </si>
  <si>
    <t>TERADA</t>
  </si>
  <si>
    <t>杉浦　茉姫</t>
  </si>
  <si>
    <t>ｽｷﾞｳﾗ ﾏｷ</t>
  </si>
  <si>
    <t>00127000010*</t>
  </si>
  <si>
    <t>SUGIURA</t>
  </si>
  <si>
    <t>小南　奏花</t>
  </si>
  <si>
    <t>ｺﾐﾅﾐ ｶﾅﾊ</t>
  </si>
  <si>
    <t>00127699943*</t>
  </si>
  <si>
    <t>KOMINAMI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</si>
  <si>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</si>
  <si>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</si>
  <si>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</si>
  <si>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</si>
  <si>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</si>
  <si>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</si>
  <si>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</si>
  <si>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SANO</t>
  </si>
  <si>
    <t>Kiki</t>
  </si>
  <si>
    <t>東</t>
  </si>
  <si>
    <t>阪南大学</t>
  </si>
  <si>
    <t>上田　一葉</t>
  </si>
  <si>
    <t>ｳｴﾀﾞ ﾋﾄﾊ</t>
  </si>
  <si>
    <t>200159646*</t>
  </si>
  <si>
    <t>Hitoha</t>
  </si>
  <si>
    <t>桜井</t>
  </si>
  <si>
    <t>大北　佳怜</t>
  </si>
  <si>
    <t>ｵｵｷﾀ ｶﾚﾝ</t>
  </si>
  <si>
    <t>00130568932*</t>
  </si>
  <si>
    <t>OKITA</t>
  </si>
  <si>
    <t>金谷　朋代</t>
  </si>
  <si>
    <t>ｶﾅﾀﾆ ﾄﾓﾖ</t>
  </si>
  <si>
    <t>00111512718*</t>
  </si>
  <si>
    <t>Tomoyo</t>
  </si>
  <si>
    <t>田口　奈菜子</t>
  </si>
  <si>
    <t>ﾀｸﾞﾁ ﾅﾅｺ</t>
  </si>
  <si>
    <t>00124115014*</t>
  </si>
  <si>
    <t>TAGUCHI</t>
  </si>
  <si>
    <t>榮　瑠那</t>
  </si>
  <si>
    <t>ｻｶｴ ﾙﾅ</t>
  </si>
  <si>
    <t>00200205104*</t>
  </si>
  <si>
    <t>SAKAE</t>
  </si>
  <si>
    <t>奈良県立大学</t>
  </si>
  <si>
    <t>中井　琴葉</t>
  </si>
  <si>
    <t>ﾅｶｲ ｺﾄﾊ</t>
  </si>
  <si>
    <t>115136421*</t>
  </si>
  <si>
    <t>NAKAI</t>
  </si>
  <si>
    <t>Kotoha</t>
  </si>
  <si>
    <t>神島</t>
  </si>
  <si>
    <t>同志社女子大学</t>
    <rPh sb="3" eb="5">
      <t>ジョシ</t>
    </rPh>
    <phoneticPr fontId="5"/>
  </si>
  <si>
    <t>草野　美夕</t>
  </si>
  <si>
    <t>ｸｻﾉ ﾐﾕｳ</t>
  </si>
  <si>
    <t>131451217*</t>
  </si>
  <si>
    <t>長崎南</t>
  </si>
  <si>
    <t>沖田　万由子</t>
  </si>
  <si>
    <t>ｵｷﾀ ﾏﾕｺ</t>
  </si>
  <si>
    <t>129472429*</t>
  </si>
  <si>
    <t>髙木　こころ</t>
  </si>
  <si>
    <t>ﾀｶｷﾞ ｺｺﾛ</t>
  </si>
  <si>
    <t>154519227*</t>
  </si>
  <si>
    <t>多和　蒼唯</t>
  </si>
  <si>
    <t>ﾀﾜ ｱｵｲ</t>
  </si>
  <si>
    <t>125815628*</t>
  </si>
  <si>
    <t>TAWA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</si>
  <si>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</si>
  <si>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</si>
  <si>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</si>
  <si>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</si>
  <si>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</si>
  <si>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</si>
  <si>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00012602822*</t>
  </si>
  <si>
    <t>OMOTO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</si>
  <si>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</si>
  <si>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</si>
  <si>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</si>
  <si>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</si>
  <si>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</si>
  <si>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</si>
  <si>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AOYAMA]</t>
  </si>
  <si>
    <t>鈴鹿</t>
  </si>
  <si>
    <t>藤田　唯愛</t>
  </si>
  <si>
    <t>ﾌｼﾞﾀ ﾕｱ</t>
  </si>
  <si>
    <t>00127903022*</t>
  </si>
  <si>
    <t>吉井　杏</t>
  </si>
  <si>
    <t>ﾖｼｲ ｱﾝｽﾞ</t>
  </si>
  <si>
    <t>00123904524*</t>
    <rPh sb="0" eb="2">
      <t>コウベ</t>
    </rPh>
    <phoneticPr fontId="5"/>
  </si>
  <si>
    <t>松原　しほり</t>
  </si>
  <si>
    <t>ﾏﾂﾊﾞﾗ ｼﾎﾘ</t>
  </si>
  <si>
    <t>00127224119*</t>
  </si>
  <si>
    <t>Shihori</t>
  </si>
  <si>
    <t>大社</t>
  </si>
  <si>
    <t>新鞍　美柚</t>
  </si>
  <si>
    <t>ﾆｲｸﾗ ﾐﾕ</t>
  </si>
  <si>
    <t>00130525319*</t>
  </si>
  <si>
    <t>NIIKURA</t>
  </si>
  <si>
    <t>富山商業</t>
  </si>
  <si>
    <t>朝田　千裕</t>
  </si>
  <si>
    <t>ｱｻﾀﾞ ﾁﾋﾛ</t>
  </si>
  <si>
    <t>00153993434*</t>
  </si>
  <si>
    <t>武義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</si>
  <si>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</si>
  <si>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</si>
  <si>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</si>
  <si>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</si>
  <si>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</si>
  <si>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</si>
  <si>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</si>
  <si>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</si>
  <si>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</si>
  <si>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</si>
  <si>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</si>
  <si>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</si>
  <si>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</si>
  <si>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</si>
  <si>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</si>
  <si>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OOKAWA</t>
  </si>
  <si>
    <t>山本　花音</t>
  </si>
  <si>
    <t>ﾔﾏﾓﾄ ﾊﾅﾈ</t>
  </si>
  <si>
    <t>鈴木　彩生</t>
  </si>
  <si>
    <t>ｽｽﾞｷ ｱﾔﾐ</t>
  </si>
  <si>
    <t>安房</t>
  </si>
  <si>
    <t>川下　さりは</t>
  </si>
  <si>
    <t>ｶﾜｼﾓ ｻﾘﾊ</t>
  </si>
  <si>
    <t>KAWASHIMO</t>
  </si>
  <si>
    <t>Sariha</t>
  </si>
  <si>
    <t>福江　愛佳</t>
  </si>
  <si>
    <t>ﾌｸｴ ﾏﾅｶ</t>
  </si>
  <si>
    <t>FUKUE</t>
  </si>
  <si>
    <t>福山暁の星女子</t>
  </si>
  <si>
    <t>河合　美憂</t>
  </si>
  <si>
    <t>ｶﾜｲ ﾐﾕｳ</t>
  </si>
  <si>
    <t>128334425*</t>
  </si>
  <si>
    <t>福原　恵実</t>
  </si>
  <si>
    <t>ﾌｸﾊﾗ ﾒｸﾞﾐ</t>
  </si>
  <si>
    <t>11289453*</t>
  </si>
  <si>
    <t>FUKUHARA</t>
  </si>
  <si>
    <t>野寄　七菜子</t>
  </si>
  <si>
    <t>ﾉﾖﾘ ﾅﾅｺ</t>
  </si>
  <si>
    <t>113216923*</t>
  </si>
  <si>
    <t>NOYORI</t>
  </si>
  <si>
    <t>喜多　春佳</t>
  </si>
  <si>
    <t>ｷﾀ ﾊﾙｶ</t>
  </si>
  <si>
    <t>00154872734*</t>
  </si>
  <si>
    <t>KITA</t>
  </si>
  <si>
    <t>武田　海愛</t>
  </si>
  <si>
    <t>ﾀｹﾀﾞ ﾐｱ</t>
  </si>
  <si>
    <t>00126037120*</t>
  </si>
  <si>
    <t>本城　希望</t>
  </si>
  <si>
    <t>ﾎﾝｼﾞｮｳ ﾉｿﾞﾐ</t>
  </si>
  <si>
    <t>00155094731*</t>
  </si>
  <si>
    <t>HONJYO</t>
  </si>
  <si>
    <t>綾部</t>
  </si>
  <si>
    <t>武田　悠亜</t>
  </si>
  <si>
    <t>ﾀｹﾀﾞ ﾕｳｱ</t>
  </si>
  <si>
    <t>00131314013*</t>
  </si>
  <si>
    <t>中村　奏子</t>
  </si>
  <si>
    <t>ﾅｶﾑﾗ ｶﾅｺ</t>
  </si>
  <si>
    <t>00124803725*</t>
  </si>
  <si>
    <t>Kanako</t>
  </si>
  <si>
    <t>岩見　奏愛</t>
  </si>
  <si>
    <t>ｲﾜﾐ ｿﾅ</t>
  </si>
  <si>
    <t>00126403016*</t>
  </si>
  <si>
    <t>IWAMI</t>
  </si>
  <si>
    <t>北野　美空</t>
  </si>
  <si>
    <t>ｷﾀﾉ ﾐｸ</t>
  </si>
  <si>
    <t>神戸商業</t>
  </si>
  <si>
    <t>森川　芽衣</t>
  </si>
  <si>
    <t>ﾓﾘｶﾜ ﾒｲ</t>
  </si>
  <si>
    <t>00131897938*</t>
  </si>
  <si>
    <t>MORIKAWA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</si>
  <si>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</si>
  <si>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</si>
  <si>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</si>
  <si>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</si>
  <si>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</si>
  <si>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</si>
  <si>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近藤　瑠真</t>
  </si>
  <si>
    <t>ｺﾝﾄﾞｳ ﾙﾏ</t>
  </si>
  <si>
    <t>00200228521*</t>
  </si>
  <si>
    <t>Ruma</t>
  </si>
  <si>
    <t>中村　菜摘</t>
  </si>
  <si>
    <t>ﾅｶﾑﾗ ﾅﾂﾐ</t>
  </si>
  <si>
    <t>00143772731*</t>
  </si>
  <si>
    <t>鳥本　彩加</t>
  </si>
  <si>
    <t>ﾄﾘﾓﾄ ｱﾔｶ</t>
  </si>
  <si>
    <t>00200228522*</t>
  </si>
  <si>
    <t>TORIMOTO</t>
  </si>
  <si>
    <t>大垣商業</t>
  </si>
  <si>
    <t>西村　日菜子</t>
  </si>
  <si>
    <t>ﾆｼﾑﾗ ﾋﾅｺ</t>
  </si>
  <si>
    <t>00114147018*</t>
  </si>
  <si>
    <t>静岡</t>
  </si>
  <si>
    <t>市川　実来</t>
  </si>
  <si>
    <t>ｲﾁｶﾜ ﾐｸ</t>
  </si>
  <si>
    <t>00123317522*</t>
  </si>
  <si>
    <t>中澤　ひなた</t>
  </si>
  <si>
    <t>ﾅｶｻﾞﾜ ﾋﾅﾀ</t>
  </si>
  <si>
    <t>00200250567*</t>
  </si>
  <si>
    <t>浦和第一女子</t>
  </si>
  <si>
    <t>小澤　彩奈</t>
  </si>
  <si>
    <t>オザワ サナ</t>
  </si>
  <si>
    <t>三島</t>
  </si>
  <si>
    <t>池田　芽以</t>
  </si>
  <si>
    <t>イケダ メイ</t>
  </si>
  <si>
    <t>阿比留　多恵</t>
  </si>
  <si>
    <t>アビル タエ</t>
  </si>
  <si>
    <t>ABIRU</t>
  </si>
  <si>
    <t>Tae</t>
  </si>
  <si>
    <t>青雲</t>
  </si>
  <si>
    <t>山口　羽未</t>
  </si>
  <si>
    <t>ﾔﾏｸﾞﾁ ｳﾐ</t>
  </si>
  <si>
    <t>00131083117*</t>
  </si>
  <si>
    <t>Umi</t>
  </si>
  <si>
    <t>宮下　知佳</t>
  </si>
  <si>
    <t>ﾐﾔｼﾀ ﾄﾓｶ</t>
  </si>
  <si>
    <t>00127157932*</t>
  </si>
  <si>
    <t>大阪ビジネスフロンティア</t>
  </si>
  <si>
    <t>纐纈　美咲</t>
  </si>
  <si>
    <t>コウケツ ミサキ</t>
  </si>
  <si>
    <t>KOKETSU</t>
  </si>
  <si>
    <t>岐阜北</t>
  </si>
  <si>
    <t>高祖　葵</t>
  </si>
  <si>
    <t>コウソ アオイ</t>
  </si>
  <si>
    <t>KOSO</t>
  </si>
  <si>
    <t>高田　和沙</t>
  </si>
  <si>
    <t>タカダ カズサ</t>
  </si>
  <si>
    <t>Kazusa</t>
  </si>
  <si>
    <t>高木　奏良</t>
  </si>
  <si>
    <t>タカギ ソラ</t>
  </si>
  <si>
    <t>髙田　真帆</t>
  </si>
  <si>
    <t>ﾀｶﾀﾞ ﾏﾎ</t>
  </si>
  <si>
    <t>00164423929*</t>
  </si>
  <si>
    <t>和歌山県立医科大学</t>
  </si>
  <si>
    <t>上原　佳帆</t>
  </si>
  <si>
    <t>ｳｴﾊﾗ ｶﾎ</t>
  </si>
  <si>
    <t>00131523520*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</si>
  <si>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</si>
  <si>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</si>
  <si>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</si>
  <si>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</si>
  <si>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</si>
  <si>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</si>
  <si>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</si>
  <si>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</si>
  <si>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岡山白陵</t>
  </si>
  <si>
    <t>山ノ井　綾音</t>
  </si>
  <si>
    <t>ﾔﾏﾉｲ ｱﾔﾈ</t>
  </si>
  <si>
    <t>00126575834*</t>
  </si>
  <si>
    <t>YAMANOI</t>
  </si>
  <si>
    <t>春日丘</t>
  </si>
  <si>
    <t>内藤　怜実</t>
  </si>
  <si>
    <t>ﾅｲﾄｳ ｻﾄﾐ</t>
  </si>
  <si>
    <t>00200259523*</t>
  </si>
  <si>
    <t>Satomi</t>
  </si>
  <si>
    <t>北嵯峨</t>
  </si>
  <si>
    <t>有隅　清伽</t>
  </si>
  <si>
    <t>ｱﾘｽﾐ ｻﾔｶ</t>
  </si>
  <si>
    <t>00154755027*</t>
  </si>
  <si>
    <t>ARISUMI</t>
  </si>
  <si>
    <t>筑紫丘</t>
  </si>
  <si>
    <t>鴻海　妃那</t>
  </si>
  <si>
    <t>ｺｳﾉﾐ ﾋﾅ</t>
  </si>
  <si>
    <t>00123099630*</t>
  </si>
  <si>
    <t>KOUNOMI</t>
  </si>
  <si>
    <t>ノートルダム清心</t>
  </si>
  <si>
    <t>中原　史椛</t>
  </si>
  <si>
    <t>ﾅｶﾊﾗ ﾌﾐｶ</t>
  </si>
  <si>
    <t>00157586335*</t>
  </si>
  <si>
    <t>佐々木　莉乃</t>
  </si>
  <si>
    <t>ｻｻｷ ﾘﾉ</t>
  </si>
  <si>
    <t>00145873634*</t>
  </si>
  <si>
    <t>広島大附属</t>
  </si>
  <si>
    <t>山下　愛未</t>
  </si>
  <si>
    <t>ﾔﾏｼﾀ ﾏﾅﾐ</t>
  </si>
  <si>
    <t>田口　晴海</t>
  </si>
  <si>
    <t>ﾀｸﾞﾁ ﾊﾙﾐ</t>
  </si>
  <si>
    <t>00112350416*</t>
  </si>
  <si>
    <t>Harumi</t>
  </si>
  <si>
    <t>札幌北</t>
  </si>
  <si>
    <t>桃山学院大学</t>
  </si>
  <si>
    <t>髙村　初菜</t>
  </si>
  <si>
    <t>ﾀｶﾑﾗ ﾊﾂﾅ</t>
  </si>
  <si>
    <t>00161855935*</t>
  </si>
  <si>
    <t>TAKAMURA</t>
  </si>
  <si>
    <t>Hatsuna</t>
  </si>
  <si>
    <t>登美丘</t>
  </si>
  <si>
    <t>永島　紗菜</t>
  </si>
  <si>
    <t>ﾅｶﾞｼﾏ ｻﾅ</t>
  </si>
  <si>
    <t>00200267289*</t>
  </si>
  <si>
    <t>堺</t>
  </si>
  <si>
    <t>滋賀医科大学</t>
    <rPh sb="0" eb="6">
      <t>シガイカダイガク</t>
    </rPh>
    <phoneticPr fontId="5"/>
  </si>
  <si>
    <t>北条　和花菜</t>
    <rPh sb="0" eb="2">
      <t>ホウジョウ</t>
    </rPh>
    <rPh sb="3" eb="6">
      <t>ワカナ</t>
    </rPh>
    <phoneticPr fontId="5"/>
  </si>
  <si>
    <t>ﾎｳｼﾞｮｳ ﾜｶﾅ</t>
  </si>
  <si>
    <t>00124324319*</t>
  </si>
  <si>
    <t>HOJO</t>
  </si>
  <si>
    <t>00138521626*</t>
  </si>
  <si>
    <t>00138521828*</t>
  </si>
  <si>
    <t>00138521929*</t>
  </si>
  <si>
    <t>亀ヶ谷　舞</t>
  </si>
  <si>
    <t>00143751223*</t>
  </si>
  <si>
    <t>00130369628*</t>
  </si>
  <si>
    <t>00098657742*</t>
  </si>
  <si>
    <t>00079941535*</t>
  </si>
  <si>
    <t>00172299434*</t>
  </si>
  <si>
    <t>00200107288*</t>
  </si>
  <si>
    <t>00200107276*</t>
  </si>
  <si>
    <t>宮武　萌珠</t>
  </si>
  <si>
    <t>ミヤタケ メグミ</t>
  </si>
  <si>
    <t>00139282429*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</si>
  <si>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</si>
  <si>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</si>
  <si>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</si>
  <si>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</si>
  <si>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</si>
  <si>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</si>
  <si>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</si>
  <si>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NISHIZONO</t>
  </si>
  <si>
    <t>井ノ本　千晴</t>
  </si>
  <si>
    <t>ｲﾉﾓﾄ ﾁﾊﾙ</t>
  </si>
  <si>
    <t>00125153320*</t>
  </si>
  <si>
    <t>INOMOTO</t>
  </si>
  <si>
    <t>清教学園</t>
  </si>
  <si>
    <t>平井　彩音</t>
  </si>
  <si>
    <t>ﾋﾗｲ ｱﾔﾈ</t>
  </si>
  <si>
    <t>HIRAI</t>
  </si>
  <si>
    <t>瀬田　彩葉</t>
  </si>
  <si>
    <t>ｾﾀ ｲﾛﾊ</t>
  </si>
  <si>
    <t>SETA</t>
  </si>
  <si>
    <t>高田商業</t>
  </si>
  <si>
    <t>川田　夏鳴</t>
  </si>
  <si>
    <t>ｶﾜﾀﾞ ｶﾅﾙ</t>
  </si>
  <si>
    <t>KAWADA</t>
  </si>
  <si>
    <t>Kanaru</t>
  </si>
  <si>
    <t>矢島　好逢</t>
  </si>
  <si>
    <t>ﾔｼﾞﾏ ｺﾉｱ</t>
  </si>
  <si>
    <t>YAJIMA</t>
  </si>
  <si>
    <t>Konoa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</si>
  <si>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</si>
  <si>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</si>
  <si>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</si>
  <si>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</si>
  <si>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</si>
  <si>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</si>
  <si>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國學院大久我山</t>
  </si>
  <si>
    <t>勝浦　華奈</t>
  </si>
  <si>
    <t>ｶﾂｳﾗ ﾊﾅ</t>
  </si>
  <si>
    <t>00123747327*</t>
  </si>
  <si>
    <t>KATSUURA</t>
  </si>
  <si>
    <t>山田　望永</t>
  </si>
  <si>
    <t>ﾔﾏﾀﾞ ﾓｴ</t>
  </si>
  <si>
    <t>00128583936*</t>
  </si>
  <si>
    <t>帝京大</t>
  </si>
  <si>
    <t>坂東　里奈</t>
  </si>
  <si>
    <t>ﾊﾞﾝﾄﾞｳ ﾘﾅ</t>
  </si>
  <si>
    <t>00129361931*</t>
  </si>
  <si>
    <t>BANDO</t>
  </si>
  <si>
    <t>兵庫県立大附属</t>
  </si>
  <si>
    <t>大石　梨華子</t>
  </si>
  <si>
    <t>オオイシ リカコ</t>
  </si>
  <si>
    <t>00200286191*</t>
  </si>
  <si>
    <t>Rikako</t>
  </si>
  <si>
    <t>安芸</t>
  </si>
  <si>
    <t>桐島　鈴</t>
  </si>
  <si>
    <t>ｷﾘｼﾏ ｽｽﾞ</t>
  </si>
  <si>
    <t>00162673833*</t>
  </si>
  <si>
    <t>KIRISHIMA</t>
  </si>
  <si>
    <t>関西大第一</t>
  </si>
  <si>
    <t>野中　彩葉</t>
  </si>
  <si>
    <t>ﾉﾅｶ ｱﾔﾊ</t>
  </si>
  <si>
    <t>00126072321*</t>
  </si>
  <si>
    <t>NONAKA</t>
  </si>
  <si>
    <t>Ayaha</t>
  </si>
  <si>
    <t>河南</t>
  </si>
  <si>
    <t>菊地　紗帆</t>
  </si>
  <si>
    <t>キクチ サホ</t>
  </si>
  <si>
    <t>00122834222*</t>
  </si>
  <si>
    <t>大谷　真央</t>
  </si>
  <si>
    <t>オオタニ マオ</t>
  </si>
  <si>
    <t>00200280694*</t>
  </si>
  <si>
    <t>木本</t>
  </si>
  <si>
    <t>園田　瀬利</t>
  </si>
  <si>
    <t>ソノダ セリ</t>
  </si>
  <si>
    <t>00130101814*</t>
  </si>
  <si>
    <t>SONODA</t>
  </si>
  <si>
    <t>Seri</t>
  </si>
  <si>
    <t>宮下　夏奈</t>
  </si>
  <si>
    <t>ﾐﾔｼﾀ ｶﾅ</t>
  </si>
  <si>
    <t>00200259274*</t>
  </si>
  <si>
    <t>志学館</t>
  </si>
  <si>
    <t>諏訪間　ほのか</t>
  </si>
  <si>
    <t>ｽﾜﾏ ﾎﾉｶ</t>
  </si>
  <si>
    <t>00124003111*</t>
  </si>
  <si>
    <t>SUWAMA</t>
  </si>
  <si>
    <t>福原　由衣</t>
  </si>
  <si>
    <t>ﾌｸﾊﾗ ﾕｲ</t>
  </si>
  <si>
    <t>00125593025*</t>
  </si>
  <si>
    <t>川辺　莉子</t>
  </si>
  <si>
    <t>ｶﾜﾍﾞ ﾘｺ</t>
  </si>
  <si>
    <t>00112950927*</t>
  </si>
  <si>
    <t>KAWABE</t>
  </si>
  <si>
    <t>浦野　奈央</t>
  </si>
  <si>
    <t>ｳﾗﾉ ﾅｵ</t>
  </si>
  <si>
    <t>00076885337*</t>
  </si>
  <si>
    <t>URANO</t>
  </si>
  <si>
    <t>瀬戸　瑞葉</t>
  </si>
  <si>
    <t>ｾﾄ ﾐｽﾞﾊ</t>
  </si>
  <si>
    <t>00128321017*</t>
  </si>
  <si>
    <t>SETO</t>
  </si>
  <si>
    <t>Mizuha</t>
  </si>
  <si>
    <t>茨木</t>
  </si>
  <si>
    <t>大久保　織</t>
  </si>
  <si>
    <t>ｵｵｸﾎﾞ ｼｷ</t>
  </si>
  <si>
    <t>00161823526*</t>
  </si>
  <si>
    <t>Shiki</t>
  </si>
  <si>
    <t>東住吉</t>
  </si>
  <si>
    <t>宮下　祭華</t>
  </si>
  <si>
    <t>ﾐﾔｼﾀ ｻｲｶ</t>
  </si>
  <si>
    <t>00130836425*</t>
  </si>
  <si>
    <t>Saika</t>
  </si>
  <si>
    <t>中本　香</t>
  </si>
  <si>
    <t>ﾅｶﾓﾄ ｶｵﾘ</t>
  </si>
  <si>
    <t>00143716426*</t>
  </si>
  <si>
    <t>Kaori</t>
  </si>
  <si>
    <t>木山　琴美</t>
  </si>
  <si>
    <t>ｷﾔﾏ ｺﾄﾐ</t>
  </si>
  <si>
    <t>00200287398*</t>
  </si>
  <si>
    <t>KIYAMA</t>
  </si>
  <si>
    <t>尼崎西</t>
  </si>
  <si>
    <t>東照寺　綾海</t>
  </si>
  <si>
    <t>ﾄｳｼｮｳｼﾞ ｱﾔﾐ</t>
  </si>
  <si>
    <t>00121939429*</t>
  </si>
  <si>
    <t>TOSHOJI</t>
  </si>
  <si>
    <t>小柳　結衣</t>
  </si>
  <si>
    <t>ｺﾔﾅｷﾞ ﾕｲ</t>
  </si>
  <si>
    <t>00158764031*</t>
  </si>
  <si>
    <t>常翔学園</t>
  </si>
  <si>
    <t>安田　綾乃</t>
  </si>
  <si>
    <t>ﾔｽﾀﾞ ｱﾔﾉ</t>
  </si>
  <si>
    <t>池信　南帆</t>
  </si>
  <si>
    <t>ｲｹﾉﾌﾞ ﾐﾅﾎ</t>
  </si>
  <si>
    <t>IKENOBU</t>
  </si>
  <si>
    <t>Minaho</t>
  </si>
  <si>
    <t>関西医療大学</t>
  </si>
  <si>
    <t>中島　愛里菜</t>
  </si>
  <si>
    <t>ﾅｶｼﾞﾏ ｱﾘﾅ</t>
  </si>
  <si>
    <t>Arina</t>
  </si>
  <si>
    <t>如水館高校</t>
  </si>
  <si>
    <t>中原　苺娃</t>
  </si>
  <si>
    <t>ﾅｶﾊﾗ ﾃｨｱ</t>
  </si>
  <si>
    <t>00123763830*</t>
  </si>
  <si>
    <t>Tia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</si>
  <si>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</si>
  <si>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</si>
  <si>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</si>
  <si>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</si>
  <si>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</si>
  <si>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</si>
  <si>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</si>
  <si>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</si>
  <si>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</si>
  <si>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</si>
  <si>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</si>
  <si>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NAGATO</t>
  </si>
  <si>
    <t>大阪教育大附属(天王寺校舎)</t>
  </si>
  <si>
    <t>近澤　亜海</t>
  </si>
  <si>
    <t>ﾁｶｻﾞﾜ ｱﾐ</t>
  </si>
  <si>
    <t>00200293392*</t>
  </si>
  <si>
    <t>CHIKAZAWA</t>
  </si>
  <si>
    <t>太田　夕貴</t>
  </si>
  <si>
    <t>ｵｵﾀ ﾕｳｷ</t>
  </si>
  <si>
    <t>00200291398*</t>
  </si>
  <si>
    <t>御影</t>
  </si>
  <si>
    <t>江島　花音</t>
  </si>
  <si>
    <t>ｴｼﾞﾏ ｶﾉﾝ</t>
  </si>
  <si>
    <t>00119406627*</t>
  </si>
  <si>
    <t>EJIMA</t>
  </si>
  <si>
    <t>口丸　陽菜</t>
  </si>
  <si>
    <t>ｸﾁﾏﾙ ﾋﾅ</t>
  </si>
  <si>
    <t>00141485528*</t>
  </si>
  <si>
    <t>KUCHIMARU</t>
  </si>
  <si>
    <t>尼崎小田</t>
  </si>
  <si>
    <t>城　優芽</t>
  </si>
  <si>
    <t>ｼﾛ ﾕﾒ</t>
  </si>
  <si>
    <t>SHIRO</t>
  </si>
  <si>
    <t>梅本　温加</t>
  </si>
  <si>
    <t>ｳﾒﾓﾄ ﾉﾄﾞｶ</t>
  </si>
  <si>
    <t>00121261013*</t>
  </si>
  <si>
    <t>UMEMOTO</t>
  </si>
  <si>
    <t>村山　浬子</t>
  </si>
  <si>
    <t>ﾑﾗﾔﾏ ﾘｺ</t>
  </si>
  <si>
    <t>00130831723*</t>
  </si>
  <si>
    <t>永井　千尋</t>
  </si>
  <si>
    <t>ﾅｶﾞｲ ﾁﾋﾛ</t>
  </si>
  <si>
    <t>00129837737*</t>
  </si>
  <si>
    <t>広島なぎさ</t>
  </si>
  <si>
    <t>東本　佳衣</t>
  </si>
  <si>
    <t>ﾋｶﾞｼﾓﾄ ｹｲ</t>
  </si>
  <si>
    <t>00130248927*</t>
  </si>
  <si>
    <t>HIGASHIMOTO</t>
  </si>
  <si>
    <t>Kei</t>
  </si>
  <si>
    <t>橋本</t>
  </si>
  <si>
    <t>笹谷　美羽</t>
  </si>
  <si>
    <t>ｻｻﾀﾆ ﾐｳ</t>
  </si>
  <si>
    <t>SASATANI</t>
  </si>
  <si>
    <t>明石城西</t>
  </si>
  <si>
    <t>若林　愛珈</t>
  </si>
  <si>
    <t>ﾜｶﾊﾞﾔｼ ｱｲｶ</t>
  </si>
  <si>
    <t>00125876938*</t>
  </si>
  <si>
    <t>竹本　朱里</t>
  </si>
  <si>
    <t>ﾀｹﾓﾄ ｱｶﾘ</t>
  </si>
  <si>
    <t>00128940125*</t>
  </si>
  <si>
    <t>中村 奏子</t>
  </si>
  <si>
    <t>ナカムラ カナコ</t>
  </si>
  <si>
    <t>京都橘大学</t>
  </si>
  <si>
    <t>小玉　果歩</t>
  </si>
  <si>
    <t>ｺﾀﾞﾏ ｶﾎ</t>
  </si>
  <si>
    <t>00145805730*</t>
  </si>
  <si>
    <t>KODAMA</t>
  </si>
  <si>
    <t>八幡商業</t>
  </si>
  <si>
    <t>安達　ほのか</t>
  </si>
  <si>
    <t>ｱﾀﾞﾁ ﾎﾉｶ</t>
  </si>
  <si>
    <t>00127268733*</t>
  </si>
  <si>
    <t>山形北</t>
  </si>
  <si>
    <t>大石　惺香</t>
  </si>
  <si>
    <t>ｵｵｲｼ ｻﾄｶ</t>
  </si>
  <si>
    <t>00124797636*</t>
  </si>
  <si>
    <t>Satoka</t>
  </si>
  <si>
    <t>国際情報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</si>
  <si>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</si>
  <si>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</si>
  <si>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</si>
  <si>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</si>
  <si>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</si>
  <si>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</si>
  <si>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</si>
  <si>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</si>
  <si>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</si>
  <si>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高田北城</t>
  </si>
  <si>
    <t>原田　桃羽</t>
  </si>
  <si>
    <t>ﾊﾗﾀﾞ ﾓﾓﾊ</t>
  </si>
  <si>
    <t>00123781830*</t>
  </si>
  <si>
    <t>Momoha</t>
  </si>
  <si>
    <t>京都工芸繊維大学</t>
  </si>
  <si>
    <t>小熊　ユミナ</t>
  </si>
  <si>
    <t>ｵｸﾞﾏ ﾕﾐﾅ</t>
  </si>
  <si>
    <t>00155096127*</t>
  </si>
  <si>
    <t>Yumina</t>
  </si>
  <si>
    <t>秋田南</t>
  </si>
  <si>
    <t>松徳　陽佳</t>
  </si>
  <si>
    <t>ﾏﾂﾄｸ ﾊﾙｶ</t>
  </si>
  <si>
    <t>00200304132*</t>
  </si>
  <si>
    <t>MATSUTOKU</t>
  </si>
  <si>
    <t>大洲</t>
  </si>
  <si>
    <t>野村　優衣</t>
  </si>
  <si>
    <t>ﾉﾑﾗ ﾕｲ</t>
  </si>
  <si>
    <t>00123851323*</t>
  </si>
  <si>
    <t>北須磨</t>
  </si>
  <si>
    <t>井上　絢愛</t>
  </si>
  <si>
    <t>ｲﾉｳｴ ｱﾔﾒ</t>
  </si>
  <si>
    <t>00126780933*</t>
  </si>
  <si>
    <t>近藤　美波</t>
  </si>
  <si>
    <t>ｺﾝﾄﾞｳ ﾐﾅﾐ</t>
  </si>
  <si>
    <t>00128132724*</t>
  </si>
  <si>
    <t>KONDOU</t>
  </si>
  <si>
    <t>松本深志</t>
  </si>
  <si>
    <t>師岡　愛</t>
  </si>
  <si>
    <t>ﾓﾛｵｶ ｱｲ</t>
  </si>
  <si>
    <t>00200303654*</t>
  </si>
  <si>
    <t>MOROOKA</t>
  </si>
  <si>
    <t>大阪教育大附属(池田校舎)</t>
  </si>
  <si>
    <t>椎名　優衣</t>
  </si>
  <si>
    <t>ｼｲﾅ ﾕｲ</t>
  </si>
  <si>
    <t>00133121112*</t>
  </si>
  <si>
    <t>SHIINA</t>
  </si>
  <si>
    <t>水城</t>
  </si>
  <si>
    <t>間野　結</t>
  </si>
  <si>
    <t>ﾏﾉ ﾕｲ</t>
  </si>
  <si>
    <t>00127416122*</t>
  </si>
  <si>
    <t>MANO</t>
  </si>
  <si>
    <t>滋賀大</t>
  </si>
  <si>
    <t>ｼｶﾞﾀﾞｲｶﾞｸ</t>
  </si>
  <si>
    <t>ｼｶﾞﾀﾞｲ</t>
  </si>
  <si>
    <t>Shiga Univ.</t>
  </si>
  <si>
    <t>京都大</t>
  </si>
  <si>
    <t>ｷｮｳﾄﾀﾞｲｶﾞｸ</t>
  </si>
  <si>
    <t>ｷｮｳﾄﾀﾞｲ</t>
  </si>
  <si>
    <t>Kyoto Univ.</t>
  </si>
  <si>
    <t>京都教育大</t>
  </si>
  <si>
    <t>ｷｮｳﾄｷｮｳｲｸﾀﾞｲｶﾞｸ</t>
  </si>
  <si>
    <t>ｷｮｳﾄｷｮｳｲｸﾀﾞｲ</t>
  </si>
  <si>
    <t>Kyoto Univ. of Education</t>
  </si>
  <si>
    <t>京都工芸繊維大</t>
  </si>
  <si>
    <t>ｷｮｳﾄｺｳｹﾞｲｾﾝｲﾀﾞｲｶﾞｸ</t>
  </si>
  <si>
    <t>ｷｮｳﾄｺｳｹﾞｲｾﾝｲﾀﾞｲ</t>
  </si>
  <si>
    <t>Kyoto Inst. of Technology</t>
  </si>
  <si>
    <t>大阪大</t>
  </si>
  <si>
    <t>ｵｵｻｶﾀﾞｲｶﾞｸ</t>
  </si>
  <si>
    <t>ｵｵｻｶﾀﾞｲ</t>
  </si>
  <si>
    <t>Osaka Univ.</t>
  </si>
  <si>
    <t>大阪教育大</t>
  </si>
  <si>
    <t>ｵｵｻｶｷｮｳｲｸﾀﾞｲｶﾞｸ</t>
  </si>
  <si>
    <t>ｵｵｻｶｷｮｳｲｸﾀﾞｲ</t>
  </si>
  <si>
    <t>Osaka Kyoiku Univ.</t>
  </si>
  <si>
    <t>神戸大</t>
  </si>
  <si>
    <t>ｺｳﾍﾞﾀﾞｲｶﾞｸ</t>
  </si>
  <si>
    <t>ｺｳﾍﾞﾀﾞｲ</t>
  </si>
  <si>
    <t>Kobe Univ.</t>
  </si>
  <si>
    <t>奈良教育大</t>
  </si>
  <si>
    <t>ﾅﾗｷｮｳｲｸﾀﾞｲｶﾞｸ</t>
  </si>
  <si>
    <t>ﾅﾗｷｮｳｲｸﾀﾞｲ</t>
  </si>
  <si>
    <t>Nara Univ. of Education</t>
  </si>
  <si>
    <t>奈良女子大</t>
  </si>
  <si>
    <t>ﾅﾗｼﾞｮｼﾀﾞｲｶﾞｸ</t>
  </si>
  <si>
    <t>ﾅﾗｼﾞｮｼﾀﾞｲ</t>
  </si>
  <si>
    <t>Nara Women's Univ.</t>
  </si>
  <si>
    <t>和歌山大</t>
  </si>
  <si>
    <t>ﾜｶﾔﾏﾀﾞｲｶﾞｸ</t>
  </si>
  <si>
    <t>ﾜｶﾔﾏﾀﾞｲ</t>
  </si>
  <si>
    <t>Wakayama Univ.</t>
  </si>
  <si>
    <t>滋賀医科大学</t>
  </si>
  <si>
    <t>滋賀医科大</t>
  </si>
  <si>
    <t>ｼｶﾞｲｶﾀﾞｲｶﾞｸ</t>
  </si>
  <si>
    <t>ｼｶﾞｲｶﾀﾞｲ</t>
  </si>
  <si>
    <t>Shiga Univ. of Medical Science</t>
  </si>
  <si>
    <t>兵庫教育大</t>
  </si>
  <si>
    <t>ﾋｮｳｺﾞｷｮｳｲｸﾀﾞｲｶﾞｸ</t>
  </si>
  <si>
    <t>ﾋｮｳｺﾞｷｮｳｲｸﾀﾞｲ</t>
  </si>
  <si>
    <t>Hyogo Univ. of Teacher Education</t>
  </si>
  <si>
    <t>奈良先端科学技術大学院大学</t>
  </si>
  <si>
    <t>奈良先端大</t>
  </si>
  <si>
    <t>ﾅﾗｾﾝﾀﾝｶｶﾞｸｷﾞｼﾞｭﾂﾀﾞｲｶﾞｸｲﾝﾀﾞｲｶﾞｸ</t>
  </si>
  <si>
    <t>ﾅﾗｾﾝﾀﾝｶｶﾞｸｷﾞｼﾞｭﾂﾀﾞｲｶﾞｸｲﾝﾀﾞｲ</t>
  </si>
  <si>
    <t>Nara Inst. of Science and Technology</t>
  </si>
  <si>
    <t>放送大学関西</t>
    <rPh sb="4" eb="6">
      <t>カンサイ</t>
    </rPh>
    <phoneticPr fontId="2"/>
  </si>
  <si>
    <t>放送大関西</t>
    <rPh sb="3" eb="5">
      <t>カンサイ</t>
    </rPh>
    <phoneticPr fontId="2"/>
  </si>
  <si>
    <t>ﾎｳｿｳﾀﾞｲｶﾞｸｶﾝｻｲ</t>
  </si>
  <si>
    <t>ﾎｳｿｳﾀﾞｲｶﾝｻｲ</t>
  </si>
  <si>
    <t>The Open Univ. of Japan</t>
  </si>
  <si>
    <t>京都市立芸術大学</t>
  </si>
  <si>
    <t>京都市立芸術大</t>
  </si>
  <si>
    <t>ｷｮｳﾄｼﾘﾂｹﾞｲｼﾞｭﾂﾀﾞｲｶﾞｸ</t>
  </si>
  <si>
    <t>ｷｮｳﾄｼﾘﾂｹﾞｲｼﾞｭﾂﾀﾞｲ</t>
  </si>
  <si>
    <t>Kyoto City Univ. of Arts</t>
  </si>
  <si>
    <t>京都府立大</t>
  </si>
  <si>
    <t>ｷｮｳﾄﾌﾘﾂﾀﾞｲｶﾞｸ</t>
  </si>
  <si>
    <t>ｷｮｳﾄﾌﾘﾂﾀﾞｲ</t>
  </si>
  <si>
    <t>Kyoto Prefectural Univ.</t>
  </si>
  <si>
    <t>京都府立医科大</t>
  </si>
  <si>
    <t>ｷｮｳﾄﾌﾘﾂｲｶﾀﾞｲｶﾞｸ</t>
  </si>
  <si>
    <t>ｷｮｳﾄﾌﾘﾂｲｶﾀﾞｲ</t>
  </si>
  <si>
    <t>Kyoto Prefectural Univ. of Medicine</t>
  </si>
  <si>
    <t>神戸市外国語大学</t>
  </si>
  <si>
    <t>神戸市外国語大</t>
  </si>
  <si>
    <t>ｺｳﾍﾞｼｶﾞｲｺｸｺﾞﾀﾞｲｶﾞｸ</t>
  </si>
  <si>
    <t>ｺｳﾍﾞｼｶﾞｲｺｸｺﾞﾀﾞｲ</t>
  </si>
  <si>
    <t>Kobe City Univ. of Foreign Studies</t>
  </si>
  <si>
    <t>奈良県立医科大</t>
  </si>
  <si>
    <t>ﾅﾗｹﾝﾘﾂｲｶﾀﾞｲｶﾞｸ</t>
  </si>
  <si>
    <t>ﾅﾗｹﾝﾘﾂｲｶﾀﾞｲ</t>
  </si>
  <si>
    <t>Nara Medical Univ.</t>
  </si>
  <si>
    <t>和歌山県立医科大</t>
  </si>
  <si>
    <t>ﾜｶﾔﾏｹﾝﾘﾂｲｶﾀﾞｲｶﾞｸ</t>
  </si>
  <si>
    <t>ﾜｶﾔﾏｹﾝﾘﾂｲｶﾀﾞｲ</t>
  </si>
  <si>
    <t>Wakayama Medical Univ.</t>
  </si>
  <si>
    <t>奈良県立大</t>
  </si>
  <si>
    <t>ﾅﾗｹﾝﾘﾂﾀﾞｲｶﾞｸ</t>
  </si>
  <si>
    <t>ﾅﾗｹﾝﾘﾂﾀﾞｲ</t>
  </si>
  <si>
    <t>Nara Prefectural Univ.</t>
  </si>
  <si>
    <t>滋賀県立大</t>
  </si>
  <si>
    <t>ｼｶﾞｹﾝﾘﾂﾀﾞｲｶﾞｸ</t>
  </si>
  <si>
    <t>ｼｶﾞｹﾝﾘﾂﾀﾞｲ</t>
  </si>
  <si>
    <t>The Univ. of Shiga Prefecture</t>
  </si>
  <si>
    <t>神戸市看護大学</t>
  </si>
  <si>
    <t>神戸市看護大</t>
  </si>
  <si>
    <t>ｺｳﾍﾞｼｶﾝｺﾞﾀﾞｲｶﾞｸ</t>
  </si>
  <si>
    <t>ｺｳﾍﾞｼｶﾝｺﾞﾀﾞｲ</t>
  </si>
  <si>
    <t>Kobe City Coll. of Nursing</t>
  </si>
  <si>
    <t>兵庫県立大</t>
  </si>
  <si>
    <t>ﾋｮｳｺﾞｹﾝﾘﾂﾀﾞｲｶﾞｸ</t>
  </si>
  <si>
    <t>ﾋｮｳｺﾞｹﾝﾘﾂﾀﾞｲ</t>
  </si>
  <si>
    <t>Univ. of Hyogo</t>
  </si>
  <si>
    <t>大谷大学</t>
  </si>
  <si>
    <t>大谷大</t>
  </si>
  <si>
    <t>ｵｵﾀﾆﾀﾞｲｶﾞｸ</t>
  </si>
  <si>
    <t>ｵｵﾀﾆﾀﾞｲ</t>
  </si>
  <si>
    <t>Otani Univ.</t>
  </si>
  <si>
    <t>京都外国語大</t>
  </si>
  <si>
    <t>ｷｮｳﾄｶﾞｲｺｸｺﾞﾀﾞｲｶﾞｸ</t>
  </si>
  <si>
    <t>ｷｮｳﾄｶﾞｲｺｸｺﾞﾀﾞｲ</t>
  </si>
  <si>
    <t>Kyoto Univ. of Foreign Studies</t>
  </si>
  <si>
    <t>京都先端科学大学</t>
    <rPh sb="0" eb="8">
      <t>キョウトセンタンカガクダイガク</t>
    </rPh>
    <phoneticPr fontId="5"/>
  </si>
  <si>
    <t>京都先端科学大</t>
  </si>
  <si>
    <t>ｷｮｳﾄｾﾝﾀﾝｶｶﾞｸﾀﾞｲｶﾞｸ</t>
  </si>
  <si>
    <t>ｷｮｳﾄｾﾝﾀﾝｶｶﾞｸﾀﾞｲ</t>
  </si>
  <si>
    <t>Kyoto Univ. of Advanced Science</t>
  </si>
  <si>
    <t>京都産業大</t>
  </si>
  <si>
    <t>ｷｮｳﾄｻﾝｷﾞｮｳﾀﾞｲｶﾞｸ</t>
  </si>
  <si>
    <t>ｷｮｳﾄｻﾝｷﾞｮｳﾀﾞｲ</t>
  </si>
  <si>
    <t>Kyoto Sangyo Univ.</t>
  </si>
  <si>
    <t>京都女子大</t>
  </si>
  <si>
    <t>ｷｮｳﾄｼﾞｮｼﾀﾞｲｶﾞｸ</t>
  </si>
  <si>
    <t>ｷｮｳﾄｼﾞｮｼﾀﾞｲ</t>
  </si>
  <si>
    <t>Kyoto Women's Univ.</t>
  </si>
  <si>
    <t>京都薬科大</t>
  </si>
  <si>
    <t>ｷｮｳﾄﾔｯｶﾀﾞｲｶﾞｸ</t>
  </si>
  <si>
    <t>ｷｮｳﾄﾔｯｶﾀﾞｲ</t>
  </si>
  <si>
    <t>Kyoto Pharmaceutical Univ.</t>
  </si>
  <si>
    <t>京都光華女子大</t>
  </si>
  <si>
    <t>ｷｮｳﾄｺｳｶｼﾞｮｼﾀﾞｲｶﾞｸ</t>
  </si>
  <si>
    <t>ｷｮｳﾄｺｳｶｼﾞｮｼﾀﾞｲ</t>
  </si>
  <si>
    <t>Kyoto Koka Women's Univ.</t>
  </si>
  <si>
    <t>種智院大学</t>
  </si>
  <si>
    <t>種智院大</t>
  </si>
  <si>
    <t>ｼｭﾁｲﾝﾀﾞｲｶﾞｸ</t>
  </si>
  <si>
    <t>ｼｭﾁｲﾝﾀﾞｲ</t>
  </si>
  <si>
    <t>Shuchiin Univ.</t>
  </si>
  <si>
    <t>京都橘大</t>
  </si>
  <si>
    <t>ｷｮｳﾄﾀﾁﾊﾞﾅﾀﾞｲｶﾞｸ</t>
  </si>
  <si>
    <t>ｷｮｳﾄﾀﾁﾊﾞﾅﾀﾞｲ</t>
  </si>
  <si>
    <t>Kyoto Tachibana Univ.</t>
  </si>
  <si>
    <t>同志社大</t>
  </si>
  <si>
    <t>ﾄﾞｳｼｼｬﾀﾞｲｶﾞｸ</t>
  </si>
  <si>
    <t>ﾄﾞｳｼｼｬﾀﾞｲ</t>
  </si>
  <si>
    <t>Doshisha Univ.</t>
  </si>
  <si>
    <t>同志社女子大</t>
  </si>
  <si>
    <t>ﾄﾞｳｼｼｬｼﾞｮｼﾀﾞｲｶﾞｸ</t>
  </si>
  <si>
    <t>ﾄﾞｳｼｼｬｼﾞｮｼﾀﾞｲ</t>
  </si>
  <si>
    <t>Doshisha Women's Coll. of Liberal Arts</t>
  </si>
  <si>
    <t>京都ノートルダム女子大学</t>
  </si>
  <si>
    <t>京都ノートルダム女子大</t>
  </si>
  <si>
    <t>ｷｮｳﾄﾉｰﾄﾙﾀﾞﾑｼﾞｮｼﾀﾞｲｶﾞｸ</t>
  </si>
  <si>
    <t>ｷｮｳﾄﾉｰﾄﾙﾀﾞﾑｼﾞｮｼﾀﾞｲ</t>
  </si>
  <si>
    <t>Kyoto Notre Dame Univ.</t>
  </si>
  <si>
    <t>花園大学</t>
  </si>
  <si>
    <t>花園大</t>
  </si>
  <si>
    <t>ﾊﾅｿﾞﾉﾀﾞｲｶﾞｸ</t>
  </si>
  <si>
    <t>ﾊﾅｿﾞﾉﾀﾞｲ</t>
  </si>
  <si>
    <t>Hanazono Univ.</t>
  </si>
  <si>
    <t>佛教大</t>
  </si>
  <si>
    <t>ﾌﾞｯｷｮｳﾀﾞｲｶﾞｸ</t>
  </si>
  <si>
    <t>ﾌﾞｯｷｮｳﾀﾞｲ</t>
  </si>
  <si>
    <t>Bukkyo Univ.</t>
  </si>
  <si>
    <t>立命館大</t>
  </si>
  <si>
    <t>ﾘﾂﾒｲｶﾝﾀﾞｲｶﾞｸ</t>
  </si>
  <si>
    <t>ﾘﾂﾒｲｶﾝﾀﾞｲ</t>
  </si>
  <si>
    <t>Ritsumeikan Univ.</t>
  </si>
  <si>
    <t>龍谷大</t>
  </si>
  <si>
    <t>ﾘｭｳｺｸﾀﾞｲｶﾞｸ</t>
  </si>
  <si>
    <t>ﾘｭｳｺｸﾀﾞｲ</t>
  </si>
  <si>
    <t>Ryukoku Univ.</t>
  </si>
  <si>
    <t>大阪音楽大学</t>
  </si>
  <si>
    <t>大阪音楽大</t>
  </si>
  <si>
    <t>ｵｵｻｶｵﾝｶﾞｸﾀﾞｲｶﾞｸ</t>
  </si>
  <si>
    <t>ｵｵｻｶｵﾝｶﾞｸﾀﾞｲ</t>
  </si>
  <si>
    <t>Osaka Coll. of Music</t>
  </si>
  <si>
    <t>大阪学院大</t>
  </si>
  <si>
    <t>ｵｵｻｶｶﾞｸｲﾝﾀﾞｲｶﾞｸ</t>
  </si>
  <si>
    <t>ｵｵｻｶｶﾞｸｲﾝﾀﾞｲ</t>
  </si>
  <si>
    <t>Osaka Gakuin Univ.</t>
  </si>
  <si>
    <t>大阪経済大</t>
  </si>
  <si>
    <t>ｵｵｻｶｹｲｻﾞｲﾀﾞｲｶﾞｸ</t>
  </si>
  <si>
    <t>ｵｵｻｶｹｲｻﾞｲﾀﾞｲ</t>
  </si>
  <si>
    <t>Osaka Univ. of Economics</t>
  </si>
  <si>
    <t>大阪経済法科大学</t>
  </si>
  <si>
    <t>大阪経済法科大</t>
  </si>
  <si>
    <t>ｵｵｻｶｹｲｻﾞｲﾎｳｶﾀﾞｲｶﾞｸ</t>
  </si>
  <si>
    <t>ｵｵｻｶｹｲｻﾞｲﾎｳｶﾀﾞｲ</t>
  </si>
  <si>
    <t>Osaka Univ. of Economics and Law</t>
  </si>
  <si>
    <t>大阪芸術大</t>
  </si>
  <si>
    <t>ｵｵｻｶｹﾞｲｼﾞｭﾂﾀﾞｲｶﾞｸ</t>
  </si>
  <si>
    <t>ｵｵｻｶｹﾞｲｼﾞｭﾂﾀﾞｲ</t>
  </si>
  <si>
    <t>Osaka Univ. of Arts</t>
  </si>
  <si>
    <t>大阪工業大</t>
  </si>
  <si>
    <t>ｵｵｻｶｺｳｷﾞｮｳﾀﾞｲｶﾞｸ</t>
  </si>
  <si>
    <t>ｵｵｻｶｺｳｷﾞｮｳﾀﾞｲ</t>
  </si>
  <si>
    <t>Osaka Inst. of Technology</t>
  </si>
  <si>
    <t>大阪産業大</t>
  </si>
  <si>
    <t>ｵｵｻｶｻﾝｷﾞｮｳﾀﾞｲｶﾞｸ</t>
  </si>
  <si>
    <t>ｵｵｻｶｻﾝｷﾞｮｳﾀﾞｲ</t>
  </si>
  <si>
    <t>Osaka Sangyo Univ.</t>
  </si>
  <si>
    <t>大阪歯科大学</t>
  </si>
  <si>
    <t>大阪歯科大</t>
  </si>
  <si>
    <t>ｵｵｻｶｼｶﾀﾞｲｶﾞｸ</t>
  </si>
  <si>
    <t>ｵｵｻｶｼｶﾀﾞｲ</t>
  </si>
  <si>
    <t>Osaka Dental Univ.</t>
  </si>
  <si>
    <t>大阪樟蔭女子大学</t>
  </si>
  <si>
    <t>大阪樟蔭女子大</t>
  </si>
  <si>
    <t>ｵｵｻｶｼｮｳｲﾝｼﾞｮｼﾀﾞｲｶﾞｸ</t>
  </si>
  <si>
    <t>ｵｵｻｶｼｮｳｲﾝｼﾞｮｼﾀﾞｲ</t>
  </si>
  <si>
    <t>Osaka Shoin Women's Univ.</t>
  </si>
  <si>
    <t>ｵｵｻｶｼｮｳｷﾞｮｳﾀﾞｲｶﾞｸ</t>
  </si>
  <si>
    <t>ｵｵｻｶｼｮｳｷﾞｮｳﾀﾞｲ</t>
  </si>
  <si>
    <t>Osaka Univ. of Commerce</t>
  </si>
  <si>
    <t>大阪体育大</t>
  </si>
  <si>
    <t>ｵｵｻｶﾀｲｲｸﾀﾞｲｶﾞｸ</t>
  </si>
  <si>
    <t>ｵｵｻｶﾀｲｲｸﾀﾞｲ</t>
  </si>
  <si>
    <t>Osaka Univ. of Health and Sport Sciences</t>
  </si>
  <si>
    <t>大阪電気通信大学</t>
  </si>
  <si>
    <t>大阪電気通信大</t>
  </si>
  <si>
    <t>ｵｵｻｶﾃﾞﾝｷﾂｳｼﾝﾀﾞｲｶﾞｸ</t>
  </si>
  <si>
    <t>ｵｵｻｶﾃﾞﾝｷﾂｳｼﾝﾀﾞｲ</t>
  </si>
  <si>
    <t>Osaka Electro-Communication Univ.</t>
  </si>
  <si>
    <t>大阪大谷大</t>
  </si>
  <si>
    <t>ｵｵｻｶｵｵﾀﾆﾀﾞｲｶﾞｸ</t>
  </si>
  <si>
    <t>ｵｵｻｶｵｵﾀﾆﾀﾞｲ</t>
  </si>
  <si>
    <t>Osaka Ohtani Univ.</t>
  </si>
  <si>
    <t>追手門学院大</t>
  </si>
  <si>
    <t>ｵｳﾃﾓﾝｶﾞｸｲﾝﾀﾞｲｶﾞｸ</t>
  </si>
  <si>
    <t>ｵｳﾃﾓﾝｶﾞｸｲﾝﾀﾞｲ</t>
  </si>
  <si>
    <t>Otemon Gakuin Univ.</t>
  </si>
  <si>
    <t>ｶﾝｻｲﾀﾞｲｶﾞｸ</t>
  </si>
  <si>
    <t>ｶﾝｻｲﾀﾞｲ</t>
  </si>
  <si>
    <t>Kansai Univ.</t>
  </si>
  <si>
    <t>関西医科大</t>
  </si>
  <si>
    <t>ｶﾝｻｲｲｶﾀﾞｲｶﾞｸ</t>
  </si>
  <si>
    <t>ｶﾝｻｲｲｶﾀﾞｲ</t>
  </si>
  <si>
    <t>Kansai Medical Univ.</t>
  </si>
  <si>
    <t>関西外国語大</t>
  </si>
  <si>
    <t>ｶﾝｻｲｶﾞｲｺｸｺﾞﾀﾞｲｶﾞｸ</t>
  </si>
  <si>
    <t>ｶﾝｻｲｶﾞｲｺｸｺﾞﾀﾞｲ</t>
  </si>
  <si>
    <t>Kansai Gaidai Univ.</t>
  </si>
  <si>
    <t>近畿大</t>
  </si>
  <si>
    <t>ｷﾝｷﾀﾞｲｶﾞｸ</t>
  </si>
  <si>
    <t>ｷﾝｷﾀﾞｲ</t>
  </si>
  <si>
    <t>Kindai Univ.</t>
  </si>
  <si>
    <t>四天王寺大学</t>
  </si>
  <si>
    <t>四天王寺大</t>
  </si>
  <si>
    <t>ｼﾃﾝﾉｳｼﾞﾀﾞｲｶﾞｸ</t>
  </si>
  <si>
    <t>ｼﾃﾝﾉｳｼﾞﾀﾞｲ</t>
  </si>
  <si>
    <t>Shitennoji Univ.</t>
  </si>
  <si>
    <t>相愛大学</t>
  </si>
  <si>
    <t>相愛大</t>
  </si>
  <si>
    <t>ｿｳｱｲﾀﾞｲｶﾞｸ</t>
  </si>
  <si>
    <t>ｿｳｱｲﾀﾞｲ</t>
  </si>
  <si>
    <t>Soai Univ.</t>
  </si>
  <si>
    <t>帝塚山学院大学</t>
  </si>
  <si>
    <t>帝塚山学院大</t>
  </si>
  <si>
    <t>ﾃﾂﾞｶﾔﾏｶﾞｸｲﾝﾀﾞｲｶﾞｸ</t>
  </si>
  <si>
    <t>ﾃﾂﾞｶﾔﾏｶﾞｸｲﾝﾀﾞｲ</t>
  </si>
  <si>
    <t>Tezukayama Gakuin Univ.</t>
  </si>
  <si>
    <t>梅花女子大学</t>
  </si>
  <si>
    <t>梅花女子大</t>
  </si>
  <si>
    <t>ﾊﾞｲｶｼﾞｮｼﾀﾞｲｶﾞｸ</t>
  </si>
  <si>
    <t>ﾊﾞｲｶｼﾞｮｼﾀﾞｲ</t>
  </si>
  <si>
    <t>Baika Women's Univ.</t>
  </si>
  <si>
    <t>阪南大</t>
  </si>
  <si>
    <t>ﾊﾝﾅﾝﾀﾞｲｶﾞｸ</t>
  </si>
  <si>
    <t>ﾊﾝﾅﾝﾀﾞｲ</t>
  </si>
  <si>
    <t>Hannan Univ.</t>
  </si>
  <si>
    <t>桃山学院大</t>
  </si>
  <si>
    <t>ﾓﾓﾔﾏｶﾞｸｲﾝﾀﾞｲｶﾞｸ</t>
  </si>
  <si>
    <t>ﾓﾓﾔﾏｶﾞｸｲﾝﾀﾞｲ</t>
  </si>
  <si>
    <t>St. Andrew's Univ.</t>
  </si>
  <si>
    <t>芦屋大学</t>
  </si>
  <si>
    <t>芦屋大</t>
  </si>
  <si>
    <t>ｱｼﾔﾀﾞｲｶﾞｸ</t>
  </si>
  <si>
    <t>ｱｼﾔﾀﾞｲ</t>
  </si>
  <si>
    <t>Ashiya Univ.</t>
  </si>
  <si>
    <t>大手前大学</t>
  </si>
  <si>
    <t>大手前大</t>
  </si>
  <si>
    <t>ｵｵﾃﾏｴﾀﾞｲｶﾞｸ</t>
  </si>
  <si>
    <t>ｵｵﾃﾏｴﾀﾞｲ</t>
  </si>
  <si>
    <t>Otemae Univ.</t>
  </si>
  <si>
    <t>関西学院大</t>
  </si>
  <si>
    <t>ｶﾝｾｲｶﾞｸｲﾝﾀﾞｲｶﾞｸ</t>
  </si>
  <si>
    <t>ｶﾝｾｲｶﾞｸｲﾝﾀﾞｲ</t>
  </si>
  <si>
    <t>Kwansei Gakuin Univ.</t>
  </si>
  <si>
    <t>甲子園大学</t>
  </si>
  <si>
    <t>甲子園大</t>
  </si>
  <si>
    <t>ｺｳｼｴﾝﾀﾞｲｶﾞｸ</t>
  </si>
  <si>
    <t>ｺｳｼｴﾝﾀﾞｲ</t>
  </si>
  <si>
    <t>Koshien Univ.</t>
  </si>
  <si>
    <t>甲南大</t>
  </si>
  <si>
    <t>ｺｳﾅﾝﾀﾞｲｶﾞｸ</t>
  </si>
  <si>
    <t>ｺｳﾅﾝﾀﾞｲ</t>
  </si>
  <si>
    <t>Konan Univ.</t>
  </si>
  <si>
    <t>甲南女子大学</t>
  </si>
  <si>
    <t>甲南女子大</t>
  </si>
  <si>
    <t>ｺｳﾅﾝｼﾞｮｼﾀﾞｲｶﾞｸ</t>
  </si>
  <si>
    <t>ｺｳﾅﾝｼﾞｮｼﾀﾞｲ</t>
  </si>
  <si>
    <t>Konan Women's Univ.</t>
  </si>
  <si>
    <t>神戸海星女子学院大学</t>
  </si>
  <si>
    <t>神戸海星女子学院大</t>
  </si>
  <si>
    <t>ｺｳﾍﾞｶｲｾｲｼﾞｮｼｶﾞｸｲﾝﾀﾞｲｶﾞｸ</t>
  </si>
  <si>
    <t>ｺｳﾍﾞｶｲｾｲｼﾞｮｼｶﾞｸｲﾝﾀﾞｲ</t>
  </si>
  <si>
    <t>Kobe Kaisei Coll.</t>
  </si>
  <si>
    <t>神戸学院大</t>
  </si>
  <si>
    <t>ｺｳﾍﾞｶﾞｸｲﾝﾀﾞｲｶﾞｸ</t>
  </si>
  <si>
    <t>ｺｳﾍﾞｶﾞｸｲﾝﾀﾞｲ</t>
  </si>
  <si>
    <t>Kobe Gakuin Univ.</t>
  </si>
  <si>
    <t>神戸女学院大学</t>
  </si>
  <si>
    <t>神戸女学院大</t>
  </si>
  <si>
    <t>ｺｳﾍﾞｼﾞｮｶﾞｸｲﾝﾀﾞｲｶﾞｸ</t>
  </si>
  <si>
    <t>ｺｳﾍﾞｼﾞｮｶﾞｸｲﾝﾀﾞｲ</t>
  </si>
  <si>
    <t>Kobe Coll.</t>
  </si>
  <si>
    <t>神戸女子大学</t>
  </si>
  <si>
    <t>神戸女子大</t>
  </si>
  <si>
    <t>ｺｳﾍﾞｼﾞｮｼﾀﾞｲｶﾞｸ</t>
  </si>
  <si>
    <t>ｺｳﾍﾞｼﾞｮｼﾀﾞｲ</t>
  </si>
  <si>
    <t>Kobe Women's Univ.</t>
  </si>
  <si>
    <t>神戸薬科大</t>
  </si>
  <si>
    <t>ｺｳﾍﾞﾔｯｶﾀﾞｲｶﾞｸ</t>
  </si>
  <si>
    <t>ｺｳﾍﾞﾔｯｶﾀﾞｲ</t>
  </si>
  <si>
    <t>Kobe Pharmaceutical Univ.</t>
  </si>
  <si>
    <t>神戸松蔭女子学院大学</t>
  </si>
  <si>
    <t>神戸松蔭女子学院大</t>
  </si>
  <si>
    <t>ｺｳﾍﾞｼｮｳｲﾝｼﾞｮｼｶﾞｸｲﾝﾀﾞｲｶﾞｸ</t>
  </si>
  <si>
    <t>ｺｳﾍﾞｼｮｳｲﾝｼﾞｮｼｶﾞｸｲﾝﾀﾞｲ</t>
  </si>
  <si>
    <t>Kobe Shoin Women’s Univ.</t>
  </si>
  <si>
    <t>神戸親和大学</t>
  </si>
  <si>
    <t>神戸親和大</t>
  </si>
  <si>
    <t>ｺｳﾍﾞｼﾝﾜﾀﾞｲｶﾞｸ</t>
  </si>
  <si>
    <t>ｺｳﾍﾞｼﾝﾜﾀﾞｲ</t>
  </si>
  <si>
    <t>Kobe Shinwa Univ.</t>
  </si>
  <si>
    <t>園田学園女子大</t>
  </si>
  <si>
    <t>ｿﾉﾀﾞｶﾞｸｴﾝｼﾞｮｼﾀﾞｲｶﾞｸ</t>
  </si>
  <si>
    <t>ｿﾉﾀﾞｶﾞｸｴﾝｼﾞｮｼﾀﾞｲ</t>
  </si>
  <si>
    <t>Sonoda Women's Univ.</t>
  </si>
  <si>
    <t>兵庫医科大学</t>
  </si>
  <si>
    <t>兵庫医科大</t>
  </si>
  <si>
    <t>ﾋｮｳｺﾞｲｶﾀﾞｲｶﾞｸ</t>
  </si>
  <si>
    <t>ﾋｮｳｺﾞｲｶﾀﾞｲ</t>
  </si>
  <si>
    <t>Hyogo Medical Univ.</t>
  </si>
  <si>
    <t>武庫川女子大</t>
  </si>
  <si>
    <t>ﾑｺｶﾞﾜｼﾞｮｼﾀﾞｲｶﾞｸ</t>
  </si>
  <si>
    <t>ﾑｺｶﾞﾜｼﾞｮｼﾀﾞｲ</t>
  </si>
  <si>
    <t>Mukogawa Women's Univ.</t>
  </si>
  <si>
    <t>神戸国際大</t>
  </si>
  <si>
    <t>ｺｳﾍﾞｺｸｻｲﾀﾞｲｶﾞｸ</t>
  </si>
  <si>
    <t>ｺｳﾍﾞｺｸｻｲﾀﾞｲ</t>
  </si>
  <si>
    <t>Kobe International Univ.</t>
  </si>
  <si>
    <t>帝塚山大学</t>
  </si>
  <si>
    <t>帝塚山大</t>
  </si>
  <si>
    <t>ﾃﾂﾞｶﾔﾏﾀﾞｲｶﾞｸ</t>
  </si>
  <si>
    <t>ﾃﾂﾞｶﾔﾏﾀﾞｲ</t>
  </si>
  <si>
    <t>Tezukayama Univ.</t>
  </si>
  <si>
    <t>天理大</t>
  </si>
  <si>
    <t>ﾃﾝﾘﾀﾞｲｶﾞｸ</t>
  </si>
  <si>
    <t>ﾃﾝﾘﾀﾞｲ</t>
  </si>
  <si>
    <t>Tenri Univ.</t>
  </si>
  <si>
    <t>奈良大</t>
  </si>
  <si>
    <t>ﾅﾗﾀﾞｲｶﾞｸ</t>
  </si>
  <si>
    <t>ﾅﾗﾀﾞｲ</t>
  </si>
  <si>
    <t>Nara Univ.</t>
  </si>
  <si>
    <t>高野山大学</t>
  </si>
  <si>
    <t>高野山大</t>
  </si>
  <si>
    <t>ｺｳﾔｻﾝﾀﾞｲｶﾞｸ</t>
  </si>
  <si>
    <t>ｺｳﾔｻﾝﾀﾞｲ</t>
  </si>
  <si>
    <t>Koyasan Univ.</t>
  </si>
  <si>
    <t>摂南大</t>
  </si>
  <si>
    <t>ｾﾂﾅﾝﾀﾞｲｶﾞｸ</t>
  </si>
  <si>
    <t>ｾﾂﾅﾝﾀﾞｲ</t>
  </si>
  <si>
    <t>Setsunan Univ.</t>
  </si>
  <si>
    <t>京都精華大学</t>
  </si>
  <si>
    <t>京都精華大</t>
  </si>
  <si>
    <t>ｷｮｳﾄｾｲｶﾀﾞｲｶﾞｸ</t>
  </si>
  <si>
    <t>ｷｮｳﾄｾｲｶﾀﾞｲ</t>
  </si>
  <si>
    <t>Kyoto Seika Univ.</t>
  </si>
  <si>
    <t>明治国際医療大</t>
  </si>
  <si>
    <t>ﾒｲｼﾞｺｸｻｲｲﾘｮｳﾀﾞｲｶﾞｸ</t>
  </si>
  <si>
    <t>ﾒｲｼﾞｺｸｻｲｲﾘｮｳﾀﾞｲ</t>
  </si>
  <si>
    <t>Meiji Univ. of Integrative Medicine</t>
  </si>
  <si>
    <t>奈良学園大学</t>
    <rPh sb="2" eb="4">
      <t>ガクエン</t>
    </rPh>
    <phoneticPr fontId="3"/>
  </si>
  <si>
    <t>奈良学園大</t>
    <rPh sb="2" eb="4">
      <t>ガクエン</t>
    </rPh>
    <phoneticPr fontId="3"/>
  </si>
  <si>
    <t>ﾅﾗｶﾞｸｴﾝﾀﾞｲｶﾞｸ</t>
  </si>
  <si>
    <t>ﾅﾗｶﾞｸｴﾝﾀﾞｲ</t>
  </si>
  <si>
    <t>Naragakuen Univ.</t>
  </si>
  <si>
    <t>宝塚大学</t>
  </si>
  <si>
    <t>宝塚大</t>
  </si>
  <si>
    <t>ﾀｶﾗﾂﾞｶﾀﾞｲｶﾞｸ</t>
  </si>
  <si>
    <t>ﾀｶﾗﾂﾞｶﾀﾞｲ</t>
  </si>
  <si>
    <t>Takarazuka Univ.</t>
  </si>
  <si>
    <t>姫路獨協大学</t>
  </si>
  <si>
    <t>姫路獨協大</t>
  </si>
  <si>
    <t>ﾋﾒｼﾞﾄﾞｯｷｮｳﾀﾞｲｶﾞｸ</t>
  </si>
  <si>
    <t>ﾋﾒｼﾞﾄﾞｯｷｮｳﾀﾞｲ</t>
  </si>
  <si>
    <t>Himeji Dokkyo Univ.</t>
  </si>
  <si>
    <t>大阪国際大</t>
  </si>
  <si>
    <t>ｵｵｻｶｺｸｻｲﾀﾞｲｶﾞｸ</t>
  </si>
  <si>
    <t>ｵｵｻｶｺｸｻｲﾀﾞｲ</t>
  </si>
  <si>
    <t>Osaka International Univ.</t>
  </si>
  <si>
    <t>流通科学大学</t>
  </si>
  <si>
    <t>流通科学大</t>
  </si>
  <si>
    <t>ﾘｭｳﾂｳｶｶﾞｸﾀﾞｲｶﾞｸ</t>
  </si>
  <si>
    <t>ﾘｭｳﾂｳｶｶﾞｸﾀﾞｲ</t>
  </si>
  <si>
    <t>Univ. of Marketing and Distribution Sciences</t>
  </si>
  <si>
    <t>神戸芸術工科大学</t>
  </si>
  <si>
    <t>神戸芸術工科大</t>
  </si>
  <si>
    <t>ｺｳﾍﾞｹﾞｲｼﾞｭﾂｺｳｶﾀﾞｲｶﾞｸ</t>
  </si>
  <si>
    <t>ｺｳﾍﾞｹﾞｲｼﾞｭﾂｺｳｶﾀﾞｲ</t>
  </si>
  <si>
    <t>Kobe Design Univ.</t>
  </si>
  <si>
    <t>京都芸術大学</t>
  </si>
  <si>
    <t>京都芸術大</t>
  </si>
  <si>
    <t>ｷｮｳﾄｹﾞｲｼﾞｭﾂﾀﾞｲｶﾞｸ</t>
  </si>
  <si>
    <t>ｷｮｳﾄｹﾞｲｼﾞｭﾂﾀﾞｲ</t>
  </si>
  <si>
    <t>Kyoto Univ. of the Arts</t>
  </si>
  <si>
    <t>成安造形大学</t>
  </si>
  <si>
    <t>成安造形大</t>
  </si>
  <si>
    <t>ｾｲｱﾝｿﾞｳｹｲﾀﾞｲｶﾞｸ</t>
  </si>
  <si>
    <t>ｾｲｱﾝｿﾞｳｹｲﾀﾞｲ</t>
  </si>
  <si>
    <t>Seian Univ. of Art and Design</t>
  </si>
  <si>
    <t>兵庫大</t>
  </si>
  <si>
    <t>ﾋｮｳｺﾞﾀﾞｲｶﾞｸ</t>
  </si>
  <si>
    <t>ﾋｮｳｺﾞﾀﾞｲ</t>
  </si>
  <si>
    <t>Hyogo Univ.</t>
  </si>
  <si>
    <t>京都文教大学</t>
  </si>
  <si>
    <t>京都文教大</t>
  </si>
  <si>
    <t>ｷｮｳﾄﾌﾞﾝｷｮｳﾀﾞｲｶﾞｸ</t>
  </si>
  <si>
    <t>ｷｮｳﾄﾌﾞﾝｷｮｳﾀﾞｲ</t>
  </si>
  <si>
    <t>Kyoto Bunkyo Univ.</t>
  </si>
  <si>
    <t>桃山学院教育大学</t>
    <rPh sb="0" eb="6">
      <t>モモヤマガクインキョウイク</t>
    </rPh>
    <rPh sb="6" eb="8">
      <t>ダイガク</t>
    </rPh>
    <phoneticPr fontId="1"/>
  </si>
  <si>
    <t>桃山学院教育大</t>
    <rPh sb="0" eb="6">
      <t>モモヤマガクインキョウイク</t>
    </rPh>
    <phoneticPr fontId="1"/>
  </si>
  <si>
    <t>ﾓﾓﾔﾏｶﾞｸｲﾝｷｮｳｲｸﾀﾞｲｶﾞｸ</t>
  </si>
  <si>
    <t>ﾓﾓﾔﾏｶﾞｸｲﾝｷｮｳｲｸﾀﾞｲ</t>
  </si>
  <si>
    <t>St. Andrew's Univ. of Education</t>
  </si>
  <si>
    <t>関西福祉科学大学</t>
  </si>
  <si>
    <t>関西福祉科学大</t>
  </si>
  <si>
    <t>ｶﾝｻｲﾌｸｼｶｶﾞｸﾀﾞｲｶﾞｸ</t>
  </si>
  <si>
    <t>ｶﾝｻｲﾌｸｼｶｶﾞｸﾀﾞｲ</t>
  </si>
  <si>
    <t>Kansai Univ. of Welfare Sciences</t>
  </si>
  <si>
    <t>関西福祉大</t>
  </si>
  <si>
    <t>ｶﾝｻｲﾌｸｼﾀﾞｲｶﾞｸ</t>
  </si>
  <si>
    <t>ｶﾝｻｲﾌｸｼﾀﾞｲ</t>
  </si>
  <si>
    <t>Kansai Univ. of Social Welfare</t>
  </si>
  <si>
    <t>太成学院大学</t>
  </si>
  <si>
    <t>ﾀｲｾｲｶﾞｸｲﾝﾀﾞｲｶﾞｸ</t>
  </si>
  <si>
    <t>ﾀｲｾｲｶﾞｸｲﾝﾀﾞｲ</t>
  </si>
  <si>
    <t>Taisei Gakuin Univ.</t>
  </si>
  <si>
    <t>関西国際大学</t>
  </si>
  <si>
    <t>関西国際大</t>
  </si>
  <si>
    <t>ｶﾝｻｲｺｸｻｲﾀﾞｲｶﾞｸ</t>
  </si>
  <si>
    <t>ｶﾝｻｲｺｸｻｲﾀﾞｲ</t>
  </si>
  <si>
    <t>Kansai Univ. of International Studies</t>
  </si>
  <si>
    <t>常磐会学園大学</t>
  </si>
  <si>
    <t>常磐会学園大</t>
  </si>
  <si>
    <t>ﾄｷﾜｶｲｶﾞｸｴﾝﾀﾞｲｶﾞｸ</t>
  </si>
  <si>
    <t>ﾄｷﾜｶｲｶﾞｸｴﾝﾀﾞｲ</t>
  </si>
  <si>
    <t>Tokiwakai Gakuen Univ.</t>
  </si>
  <si>
    <t>平安女学院大学</t>
  </si>
  <si>
    <t>平安女学院大</t>
  </si>
  <si>
    <t>ﾍｲｱﾝｼﾞｮｶﾞｸｲﾝﾀﾞｲｶﾞｸ</t>
  </si>
  <si>
    <t>ﾍｲｱﾝｼﾞｮｶﾞｸｲﾝﾀﾞｲ</t>
  </si>
  <si>
    <t>Heian Jogakuin St. Agnes' Univ.</t>
  </si>
  <si>
    <t>福知山公立大学</t>
    <rPh sb="0" eb="7">
      <t>フクチヤマコウリツダイガク</t>
    </rPh>
    <phoneticPr fontId="5"/>
  </si>
  <si>
    <t>福知山公立大</t>
  </si>
  <si>
    <t>ﾌｸﾁﾔﾏｺｳﾘﾂﾀﾞｲｶﾞｸ</t>
  </si>
  <si>
    <t>ﾌｸﾁﾔﾏｺｳﾘﾂﾀﾞｲ</t>
  </si>
  <si>
    <t>The Univ. of Fukuchiyama</t>
  </si>
  <si>
    <t>大阪観光大学</t>
  </si>
  <si>
    <t>大阪観光大</t>
  </si>
  <si>
    <t>ｵｵｻｶｶﾝｺｳﾀﾞｲｶﾞｸ</t>
  </si>
  <si>
    <t>ｵｵｻｶｶﾝｺｳﾀﾞｲ</t>
  </si>
  <si>
    <t>Osaka Univ. of Tourism</t>
  </si>
  <si>
    <t>神戸医療未来大学</t>
    <rPh sb="4" eb="6">
      <t>ミライ</t>
    </rPh>
    <phoneticPr fontId="5"/>
  </si>
  <si>
    <t>神戸医療未来大</t>
    <rPh sb="4" eb="6">
      <t>ミライ</t>
    </rPh>
    <phoneticPr fontId="5"/>
  </si>
  <si>
    <t>ｺｳﾍﾞｲﾘｮｳﾐﾗｲﾀﾞｲｶﾞｸ</t>
  </si>
  <si>
    <t>ｺｳﾍﾞｲﾘｮｳﾐﾗｲﾀﾞｲ</t>
  </si>
  <si>
    <t>Kobe Univ. of Future Health Sciences</t>
  </si>
  <si>
    <t>嵯峨美術大学</t>
    <rPh sb="2" eb="4">
      <t>ビジュツ</t>
    </rPh>
    <phoneticPr fontId="5"/>
  </si>
  <si>
    <t>嵯峨美術大</t>
    <rPh sb="2" eb="4">
      <t>ビジュツ</t>
    </rPh>
    <phoneticPr fontId="5"/>
  </si>
  <si>
    <t>ｻｶﾞﾋﾞｼﾞｭﾂﾀﾞｲｶﾞｸ</t>
  </si>
  <si>
    <t>ｻｶﾞﾋﾞｼﾞｭﾂﾀﾞｲ</t>
  </si>
  <si>
    <t>Kyoto Saga Univ. of Arts</t>
  </si>
  <si>
    <t>大阪人間科学大学</t>
  </si>
  <si>
    <t>大阪人間科学大</t>
  </si>
  <si>
    <t>ｵｵｻｶﾆﾝｹﾞﾝｶｶﾞｸﾀﾞｲｶﾞｸ</t>
  </si>
  <si>
    <t>ｵｵｻｶﾆﾝｹﾞﾝｶｶﾞｸﾀﾞｲ</t>
  </si>
  <si>
    <t>Osaka Univ. of Human Sciences</t>
  </si>
  <si>
    <t>羽衣国際大</t>
  </si>
  <si>
    <t>ﾊｺﾞﾛﾓｺｸｻｲﾀﾞｲｶﾞｸ</t>
  </si>
  <si>
    <t>ﾊｺﾞﾛﾓｺｸｻｲﾀﾞｲ</t>
  </si>
  <si>
    <t>Hagoromo Univ. of International Studies</t>
  </si>
  <si>
    <t>聖泉大学</t>
  </si>
  <si>
    <t>聖泉大</t>
  </si>
  <si>
    <t>ｾｲｾﾝﾀﾞｲｶﾞｸ</t>
  </si>
  <si>
    <t>ｾｲｾﾝﾀﾞｲ</t>
  </si>
  <si>
    <t>Seisen Univ.</t>
  </si>
  <si>
    <t>長浜バイオ大学</t>
  </si>
  <si>
    <t>長浜バイオ大</t>
  </si>
  <si>
    <t>ﾅｶﾞﾊﾏﾊﾞｲｵﾀﾞｲｶﾞｸ</t>
  </si>
  <si>
    <t>ﾅｶﾞﾊﾏﾊﾞｲｵﾀﾞｲ</t>
  </si>
  <si>
    <t>Nagahama Inst. of Bio-Science and Technology</t>
  </si>
  <si>
    <t>びわスポ大</t>
  </si>
  <si>
    <t>ﾋﾞﾜｺｾｲｹｲｽﾎﾟｰﾂﾀﾞｲｶﾞｸ</t>
  </si>
  <si>
    <t>ﾋﾞﾜｺｾｲｹｲｽﾎﾟｰﾂﾀﾞｲ</t>
  </si>
  <si>
    <t>Biwako Seikei Sport Coll.</t>
  </si>
  <si>
    <t>大阪成蹊大</t>
  </si>
  <si>
    <t>ｵｵｻｶｾｲｹｲﾀﾞｲｶﾞｸ</t>
  </si>
  <si>
    <t>ｵｵｻｶｾｲｹｲﾀﾞｲ</t>
  </si>
  <si>
    <t>Osaka Seikei Univ.</t>
  </si>
  <si>
    <t>関西医療大</t>
  </si>
  <si>
    <t>ｶﾝｻｲｲﾘｮｳﾀﾞｲｶﾞｸ</t>
  </si>
  <si>
    <t>ｶﾝｻｲｲﾘｮｳﾀﾞｲ</t>
  </si>
  <si>
    <t>Kansai Univ. of Health Sciences</t>
  </si>
  <si>
    <t>千里金蘭大学</t>
  </si>
  <si>
    <t>千里金蘭大</t>
  </si>
  <si>
    <t>ｾﾝﾘｷﾝﾗﾝﾀﾞｲｶﾞｸ</t>
  </si>
  <si>
    <t>ｾﾝﾘｷﾝﾗﾝﾀﾞｲ</t>
  </si>
  <si>
    <t>Senri Kinran Univ.</t>
  </si>
  <si>
    <t>東大阪大</t>
  </si>
  <si>
    <t>ﾋｶﾞｼｵｵｻｶﾀﾞｲｶﾞｸ</t>
  </si>
  <si>
    <t>ﾋｶﾞｼｵｵｻｶﾀﾞｲ</t>
  </si>
  <si>
    <t>Higashiosaka Coll.</t>
  </si>
  <si>
    <t>畿央大学</t>
    <rPh sb="0" eb="4">
      <t>キオウダイガク</t>
    </rPh>
    <phoneticPr fontId="5"/>
  </si>
  <si>
    <t>畿央大</t>
  </si>
  <si>
    <t>ｷｵｳﾀﾞｲｶﾞｸ</t>
  </si>
  <si>
    <t>ｷｵｳﾀﾞｲ</t>
  </si>
  <si>
    <t>Kio Univ.</t>
  </si>
  <si>
    <t>大阪女学院大学</t>
  </si>
  <si>
    <t>大阪女学院大</t>
  </si>
  <si>
    <t>ｵｵｻｶｼﾞｮｶﾞｸｲﾝﾀﾞｲｶﾞｸ</t>
  </si>
  <si>
    <t>ｵｵｻｶｼﾞｮｶﾞｸｲﾝﾀﾞｲ</t>
  </si>
  <si>
    <t>Osaka Jogakuin Univ.</t>
  </si>
  <si>
    <t>藍野大学</t>
  </si>
  <si>
    <t>藍野大</t>
  </si>
  <si>
    <t>ｱｲﾉﾀﾞｲｶﾞｸ</t>
  </si>
  <si>
    <t>ｱｲﾉﾀﾞｲ</t>
  </si>
  <si>
    <t>Aino Univ.</t>
  </si>
  <si>
    <t>京都情報大学院大学</t>
  </si>
  <si>
    <t>京都情報大学院大</t>
  </si>
  <si>
    <t>ｷｮｳﾄｼﾞｮｳﾎｳﾀﾞｲｶﾞｸｲﾝﾀﾞｲｶﾞｸ</t>
  </si>
  <si>
    <t>ｷｮｳﾄｼﾞｮｳﾎｳﾀﾞｲｶﾞｸｲﾝﾀﾞｲ</t>
  </si>
  <si>
    <t>The Kyoto Coll. of Graduate Studies for Informatics</t>
  </si>
  <si>
    <t>大阪青山大学</t>
  </si>
  <si>
    <t>大阪青山大</t>
  </si>
  <si>
    <t>ｵｵｻｶｱｵﾔﾏﾀﾞｲｶﾞｸ</t>
  </si>
  <si>
    <t>ｵｵｻｶｱｵﾔﾏﾀﾞｲ</t>
  </si>
  <si>
    <t>Osaka Aoyama Univ.</t>
  </si>
  <si>
    <t>四条畷学園大学</t>
  </si>
  <si>
    <t>四条畷学園大</t>
  </si>
  <si>
    <t>ｼｼﾞｮｳﾅﾜﾃｶﾞｸｴﾝﾀﾞｲｶﾞｸ</t>
  </si>
  <si>
    <t>ｼｼﾞｮｳﾅﾜﾃｶﾞｸｴﾝﾀﾞｲ</t>
  </si>
  <si>
    <t>Shijonawate Gakuen Univ.</t>
  </si>
  <si>
    <t>神戸情報大学院大学</t>
  </si>
  <si>
    <t>神戸情報大学院大</t>
  </si>
  <si>
    <t>ｺｳﾍﾞｼﾞｮｳﾎｳﾀﾞｲｶﾞｸｲﾝﾀﾞｲｶﾞｸ</t>
  </si>
  <si>
    <t>ｺｳﾍﾞｼﾞｮｳﾎｳﾀﾞｲｶﾞｸｲﾝﾀﾞｲ</t>
  </si>
  <si>
    <t>Kobe Inst. of Computing</t>
  </si>
  <si>
    <t>大阪河﨑リハビリテーション大学</t>
  </si>
  <si>
    <t>大阪河﨑リハ大</t>
  </si>
  <si>
    <t>ｵｵｻｶｶﾜｻｷﾘﾊﾋﾞﾘﾃｰｼｮﾝﾀﾞｲｶﾞｸ</t>
  </si>
  <si>
    <t>ｵｵｻｶｶﾜｻｷﾘﾊﾋﾞﾘﾃｰｼｮﾝﾀﾞｲ</t>
  </si>
  <si>
    <t>Osaka Kawasaki Rehabilitation Univ.</t>
  </si>
  <si>
    <t>大阪総合保育大学</t>
  </si>
  <si>
    <t>大阪総合保育大</t>
  </si>
  <si>
    <t>ｵｵｻｶｿｳｺﾞｳﾎｲｸﾀﾞｲｶﾞｸ</t>
  </si>
  <si>
    <t>ｵｵｻｶｿｳｺﾞｳﾎｲｸﾀﾞｲ</t>
  </si>
  <si>
    <t>Osaka Univ. of Comprehensive Children Education</t>
  </si>
  <si>
    <t>関西看護医療大学</t>
  </si>
  <si>
    <t>関西看護医療大</t>
  </si>
  <si>
    <t>ｶﾝｻｲｶﾝｺﾞｲﾘｮｳﾀﾞｲｶﾞｸ</t>
  </si>
  <si>
    <t>ｶﾝｻｲｶﾝｺﾞｲﾘｮｳﾀﾞｲ</t>
  </si>
  <si>
    <t>Kansai Univ. of Nursing and Health Sciences</t>
  </si>
  <si>
    <t>京都医療科学大学</t>
  </si>
  <si>
    <t>京都医療科学大</t>
  </si>
  <si>
    <t>ｷｮｳﾄｲﾘｮｳｶｶﾞｸﾀﾞｲｶﾞｸ</t>
  </si>
  <si>
    <t>ｷｮｳﾄｲﾘｮｳｶｶﾞｸﾀﾞｲ</t>
  </si>
  <si>
    <t>Kyoto Coll. of Medical Science</t>
  </si>
  <si>
    <t>森ノ宮医療大学</t>
  </si>
  <si>
    <t>森ノ宮医療大</t>
  </si>
  <si>
    <t>ﾓﾘﾉﾐﾔｲﾘｮｳﾀﾞｲｶﾞｸ</t>
  </si>
  <si>
    <t>ﾓﾘﾉﾐﾔｲﾘｮｳﾀﾞｲ</t>
  </si>
  <si>
    <t>Morinomiya Univ. of Medical Sciences</t>
  </si>
  <si>
    <t>姫路大学</t>
  </si>
  <si>
    <t>姫路大</t>
  </si>
  <si>
    <t>ﾋﾒｼﾞﾀﾞｲｶﾞｸ</t>
  </si>
  <si>
    <t>ﾋﾒｼﾞﾀﾞｲ</t>
  </si>
  <si>
    <t>Himeji Univ.</t>
  </si>
  <si>
    <t>神戸常盤大学</t>
  </si>
  <si>
    <t>神戸常盤大</t>
  </si>
  <si>
    <t>ｺｳﾍﾞﾄｷﾜﾀﾞｲｶﾞｸ</t>
  </si>
  <si>
    <t>ｺｳﾍﾞﾄｷﾜﾀﾞｲ</t>
  </si>
  <si>
    <t>Kobe Tokiwa Univ.</t>
  </si>
  <si>
    <t>びわこ学院大</t>
  </si>
  <si>
    <t>ﾋﾞﾜｺｶﾞｸｲﾝﾀﾞｲｶﾞｸ</t>
  </si>
  <si>
    <t>ﾋﾞﾜｺｶﾞｸｲﾝﾀﾞｲ</t>
  </si>
  <si>
    <t>Biwako-Gakuin Univ.</t>
  </si>
  <si>
    <t>大阪保健医療大学</t>
  </si>
  <si>
    <t>大阪保健医療大</t>
  </si>
  <si>
    <t>ｵｵｻｶﾎｹﾝｲﾘｮｳﾀﾞｲｶﾞｸ</t>
  </si>
  <si>
    <t>ｵｵｻｶﾎｹﾝｲﾘｮｳﾀﾞｲ</t>
  </si>
  <si>
    <t>Osaka Health Science Univ.</t>
  </si>
  <si>
    <t>京都華頂大学</t>
  </si>
  <si>
    <t>京都華頂大</t>
  </si>
  <si>
    <t>ｷｮｳﾄｶﾁｮｳﾀﾞｲｶﾞｸ</t>
  </si>
  <si>
    <t>ｷｮｳﾄｶﾁｮｳﾀﾞｲ</t>
  </si>
  <si>
    <t>Kyoto Kacho Univ.</t>
  </si>
  <si>
    <t>大阪物療大学</t>
  </si>
  <si>
    <t>大阪物療大</t>
  </si>
  <si>
    <t>ｵｵｻｶﾌﾞﾂﾘｮｳﾀﾞｲｶﾞｸ</t>
  </si>
  <si>
    <t>ｵｵｻｶﾌﾞﾂﾘｮｳﾀﾞｲ</t>
  </si>
  <si>
    <t>Butsuryo Coll. of Osaka</t>
  </si>
  <si>
    <t>宝塚医療大学</t>
  </si>
  <si>
    <t>宝塚医療大</t>
  </si>
  <si>
    <t>ﾀｶﾗﾂﾞｶｲﾘｮｳﾀﾞｲｶﾞｸ</t>
  </si>
  <si>
    <t>ﾀｶﾗﾂﾞｶｲﾘｮｳﾀﾞｲ</t>
  </si>
  <si>
    <t>Takarazuka Univ. of Medical and Health Care</t>
  </si>
  <si>
    <t>滋慶医療科学大学</t>
  </si>
  <si>
    <t>滋慶医療科学大</t>
  </si>
  <si>
    <t>ｼﾞｹｲｲﾘｮｳｶｶﾞｸﾀﾞｲｶﾞｸ</t>
  </si>
  <si>
    <t>ｼﾞｹｲｲﾘｮｳｶｶﾞｸﾀﾞｲ</t>
  </si>
  <si>
    <t>Jikei Univ. of Health Care Sciences</t>
  </si>
  <si>
    <t>京都美術工芸大学</t>
  </si>
  <si>
    <t>京都美術工芸大</t>
  </si>
  <si>
    <t>ｷｮｳﾄﾋﾞｼﾞｭﾂｺｳｹﾞｲﾀﾞｲｶﾞｸ</t>
  </si>
  <si>
    <t>ｷｮｳﾄﾋﾞｼﾞｭﾂｺｳｹﾞｲﾀﾞｲ</t>
  </si>
  <si>
    <t>Kyoto Univ. of Arts and Crafts</t>
  </si>
  <si>
    <t>大阪行岡医療大学</t>
  </si>
  <si>
    <t>大阪行岡医療大</t>
  </si>
  <si>
    <t>ｵｵｻｶﾕｷｵｶｲﾘｮｳﾀﾞｲｶﾞｸ</t>
  </si>
  <si>
    <t>ｵｵｻｶﾕｷｵｶｲﾘｮｳﾀﾞｲ</t>
  </si>
  <si>
    <t>Osaka Yukioka Coll. of Health Science</t>
  </si>
  <si>
    <t>大和大</t>
  </si>
  <si>
    <t>ﾔﾏﾄﾀﾞｲｶﾞｸ</t>
  </si>
  <si>
    <t>ﾔﾏﾄﾀﾞｲ</t>
  </si>
  <si>
    <t>Yamato Univ.</t>
  </si>
  <si>
    <t>大阪医科薬科大</t>
  </si>
  <si>
    <t>ｵｵｻｶｲｶﾔｯｶﾀﾞｲｶﾞｸ</t>
  </si>
  <si>
    <t>ｵｵｻｶｲｶﾔｯｶﾀﾞｲ</t>
  </si>
  <si>
    <t>Osaka Medical and Pharmaceutical Univ.</t>
  </si>
  <si>
    <t>大阪公立大学</t>
    <rPh sb="0" eb="4">
      <t>オオサカコウリツ</t>
    </rPh>
    <rPh sb="4" eb="6">
      <t>ダイガク</t>
    </rPh>
    <phoneticPr fontId="1"/>
  </si>
  <si>
    <t>大阪公立大</t>
    <rPh sb="0" eb="4">
      <t>オオサカコウリツ</t>
    </rPh>
    <phoneticPr fontId="1"/>
  </si>
  <si>
    <t>ｵｵｻｶｺｳﾘﾂﾀﾞｲｶﾞｸ</t>
  </si>
  <si>
    <t>ｵｵｻｶｺｳﾘﾂﾀﾞｲ</t>
  </si>
  <si>
    <t>Osaka Metropolitan Univ.</t>
  </si>
  <si>
    <t>京都大学京都女子大学</t>
    <rPh sb="4" eb="10">
      <t>キョウトジョシダイガク</t>
    </rPh>
    <phoneticPr fontId="5"/>
  </si>
  <si>
    <t>京大京女</t>
    <rPh sb="0" eb="2">
      <t>キョウダイ</t>
    </rPh>
    <rPh sb="2" eb="3">
      <t>キョウ</t>
    </rPh>
    <rPh sb="3" eb="4">
      <t>ジョ</t>
    </rPh>
    <phoneticPr fontId="5"/>
  </si>
  <si>
    <t>ｷｮｳﾄﾀﾞｲｷｮｳﾄｼﾞｮｼﾀﾞｲｶﾞｸ</t>
    <phoneticPr fontId="5"/>
  </si>
  <si>
    <t>ｷｮｳﾄﾀﾞｲｷｮｳﾄｼﾞｮｼﾀﾞｲ</t>
    <phoneticPr fontId="5"/>
  </si>
  <si>
    <t>過去1年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</si>
</sst>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¥&quot;* #,##0_ ;_ &quot;¥&quot;* \-#,##0_ ;_ &quot;¥&quot;* &quot;-&quot;_ ;_ @_ "/>
    <numFmt numFmtId="176" formatCode="[&lt;=999]000;[&lt;=9999]000\-00;000\-0000"/>
    <numFmt numFmtId="177" formatCode="00"/>
  </numFmts>
  <fonts count="15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6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6" fillId="0" borderId="9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49" fontId="0" fillId="3" borderId="9" xfId="0" applyNumberFormat="1" applyFill="1" applyBorder="1" applyAlignment="1" applyProtection="1">
      <alignment horizontal="center" vertical="center" shrinkToFit="1"/>
      <protection locked="0"/>
    </xf>
    <xf numFmtId="49" fontId="0" fillId="3" borderId="12" xfId="0" applyNumberFormat="1" applyFill="1" applyBorder="1" applyAlignment="1" applyProtection="1">
      <alignment horizontal="center" vertical="center" shrinkToFit="1"/>
      <protection locked="0"/>
    </xf>
    <xf numFmtId="49" fontId="0" fillId="3" borderId="15" xfId="0" applyNumberFormat="1" applyFill="1" applyBorder="1" applyAlignment="1" applyProtection="1">
      <alignment horizontal="center" vertical="center" shrinkToFit="1"/>
      <protection locked="0"/>
    </xf>
    <xf numFmtId="176" fontId="0" fillId="3" borderId="18" xfId="0" applyNumberFormat="1" applyFill="1" applyBorder="1" applyAlignment="1" applyProtection="1">
      <alignment horizontal="center" vertical="center" shrinkToFit="1"/>
      <protection locked="0"/>
    </xf>
    <xf numFmtId="49" fontId="0" fillId="3" borderId="19" xfId="0" applyNumberFormat="1" applyFill="1" applyBorder="1" applyAlignment="1" applyProtection="1">
      <alignment horizontal="center" vertical="center" shrinkToFit="1"/>
      <protection locked="0"/>
    </xf>
    <xf numFmtId="0" fontId="0" fillId="0" borderId="13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0" fillId="0" borderId="2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2" borderId="30" xfId="0" applyFill="1" applyBorder="1" applyAlignment="1" applyProtection="1">
      <alignment horizontal="center" vertical="center" shrinkToFit="1"/>
      <protection locked="0"/>
    </xf>
    <xf numFmtId="0" fontId="0" fillId="2" borderId="25" xfId="0" applyFill="1" applyBorder="1" applyAlignment="1" applyProtection="1">
      <alignment horizontal="center" vertical="center" shrinkToFit="1"/>
      <protection locked="0"/>
    </xf>
    <xf numFmtId="0" fontId="0" fillId="2" borderId="19" xfId="0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 applyProtection="1">
      <alignment horizontal="center" vertical="center" shrinkToFit="1"/>
      <protection locked="0"/>
    </xf>
    <xf numFmtId="0" fontId="0" fillId="2" borderId="29" xfId="0" applyFill="1" applyBorder="1" applyAlignment="1" applyProtection="1">
      <alignment horizontal="center" vertical="center" shrinkToFit="1"/>
      <protection locked="0"/>
    </xf>
    <xf numFmtId="0" fontId="0" fillId="2" borderId="38" xfId="0" applyFill="1" applyBorder="1" applyAlignment="1" applyProtection="1">
      <alignment horizontal="center" vertical="center" shrinkToFit="1"/>
      <protection locked="0"/>
    </xf>
    <xf numFmtId="0" fontId="0" fillId="2" borderId="36" xfId="0" applyFill="1" applyBorder="1" applyAlignment="1" applyProtection="1">
      <alignment horizontal="center" vertical="center" shrinkToFit="1"/>
      <protection locked="0"/>
    </xf>
    <xf numFmtId="0" fontId="0" fillId="2" borderId="17" xfId="0" applyFill="1" applyBorder="1" applyAlignment="1" applyProtection="1">
      <alignment horizontal="center" vertical="center" shrinkToFit="1"/>
      <protection locked="0"/>
    </xf>
    <xf numFmtId="0" fontId="0" fillId="2" borderId="33" xfId="0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shrinkToFit="1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58" xfId="0" applyBorder="1" applyAlignment="1" applyProtection="1">
      <alignment horizontal="center" vertical="center" shrinkToFit="1"/>
      <protection locked="0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62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177" fontId="0" fillId="0" borderId="59" xfId="0" applyNumberFormat="1" applyBorder="1" applyAlignment="1" applyProtection="1">
      <alignment horizontal="center" vertical="center" shrinkToFit="1"/>
      <protection locked="0"/>
    </xf>
    <xf numFmtId="177" fontId="0" fillId="0" borderId="50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0" xfId="0" applyNumberFormat="1" applyBorder="1" applyAlignment="1" applyProtection="1">
      <alignment horizontal="center" vertical="center" shrinkToFit="1"/>
      <protection locked="0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53" xfId="0" applyNumberFormat="1" applyBorder="1" applyAlignment="1" applyProtection="1">
      <alignment horizontal="center" vertical="center" shrinkToFit="1"/>
      <protection locked="0"/>
    </xf>
    <xf numFmtId="177" fontId="0" fillId="0" borderId="61" xfId="0" applyNumberFormat="1" applyBorder="1" applyAlignment="1" applyProtection="1">
      <alignment horizontal="center" vertical="center" shrinkToFit="1"/>
      <protection locked="0"/>
    </xf>
    <xf numFmtId="177" fontId="0" fillId="0" borderId="54" xfId="0" applyNumberFormat="1" applyBorder="1" applyAlignment="1" applyProtection="1">
      <alignment horizontal="center" vertical="center" shrinkToFit="1"/>
      <protection locked="0"/>
    </xf>
    <xf numFmtId="177" fontId="0" fillId="0" borderId="55" xfId="0" applyNumberForma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42" fontId="0" fillId="0" borderId="27" xfId="0" applyNumberFormat="1" applyBorder="1" applyAlignment="1">
      <alignment vertical="center" shrinkToFit="1"/>
    </xf>
    <xf numFmtId="0" fontId="0" fillId="0" borderId="41" xfId="0" applyBorder="1" applyAlignment="1">
      <alignment horizontal="center" vertical="center" shrinkToFit="1"/>
    </xf>
    <xf numFmtId="42" fontId="0" fillId="0" borderId="29" xfId="0" applyNumberFormat="1" applyBorder="1" applyAlignment="1">
      <alignment vertical="center" shrinkToFit="1"/>
    </xf>
    <xf numFmtId="0" fontId="0" fillId="0" borderId="32" xfId="0" applyBorder="1" applyAlignment="1" applyProtection="1">
      <alignment horizontal="center" vertical="center" shrinkToFit="1"/>
      <protection locked="0"/>
    </xf>
    <xf numFmtId="0" fontId="0" fillId="0" borderId="71" xfId="0" applyBorder="1" applyAlignment="1" applyProtection="1">
      <alignment horizontal="center" vertical="center" shrinkToFit="1"/>
      <protection locked="0"/>
    </xf>
    <xf numFmtId="0" fontId="0" fillId="0" borderId="72" xfId="0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177" fontId="0" fillId="0" borderId="73" xfId="0" applyNumberFormat="1" applyBorder="1" applyAlignment="1" applyProtection="1">
      <alignment horizontal="center" vertical="center" shrinkToFit="1"/>
      <protection locked="0"/>
    </xf>
    <xf numFmtId="177" fontId="0" fillId="0" borderId="74" xfId="0" applyNumberFormat="1" applyBorder="1" applyAlignment="1" applyProtection="1">
      <alignment horizontal="center" vertical="center" shrinkToFit="1"/>
      <protection locked="0"/>
    </xf>
    <xf numFmtId="42" fontId="0" fillId="2" borderId="40" xfId="0" applyNumberFormat="1" applyFill="1" applyBorder="1" applyAlignment="1" applyProtection="1">
      <alignment vertical="center" shrinkToFit="1"/>
      <protection locked="0"/>
    </xf>
    <xf numFmtId="42" fontId="0" fillId="2" borderId="37" xfId="0" applyNumberFormat="1" applyFill="1" applyBorder="1" applyAlignment="1" applyProtection="1">
      <alignment vertical="center" shrinkToFit="1"/>
      <protection locked="0"/>
    </xf>
    <xf numFmtId="42" fontId="0" fillId="2" borderId="19" xfId="0" applyNumberFormat="1" applyFill="1" applyBorder="1" applyAlignment="1" applyProtection="1">
      <alignment vertical="center" shrinkToFit="1"/>
      <protection locked="0"/>
    </xf>
    <xf numFmtId="42" fontId="0" fillId="2" borderId="41" xfId="0" applyNumberFormat="1" applyFill="1" applyBorder="1" applyAlignment="1" applyProtection="1">
      <alignment vertical="center" shrinkToFit="1"/>
      <protection locked="0"/>
    </xf>
    <xf numFmtId="42" fontId="0" fillId="2" borderId="35" xfId="0" applyNumberFormat="1" applyFill="1" applyBorder="1" applyAlignment="1" applyProtection="1">
      <alignment vertical="center" shrinkToFit="1"/>
      <protection locked="0"/>
    </xf>
    <xf numFmtId="42" fontId="0" fillId="2" borderId="29" xfId="0" applyNumberFormat="1" applyFill="1" applyBorder="1" applyAlignment="1" applyProtection="1">
      <alignment vertical="center" shrinkToFit="1"/>
      <protection locked="0"/>
    </xf>
    <xf numFmtId="0" fontId="11" fillId="0" borderId="0" xfId="0" applyFont="1" applyAlignment="1">
      <alignment horizontal="right" shrinkToFit="1"/>
    </xf>
    <xf numFmtId="0" fontId="6" fillId="0" borderId="0" xfId="0" applyFont="1" applyAlignment="1">
      <alignment horizontal="right" shrinkToFit="1"/>
    </xf>
    <xf numFmtId="0" fontId="12" fillId="4" borderId="34" xfId="0" applyFont="1" applyFill="1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2" borderId="43" xfId="0" applyFill="1" applyBorder="1" applyAlignment="1" applyProtection="1">
      <alignment horizontal="center" vertical="center" shrinkToFit="1"/>
      <protection locked="0"/>
    </xf>
    <xf numFmtId="0" fontId="0" fillId="2" borderId="44" xfId="0" applyFill="1" applyBorder="1" applyAlignment="1" applyProtection="1">
      <alignment horizontal="center" vertical="center" shrinkToFit="1"/>
      <protection locked="0"/>
    </xf>
    <xf numFmtId="0" fontId="0" fillId="2" borderId="45" xfId="0" applyFill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13" fillId="0" borderId="75" xfId="0" applyFont="1" applyBorder="1" applyAlignment="1">
      <alignment horizontal="center" vertical="center" shrinkToFit="1"/>
    </xf>
    <xf numFmtId="0" fontId="0" fillId="0" borderId="76" xfId="0" applyBorder="1" applyAlignment="1">
      <alignment horizontal="left" vertical="center" shrinkToFit="1"/>
    </xf>
    <xf numFmtId="0" fontId="0" fillId="0" borderId="80" xfId="0" applyBorder="1" applyAlignment="1">
      <alignment horizontal="left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14" fillId="0" borderId="79" xfId="0" applyFont="1" applyBorder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0" fillId="0" borderId="0" xfId="0">
      <alignment vertical="center"/>
    </xf>
    <xf numFmtId="0" fontId="11" fillId="0" borderId="0" xfId="0" applyFont="1" applyAlignment="1">
      <alignment horizontal="center" shrinkToFit="1"/>
    </xf>
    <xf numFmtId="0" fontId="7" fillId="0" borderId="0" xfId="0" applyFont="1" applyAlignment="1">
      <alignment horizontal="center" shrinkToFit="1"/>
    </xf>
    <xf numFmtId="0" fontId="0" fillId="0" borderId="0" xfId="0" applyAlignment="1">
      <alignment vertical="center" wrapText="1"/>
    </xf>
    <xf numFmtId="0" fontId="6" fillId="4" borderId="34" xfId="0" applyFont="1" applyFill="1" applyBorder="1" applyAlignment="1">
      <alignment horizontal="center" vertical="center" shrinkToFit="1"/>
    </xf>
    <xf numFmtId="0" fontId="12" fillId="4" borderId="34" xfId="0" applyFont="1" applyFill="1" applyBorder="1" applyAlignment="1">
      <alignment horizontal="center" vertical="center" shrinkToFit="1"/>
    </xf>
    <xf numFmtId="0" fontId="0" fillId="0" borderId="76" xfId="0" applyBorder="1" applyAlignment="1">
      <alignment vertical="center" shrinkToFit="1"/>
    </xf>
    <xf numFmtId="0" fontId="0" fillId="0" borderId="80" xfId="0" applyBorder="1" applyAlignment="1">
      <alignment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49" fontId="0" fillId="3" borderId="22" xfId="0" applyNumberFormat="1" applyFill="1" applyBorder="1" applyAlignment="1" applyProtection="1">
      <alignment horizontal="center" vertical="center" shrinkToFit="1"/>
      <protection locked="0"/>
    </xf>
    <xf numFmtId="49" fontId="0" fillId="3" borderId="23" xfId="0" applyNumberFormat="1" applyFill="1" applyBorder="1" applyAlignment="1" applyProtection="1">
      <alignment horizontal="center" vertical="center" shrinkToFit="1"/>
      <protection locked="0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49" fontId="0" fillId="3" borderId="18" xfId="0" applyNumberFormat="1" applyFill="1" applyBorder="1" applyAlignment="1" applyProtection="1">
      <alignment horizontal="center" vertical="center" wrapText="1" shrinkToFit="1"/>
      <protection locked="0"/>
    </xf>
    <xf numFmtId="49" fontId="0" fillId="3" borderId="19" xfId="0" applyNumberFormat="1" applyFill="1" applyBorder="1" applyAlignment="1" applyProtection="1">
      <alignment horizontal="center" vertical="center" wrapText="1" shrinkToFit="1"/>
      <protection locked="0"/>
    </xf>
    <xf numFmtId="0" fontId="0" fillId="0" borderId="4" xfId="0" applyBorder="1" applyAlignment="1">
      <alignment horizontal="center" vertical="center" textRotation="255" shrinkToFit="1"/>
    </xf>
    <xf numFmtId="0" fontId="0" fillId="0" borderId="5" xfId="0" applyBorder="1" applyAlignment="1">
      <alignment horizontal="center" vertical="center" textRotation="255" shrinkToFit="1"/>
    </xf>
    <xf numFmtId="0" fontId="0" fillId="0" borderId="6" xfId="0" applyBorder="1" applyAlignment="1">
      <alignment horizontal="center" vertical="center" textRotation="255" shrinkToFit="1"/>
    </xf>
    <xf numFmtId="0" fontId="0" fillId="0" borderId="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49" fontId="0" fillId="0" borderId="63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49" fontId="0" fillId="0" borderId="22" xfId="0" applyNumberFormat="1" applyBorder="1" applyAlignment="1" applyProtection="1">
      <alignment horizontal="center" vertical="center" shrinkToFit="1"/>
      <protection locked="0"/>
    </xf>
    <xf numFmtId="0" fontId="0" fillId="0" borderId="66" xfId="0" applyBorder="1" applyAlignment="1">
      <alignment horizontal="center" vertical="center" shrinkToFit="1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83" xfId="0" applyBorder="1" applyAlignment="1" applyProtection="1">
      <alignment vertical="center" wrapText="1"/>
      <protection locked="0"/>
    </xf>
    <xf numFmtId="0" fontId="0" fillId="0" borderId="84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vertical="center" wrapText="1"/>
      <protection locked="0"/>
    </xf>
    <xf numFmtId="0" fontId="0" fillId="0" borderId="86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87" xfId="0" applyBorder="1" applyAlignment="1" applyProtection="1">
      <alignment vertical="center" wrapText="1"/>
      <protection locked="0"/>
    </xf>
    <xf numFmtId="0" fontId="0" fillId="0" borderId="88" xfId="0" applyBorder="1" applyAlignment="1" applyProtection="1">
      <alignment vertical="center" wrapText="1"/>
      <protection locked="0"/>
    </xf>
    <xf numFmtId="0" fontId="0" fillId="0" borderId="89" xfId="0" applyBorder="1" applyAlignment="1" applyProtection="1">
      <alignment vertical="center" wrapText="1"/>
      <protection locked="0"/>
    </xf>
    <xf numFmtId="0" fontId="0" fillId="0" borderId="90" xfId="0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</cellXfs>
  <cellStyles count="1">
    <cellStyle name="標準" xfId="0" builtinId="0"/>
  </cellStyles>
  <dxfs count="19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115800</xdr:rowOff>
    </xdr:from>
    <xdr:to>
      <xdr:col>11</xdr:col>
      <xdr:colOff>0</xdr:colOff>
      <xdr:row>65</xdr:row>
      <xdr:rowOff>0</xdr:rowOff>
    </xdr:to>
    <xdr:pic>
      <xdr:nvPicPr>
        <xdr:cNvPr id="2" name="画像3">
          <a:extLst>
            <a:ext uri="{FF2B5EF4-FFF2-40B4-BE49-F238E27FC236}">
              <a16:creationId xmlns:a16="http://schemas.microsoft.com/office/drawing/2014/main" id="{0393DD7E-6247-45FC-87A9-4B87AA5F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90"/>
        <a:stretch/>
      </xdr:blipFill>
      <xdr:spPr>
        <a:xfrm>
          <a:off x="0" y="11228300"/>
          <a:ext cx="8756650" cy="1332000"/>
        </a:xfrm>
        <a:prstGeom prst="rect">
          <a:avLst/>
        </a:prstGeom>
      </xdr:spPr>
    </xdr:pic>
    <xdr:clientData/>
  </xdr:twoCellAnchor>
  <xdr:twoCellAnchor>
    <xdr:from>
      <xdr:col>0</xdr:col>
      <xdr:colOff>622299</xdr:colOff>
      <xdr:row>25</xdr:row>
      <xdr:rowOff>11216</xdr:rowOff>
    </xdr:from>
    <xdr:to>
      <xdr:col>2</xdr:col>
      <xdr:colOff>1289849</xdr:colOff>
      <xdr:row>26</xdr:row>
      <xdr:rowOff>146816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5563E335-FD48-44DF-A517-1F9B625C49C1}"/>
            </a:ext>
          </a:extLst>
        </xdr:cNvPr>
        <xdr:cNvGrpSpPr/>
      </xdr:nvGrpSpPr>
      <xdr:grpSpPr>
        <a:xfrm>
          <a:off x="622299" y="6305336"/>
          <a:ext cx="1711490" cy="288000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783CB9BD-A8AE-EC6A-AC1B-E7A7ECE01892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18B5CAC2-9BEE-CF13-BB17-B3C24620C7D7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622299</xdr:colOff>
      <xdr:row>19</xdr:row>
      <xdr:rowOff>8077</xdr:rowOff>
    </xdr:from>
    <xdr:to>
      <xdr:col>2</xdr:col>
      <xdr:colOff>1289848</xdr:colOff>
      <xdr:row>20</xdr:row>
      <xdr:rowOff>143677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3B070A89-F93E-44A6-B750-F836220EBD52}"/>
            </a:ext>
          </a:extLst>
        </xdr:cNvPr>
        <xdr:cNvGrpSpPr/>
      </xdr:nvGrpSpPr>
      <xdr:grpSpPr>
        <a:xfrm>
          <a:off x="622299" y="5082997"/>
          <a:ext cx="1711489" cy="288000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B751031C-D2C2-0476-D702-A9DC2741EBCA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01423159-0D79-A9CA-9182-FE9727A9BEE1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absolute">
    <xdr:from>
      <xdr:col>2</xdr:col>
      <xdr:colOff>368427</xdr:colOff>
      <xdr:row>3</xdr:row>
      <xdr:rowOff>667288</xdr:rowOff>
    </xdr:from>
    <xdr:to>
      <xdr:col>8</xdr:col>
      <xdr:colOff>466877</xdr:colOff>
      <xdr:row>4</xdr:row>
      <xdr:rowOff>336030</xdr:rowOff>
    </xdr:to>
    <xdr:sp macro="" textlink="">
      <xdr:nvSpPr>
        <xdr:cNvPr id="9" name="画像2">
          <a:extLst>
            <a:ext uri="{FF2B5EF4-FFF2-40B4-BE49-F238E27FC236}">
              <a16:creationId xmlns:a16="http://schemas.microsoft.com/office/drawing/2014/main" id="{5843CE5E-ACB1-4FE4-8F70-850E3A3A9B0D}"/>
            </a:ext>
          </a:extLst>
        </xdr:cNvPr>
        <xdr:cNvSpPr>
          <a:spLocks/>
        </xdr:cNvSpPr>
      </xdr:nvSpPr>
      <xdr:spPr bwMode="auto">
        <a:xfrm>
          <a:off x="1409827" y="1327688"/>
          <a:ext cx="4860950" cy="494242"/>
        </a:xfrm>
        <a:custGeom>
          <a:avLst/>
          <a:gdLst>
            <a:gd name="T0" fmla="+- 0 4515 1403"/>
            <a:gd name="T1" fmla="*/ T0 w 7034"/>
            <a:gd name="T2" fmla="+- 0 1223 1075"/>
            <a:gd name="T3" fmla="*/ 1223 h 800"/>
            <a:gd name="T4" fmla="+- 0 7255 1403"/>
            <a:gd name="T5" fmla="*/ T4 w 7034"/>
            <a:gd name="T6" fmla="+- 0 1330 1075"/>
            <a:gd name="T7" fmla="*/ 1330 h 800"/>
            <a:gd name="T8" fmla="+- 0 7252 1403"/>
            <a:gd name="T9" fmla="*/ T8 w 7034"/>
            <a:gd name="T10" fmla="+- 0 1350 1075"/>
            <a:gd name="T11" fmla="*/ 1350 h 800"/>
            <a:gd name="T12" fmla="+- 0 7985 1403"/>
            <a:gd name="T13" fmla="*/ T12 w 7034"/>
            <a:gd name="T14" fmla="+- 0 1353 1075"/>
            <a:gd name="T15" fmla="*/ 1353 h 800"/>
            <a:gd name="T16" fmla="+- 0 8002 1403"/>
            <a:gd name="T17" fmla="*/ T16 w 7034"/>
            <a:gd name="T18" fmla="+- 0 1354 1075"/>
            <a:gd name="T19" fmla="*/ 1354 h 800"/>
            <a:gd name="T20" fmla="+- 0 7993 1403"/>
            <a:gd name="T21" fmla="*/ T20 w 7034"/>
            <a:gd name="T22" fmla="+- 0 1347 1075"/>
            <a:gd name="T23" fmla="*/ 1347 h 800"/>
            <a:gd name="T24" fmla="+- 0 8007 1403"/>
            <a:gd name="T25" fmla="*/ T24 w 7034"/>
            <a:gd name="T26" fmla="+- 0 1351 1075"/>
            <a:gd name="T27" fmla="*/ 1351 h 800"/>
            <a:gd name="T28" fmla="+- 0 7999 1403"/>
            <a:gd name="T29" fmla="*/ T28 w 7034"/>
            <a:gd name="T30" fmla="+- 0 1479 1075"/>
            <a:gd name="T31" fmla="*/ 1479 h 800"/>
            <a:gd name="T32" fmla="+- 0 8033 1403"/>
            <a:gd name="T33" fmla="*/ T32 w 7034"/>
            <a:gd name="T34" fmla="+- 0 1327 1075"/>
            <a:gd name="T35" fmla="*/ 1327 h 800"/>
            <a:gd name="T36" fmla="+- 0 8031 1403"/>
            <a:gd name="T37" fmla="*/ T36 w 7034"/>
            <a:gd name="T38" fmla="+- 0 1351 1075"/>
            <a:gd name="T39" fmla="*/ 1351 h 800"/>
            <a:gd name="T40" fmla="+- 0 8051 1403"/>
            <a:gd name="T41" fmla="*/ T40 w 7034"/>
            <a:gd name="T42" fmla="+- 0 1319 1075"/>
            <a:gd name="T43" fmla="*/ 1319 h 800"/>
            <a:gd name="T44" fmla="+- 0 8049 1403"/>
            <a:gd name="T45" fmla="*/ T44 w 7034"/>
            <a:gd name="T46" fmla="+- 0 1323 1075"/>
            <a:gd name="T47" fmla="*/ 1323 h 800"/>
            <a:gd name="T48" fmla="+- 0 8039 1403"/>
            <a:gd name="T49" fmla="*/ T48 w 7034"/>
            <a:gd name="T50" fmla="+- 0 1329 1075"/>
            <a:gd name="T51" fmla="*/ 1329 h 800"/>
            <a:gd name="T52" fmla="+- 0 8050 1403"/>
            <a:gd name="T53" fmla="*/ T52 w 7034"/>
            <a:gd name="T54" fmla="+- 0 1343 1075"/>
            <a:gd name="T55" fmla="*/ 1343 h 800"/>
            <a:gd name="T56" fmla="+- 0 8080 1403"/>
            <a:gd name="T57" fmla="*/ T56 w 7034"/>
            <a:gd name="T58" fmla="+- 0 1318 1075"/>
            <a:gd name="T59" fmla="*/ 1318 h 800"/>
            <a:gd name="T60" fmla="+- 0 8139 1403"/>
            <a:gd name="T61" fmla="*/ T60 w 7034"/>
            <a:gd name="T62" fmla="+- 0 1499 1075"/>
            <a:gd name="T63" fmla="*/ 1499 h 800"/>
            <a:gd name="T64" fmla="+- 0 8252 1403"/>
            <a:gd name="T65" fmla="*/ T64 w 7034"/>
            <a:gd name="T66" fmla="+- 0 1289 1075"/>
            <a:gd name="T67" fmla="*/ 1289 h 800"/>
            <a:gd name="T68" fmla="+- 0 8368 1403"/>
            <a:gd name="T69" fmla="*/ T68 w 7034"/>
            <a:gd name="T70" fmla="+- 0 1322 1075"/>
            <a:gd name="T71" fmla="*/ 1322 h 800"/>
            <a:gd name="T72" fmla="+- 0 8314 1403"/>
            <a:gd name="T73" fmla="*/ T72 w 7034"/>
            <a:gd name="T74" fmla="+- 0 1305 1075"/>
            <a:gd name="T75" fmla="*/ 1305 h 800"/>
            <a:gd name="T76" fmla="+- 0 8309 1403"/>
            <a:gd name="T77" fmla="*/ T76 w 7034"/>
            <a:gd name="T78" fmla="+- 0 1305 1075"/>
            <a:gd name="T79" fmla="*/ 1305 h 800"/>
            <a:gd name="T80" fmla="+- 0 8293 1403"/>
            <a:gd name="T81" fmla="*/ T80 w 7034"/>
            <a:gd name="T82" fmla="+- 0 1303 1075"/>
            <a:gd name="T83" fmla="*/ 1303 h 800"/>
            <a:gd name="T84" fmla="+- 0 8261 1403"/>
            <a:gd name="T85" fmla="*/ T84 w 7034"/>
            <a:gd name="T86" fmla="+- 0 1303 1075"/>
            <a:gd name="T87" fmla="*/ 1303 h 800"/>
            <a:gd name="T88" fmla="+- 0 8210 1403"/>
            <a:gd name="T89" fmla="*/ T88 w 7034"/>
            <a:gd name="T90" fmla="+- 0 1324 1075"/>
            <a:gd name="T91" fmla="*/ 1324 h 800"/>
            <a:gd name="T92" fmla="+- 0 8195 1403"/>
            <a:gd name="T93" fmla="*/ T92 w 7034"/>
            <a:gd name="T94" fmla="+- 0 1328 1075"/>
            <a:gd name="T95" fmla="*/ 1328 h 800"/>
            <a:gd name="T96" fmla="+- 0 8166 1403"/>
            <a:gd name="T97" fmla="*/ T96 w 7034"/>
            <a:gd name="T98" fmla="+- 0 1286 1075"/>
            <a:gd name="T99" fmla="*/ 1286 h 800"/>
            <a:gd name="T100" fmla="+- 0 8144 1403"/>
            <a:gd name="T101" fmla="*/ T100 w 7034"/>
            <a:gd name="T102" fmla="+- 0 1282 1075"/>
            <a:gd name="T103" fmla="*/ 1282 h 800"/>
            <a:gd name="T104" fmla="+- 0 8103 1403"/>
            <a:gd name="T105" fmla="*/ T104 w 7034"/>
            <a:gd name="T106" fmla="+- 0 1275 1075"/>
            <a:gd name="T107" fmla="*/ 1275 h 800"/>
            <a:gd name="T108" fmla="+- 0 8098 1403"/>
            <a:gd name="T109" fmla="*/ T108 w 7034"/>
            <a:gd name="T110" fmla="+- 0 1317 1075"/>
            <a:gd name="T111" fmla="*/ 1317 h 800"/>
            <a:gd name="T112" fmla="+- 0 8078 1403"/>
            <a:gd name="T113" fmla="*/ T112 w 7034"/>
            <a:gd name="T114" fmla="+- 0 1327 1075"/>
            <a:gd name="T115" fmla="*/ 1327 h 800"/>
            <a:gd name="T116" fmla="+- 0 7877 1403"/>
            <a:gd name="T117" fmla="*/ T116 w 7034"/>
            <a:gd name="T118" fmla="+- 0 1250 1075"/>
            <a:gd name="T119" fmla="*/ 1250 h 800"/>
            <a:gd name="T120" fmla="+- 0 6925 1403"/>
            <a:gd name="T121" fmla="*/ T120 w 7034"/>
            <a:gd name="T122" fmla="+- 0 1137 1075"/>
            <a:gd name="T123" fmla="*/ 1137 h 800"/>
            <a:gd name="T124" fmla="+- 0 6194 1403"/>
            <a:gd name="T125" fmla="*/ T124 w 7034"/>
            <a:gd name="T126" fmla="+- 0 1167 1075"/>
            <a:gd name="T127" fmla="*/ 1167 h 800"/>
            <a:gd name="T128" fmla="+- 0 5871 1403"/>
            <a:gd name="T129" fmla="*/ T128 w 7034"/>
            <a:gd name="T130" fmla="+- 0 1264 1075"/>
            <a:gd name="T131" fmla="*/ 1264 h 800"/>
            <a:gd name="T132" fmla="+- 0 5801 1403"/>
            <a:gd name="T133" fmla="*/ T132 w 7034"/>
            <a:gd name="T134" fmla="+- 0 1274 1075"/>
            <a:gd name="T135" fmla="*/ 1274 h 800"/>
            <a:gd name="T136" fmla="+- 0 5621 1403"/>
            <a:gd name="T137" fmla="*/ T136 w 7034"/>
            <a:gd name="T138" fmla="+- 0 1146 1075"/>
            <a:gd name="T139" fmla="*/ 1146 h 800"/>
            <a:gd name="T140" fmla="+- 0 5232 1403"/>
            <a:gd name="T141" fmla="*/ T140 w 7034"/>
            <a:gd name="T142" fmla="+- 0 1096 1075"/>
            <a:gd name="T143" fmla="*/ 1096 h 800"/>
            <a:gd name="T144" fmla="+- 0 4509 1403"/>
            <a:gd name="T145" fmla="*/ T144 w 7034"/>
            <a:gd name="T146" fmla="+- 0 1237 1075"/>
            <a:gd name="T147" fmla="*/ 1237 h 800"/>
            <a:gd name="T148" fmla="+- 0 3780 1403"/>
            <a:gd name="T149" fmla="*/ T148 w 7034"/>
            <a:gd name="T150" fmla="+- 0 1386 1075"/>
            <a:gd name="T151" fmla="*/ 1386 h 800"/>
            <a:gd name="T152" fmla="+- 0 1873 1403"/>
            <a:gd name="T153" fmla="*/ T152 w 7034"/>
            <a:gd name="T154" fmla="+- 0 1794 1075"/>
            <a:gd name="T155" fmla="*/ 1794 h 800"/>
            <a:gd name="T156" fmla="+- 0 2054 1403"/>
            <a:gd name="T157" fmla="*/ T156 w 7034"/>
            <a:gd name="T158" fmla="+- 0 1851 1075"/>
            <a:gd name="T159" fmla="*/ 1851 h 800"/>
            <a:gd name="T160" fmla="+- 0 2669 1403"/>
            <a:gd name="T161" fmla="*/ T160 w 7034"/>
            <a:gd name="T162" fmla="+- 0 1810 1075"/>
            <a:gd name="T163" fmla="*/ 1810 h 800"/>
            <a:gd name="T164" fmla="+- 0 3987 1403"/>
            <a:gd name="T165" fmla="*/ T164 w 7034"/>
            <a:gd name="T166" fmla="+- 0 1524 1075"/>
            <a:gd name="T167" fmla="*/ 1524 h 800"/>
            <a:gd name="T168" fmla="+- 0 4541 1403"/>
            <a:gd name="T169" fmla="*/ T168 w 7034"/>
            <a:gd name="T170" fmla="+- 0 1414 1075"/>
            <a:gd name="T171" fmla="*/ 1414 h 800"/>
            <a:gd name="T172" fmla="+- 0 5067 1403"/>
            <a:gd name="T173" fmla="*/ T172 w 7034"/>
            <a:gd name="T174" fmla="+- 0 1370 1075"/>
            <a:gd name="T175" fmla="*/ 1370 h 800"/>
            <a:gd name="T176" fmla="+- 0 5626 1403"/>
            <a:gd name="T177" fmla="*/ T176 w 7034"/>
            <a:gd name="T178" fmla="+- 0 1408 1075"/>
            <a:gd name="T179" fmla="*/ 1408 h 800"/>
            <a:gd name="T180" fmla="+- 0 6656 1403"/>
            <a:gd name="T181" fmla="*/ T180 w 7034"/>
            <a:gd name="T182" fmla="+- 0 1460 1075"/>
            <a:gd name="T183" fmla="*/ 1460 h 800"/>
            <a:gd name="T184" fmla="+- 0 7655 1403"/>
            <a:gd name="T185" fmla="*/ T184 w 7034"/>
            <a:gd name="T186" fmla="+- 0 1426 1075"/>
            <a:gd name="T187" fmla="*/ 1426 h 800"/>
            <a:gd name="T188" fmla="+- 0 6749 1403"/>
            <a:gd name="T189" fmla="*/ T188 w 7034"/>
            <a:gd name="T190" fmla="+- 0 1394 1075"/>
            <a:gd name="T191" fmla="*/ 1394 h 800"/>
            <a:gd name="T192" fmla="+- 0 6489 1403"/>
            <a:gd name="T193" fmla="*/ T192 w 7034"/>
            <a:gd name="T194" fmla="+- 0 1364 1075"/>
            <a:gd name="T195" fmla="*/ 1364 h 800"/>
            <a:gd name="T196" fmla="+- 0 6277 1403"/>
            <a:gd name="T197" fmla="*/ T196 w 7034"/>
            <a:gd name="T198" fmla="+- 0 1328 1075"/>
            <a:gd name="T199" fmla="*/ 1328 h 800"/>
            <a:gd name="T200" fmla="+- 0 6459 1403"/>
            <a:gd name="T201" fmla="*/ T200 w 7034"/>
            <a:gd name="T202" fmla="+- 0 1247 1075"/>
            <a:gd name="T203" fmla="*/ 1247 h 800"/>
            <a:gd name="T204" fmla="+- 0 8068 1403"/>
            <a:gd name="T205" fmla="*/ T204 w 7034"/>
            <a:gd name="T206" fmla="+- 0 1315 1075"/>
            <a:gd name="T207" fmla="*/ 1315 h 800"/>
            <a:gd name="T208" fmla="+- 0 8082 1403"/>
            <a:gd name="T209" fmla="*/ T208 w 7034"/>
            <a:gd name="T210" fmla="+- 0 1329 1075"/>
            <a:gd name="T211" fmla="*/ 1329 h 800"/>
            <a:gd name="T212" fmla="+- 0 8092 1403"/>
            <a:gd name="T213" fmla="*/ T212 w 7034"/>
            <a:gd name="T214" fmla="+- 0 1325 1075"/>
            <a:gd name="T215" fmla="*/ 1325 h 800"/>
            <a:gd name="T216" fmla="+- 0 8105 1403"/>
            <a:gd name="T217" fmla="*/ T216 w 7034"/>
            <a:gd name="T218" fmla="+- 0 1322 1075"/>
            <a:gd name="T219" fmla="*/ 1322 h 800"/>
            <a:gd name="T220" fmla="+- 0 8123 1403"/>
            <a:gd name="T221" fmla="*/ T220 w 7034"/>
            <a:gd name="T222" fmla="+- 0 1332 1075"/>
            <a:gd name="T223" fmla="*/ 1332 h 800"/>
            <a:gd name="T224" fmla="+- 0 8139 1403"/>
            <a:gd name="T225" fmla="*/ T224 w 7034"/>
            <a:gd name="T226" fmla="+- 0 1325 1075"/>
            <a:gd name="T227" fmla="*/ 1325 h 800"/>
            <a:gd name="T228" fmla="+- 0 8157 1403"/>
            <a:gd name="T229" fmla="*/ T228 w 7034"/>
            <a:gd name="T230" fmla="+- 0 1338 1075"/>
            <a:gd name="T231" fmla="*/ 1338 h 800"/>
            <a:gd name="T232" fmla="+- 0 8187 1403"/>
            <a:gd name="T233" fmla="*/ T232 w 7034"/>
            <a:gd name="T234" fmla="+- 0 1323 1075"/>
            <a:gd name="T235" fmla="*/ 1323 h 800"/>
            <a:gd name="T236" fmla="+- 0 8196 1403"/>
            <a:gd name="T237" fmla="*/ T236 w 7034"/>
            <a:gd name="T238" fmla="+- 0 1339 1075"/>
            <a:gd name="T239" fmla="*/ 1339 h 800"/>
            <a:gd name="T240" fmla="+- 0 8213 1403"/>
            <a:gd name="T241" fmla="*/ T240 w 7034"/>
            <a:gd name="T242" fmla="+- 0 1326 1075"/>
            <a:gd name="T243" fmla="*/ 1326 h 800"/>
            <a:gd name="T244" fmla="+- 0 8233 1403"/>
            <a:gd name="T245" fmla="*/ T244 w 7034"/>
            <a:gd name="T246" fmla="+- 0 1333 1075"/>
            <a:gd name="T247" fmla="*/ 1333 h 800"/>
            <a:gd name="T248" fmla="+- 0 8320 1403"/>
            <a:gd name="T249" fmla="*/ T248 w 7034"/>
            <a:gd name="T250" fmla="+- 0 1330 1075"/>
            <a:gd name="T251" fmla="*/ 1330 h 80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  <a:cxn ang="0">
              <a:pos x="T97" y="T99"/>
            </a:cxn>
            <a:cxn ang="0">
              <a:pos x="T101" y="T103"/>
            </a:cxn>
            <a:cxn ang="0">
              <a:pos x="T105" y="T107"/>
            </a:cxn>
            <a:cxn ang="0">
              <a:pos x="T109" y="T111"/>
            </a:cxn>
            <a:cxn ang="0">
              <a:pos x="T113" y="T115"/>
            </a:cxn>
            <a:cxn ang="0">
              <a:pos x="T117" y="T119"/>
            </a:cxn>
            <a:cxn ang="0">
              <a:pos x="T121" y="T123"/>
            </a:cxn>
            <a:cxn ang="0">
              <a:pos x="T125" y="T127"/>
            </a:cxn>
            <a:cxn ang="0">
              <a:pos x="T129" y="T131"/>
            </a:cxn>
            <a:cxn ang="0">
              <a:pos x="T133" y="T135"/>
            </a:cxn>
            <a:cxn ang="0">
              <a:pos x="T137" y="T139"/>
            </a:cxn>
            <a:cxn ang="0">
              <a:pos x="T141" y="T143"/>
            </a:cxn>
            <a:cxn ang="0">
              <a:pos x="T145" y="T147"/>
            </a:cxn>
            <a:cxn ang="0">
              <a:pos x="T149" y="T151"/>
            </a:cxn>
            <a:cxn ang="0">
              <a:pos x="T153" y="T155"/>
            </a:cxn>
            <a:cxn ang="0">
              <a:pos x="T157" y="T159"/>
            </a:cxn>
            <a:cxn ang="0">
              <a:pos x="T161" y="T163"/>
            </a:cxn>
            <a:cxn ang="0">
              <a:pos x="T165" y="T167"/>
            </a:cxn>
            <a:cxn ang="0">
              <a:pos x="T169" y="T171"/>
            </a:cxn>
            <a:cxn ang="0">
              <a:pos x="T173" y="T175"/>
            </a:cxn>
            <a:cxn ang="0">
              <a:pos x="T177" y="T179"/>
            </a:cxn>
            <a:cxn ang="0">
              <a:pos x="T181" y="T183"/>
            </a:cxn>
            <a:cxn ang="0">
              <a:pos x="T185" y="T187"/>
            </a:cxn>
            <a:cxn ang="0">
              <a:pos x="T189" y="T191"/>
            </a:cxn>
            <a:cxn ang="0">
              <a:pos x="T193" y="T195"/>
            </a:cxn>
            <a:cxn ang="0">
              <a:pos x="T197" y="T199"/>
            </a:cxn>
            <a:cxn ang="0">
              <a:pos x="T201" y="T203"/>
            </a:cxn>
            <a:cxn ang="0">
              <a:pos x="T205" y="T207"/>
            </a:cxn>
            <a:cxn ang="0">
              <a:pos x="T209" y="T211"/>
            </a:cxn>
            <a:cxn ang="0">
              <a:pos x="T213" y="T215"/>
            </a:cxn>
            <a:cxn ang="0">
              <a:pos x="T217" y="T219"/>
            </a:cxn>
            <a:cxn ang="0">
              <a:pos x="T221" y="T223"/>
            </a:cxn>
            <a:cxn ang="0">
              <a:pos x="T225" y="T227"/>
            </a:cxn>
            <a:cxn ang="0">
              <a:pos x="T229" y="T231"/>
            </a:cxn>
            <a:cxn ang="0">
              <a:pos x="T233" y="T235"/>
            </a:cxn>
            <a:cxn ang="0">
              <a:pos x="T237" y="T239"/>
            </a:cxn>
            <a:cxn ang="0">
              <a:pos x="T241" y="T243"/>
            </a:cxn>
            <a:cxn ang="0">
              <a:pos x="T245" y="T247"/>
            </a:cxn>
            <a:cxn ang="0">
              <a:pos x="T249" y="T251"/>
            </a:cxn>
          </a:cxnLst>
          <a:rect l="0" t="0" r="r" b="b"/>
          <a:pathLst>
            <a:path w="7034" h="800">
              <a:moveTo>
                <a:pt x="2032" y="362"/>
              </a:moveTo>
              <a:lnTo>
                <a:pt x="2006" y="364"/>
              </a:lnTo>
              <a:lnTo>
                <a:pt x="1991" y="369"/>
              </a:lnTo>
              <a:lnTo>
                <a:pt x="1979" y="378"/>
              </a:lnTo>
              <a:lnTo>
                <a:pt x="1966" y="386"/>
              </a:lnTo>
              <a:lnTo>
                <a:pt x="1988" y="380"/>
              </a:lnTo>
              <a:lnTo>
                <a:pt x="2005" y="374"/>
              </a:lnTo>
              <a:lnTo>
                <a:pt x="2020" y="368"/>
              </a:lnTo>
              <a:lnTo>
                <a:pt x="2032" y="362"/>
              </a:lnTo>
              <a:close/>
              <a:moveTo>
                <a:pt x="2175" y="306"/>
              </a:moveTo>
              <a:lnTo>
                <a:pt x="2167" y="301"/>
              </a:lnTo>
              <a:lnTo>
                <a:pt x="2168" y="293"/>
              </a:lnTo>
              <a:lnTo>
                <a:pt x="2146" y="311"/>
              </a:lnTo>
              <a:lnTo>
                <a:pt x="2128" y="317"/>
              </a:lnTo>
              <a:lnTo>
                <a:pt x="2126" y="318"/>
              </a:lnTo>
              <a:lnTo>
                <a:pt x="2150" y="323"/>
              </a:lnTo>
              <a:lnTo>
                <a:pt x="2174" y="312"/>
              </a:lnTo>
              <a:lnTo>
                <a:pt x="2175" y="306"/>
              </a:lnTo>
              <a:close/>
              <a:moveTo>
                <a:pt x="3137" y="150"/>
              </a:moveTo>
              <a:lnTo>
                <a:pt x="3124" y="155"/>
              </a:lnTo>
              <a:lnTo>
                <a:pt x="3136" y="152"/>
              </a:lnTo>
              <a:lnTo>
                <a:pt x="3137" y="150"/>
              </a:lnTo>
              <a:close/>
              <a:moveTo>
                <a:pt x="3148" y="142"/>
              </a:moveTo>
              <a:lnTo>
                <a:pt x="3133" y="143"/>
              </a:lnTo>
              <a:lnTo>
                <a:pt x="3097" y="148"/>
              </a:lnTo>
              <a:lnTo>
                <a:pt x="3112" y="148"/>
              </a:lnTo>
              <a:lnTo>
                <a:pt x="3125" y="147"/>
              </a:lnTo>
              <a:lnTo>
                <a:pt x="3134" y="148"/>
              </a:lnTo>
              <a:lnTo>
                <a:pt x="3137" y="150"/>
              </a:lnTo>
              <a:lnTo>
                <a:pt x="3148" y="145"/>
              </a:lnTo>
              <a:lnTo>
                <a:pt x="3148" y="142"/>
              </a:lnTo>
              <a:close/>
              <a:moveTo>
                <a:pt x="3183" y="107"/>
              </a:moveTo>
              <a:lnTo>
                <a:pt x="3088" y="132"/>
              </a:lnTo>
              <a:lnTo>
                <a:pt x="3102" y="132"/>
              </a:lnTo>
              <a:lnTo>
                <a:pt x="3121" y="124"/>
              </a:lnTo>
              <a:lnTo>
                <a:pt x="3142" y="118"/>
              </a:lnTo>
              <a:lnTo>
                <a:pt x="3163" y="113"/>
              </a:lnTo>
              <a:lnTo>
                <a:pt x="3183" y="107"/>
              </a:lnTo>
              <a:close/>
              <a:moveTo>
                <a:pt x="4729" y="21"/>
              </a:moveTo>
              <a:lnTo>
                <a:pt x="4561" y="31"/>
              </a:lnTo>
              <a:lnTo>
                <a:pt x="4506" y="35"/>
              </a:lnTo>
              <a:lnTo>
                <a:pt x="4520" y="37"/>
              </a:lnTo>
              <a:lnTo>
                <a:pt x="4729" y="21"/>
              </a:lnTo>
              <a:close/>
              <a:moveTo>
                <a:pt x="5225" y="237"/>
              </a:moveTo>
              <a:lnTo>
                <a:pt x="5102" y="244"/>
              </a:lnTo>
              <a:lnTo>
                <a:pt x="5110" y="246"/>
              </a:lnTo>
              <a:lnTo>
                <a:pt x="5225" y="237"/>
              </a:lnTo>
              <a:close/>
              <a:moveTo>
                <a:pt x="5710" y="305"/>
              </a:moveTo>
              <a:lnTo>
                <a:pt x="5710" y="304"/>
              </a:lnTo>
              <a:lnTo>
                <a:pt x="5708" y="305"/>
              </a:lnTo>
              <a:lnTo>
                <a:pt x="5710" y="305"/>
              </a:lnTo>
              <a:close/>
              <a:moveTo>
                <a:pt x="5852" y="255"/>
              </a:moveTo>
              <a:lnTo>
                <a:pt x="5775" y="267"/>
              </a:lnTo>
              <a:lnTo>
                <a:pt x="5604" y="271"/>
              </a:lnTo>
              <a:lnTo>
                <a:pt x="5533" y="281"/>
              </a:lnTo>
              <a:lnTo>
                <a:pt x="5563" y="283"/>
              </a:lnTo>
              <a:lnTo>
                <a:pt x="5629" y="283"/>
              </a:lnTo>
              <a:lnTo>
                <a:pt x="5663" y="285"/>
              </a:lnTo>
              <a:lnTo>
                <a:pt x="5695" y="293"/>
              </a:lnTo>
              <a:lnTo>
                <a:pt x="5707" y="299"/>
              </a:lnTo>
              <a:lnTo>
                <a:pt x="5710" y="304"/>
              </a:lnTo>
              <a:lnTo>
                <a:pt x="5713" y="301"/>
              </a:lnTo>
              <a:lnTo>
                <a:pt x="5708" y="291"/>
              </a:lnTo>
              <a:lnTo>
                <a:pt x="5813" y="283"/>
              </a:lnTo>
              <a:lnTo>
                <a:pt x="5749" y="275"/>
              </a:lnTo>
              <a:lnTo>
                <a:pt x="5776" y="271"/>
              </a:lnTo>
              <a:lnTo>
                <a:pt x="5808" y="269"/>
              </a:lnTo>
              <a:lnTo>
                <a:pt x="5837" y="265"/>
              </a:lnTo>
              <a:lnTo>
                <a:pt x="5852" y="255"/>
              </a:lnTo>
              <a:close/>
              <a:moveTo>
                <a:pt x="5881" y="235"/>
              </a:moveTo>
              <a:lnTo>
                <a:pt x="5870" y="220"/>
              </a:lnTo>
              <a:lnTo>
                <a:pt x="5810" y="231"/>
              </a:lnTo>
              <a:lnTo>
                <a:pt x="5827" y="236"/>
              </a:lnTo>
              <a:lnTo>
                <a:pt x="5842" y="236"/>
              </a:lnTo>
              <a:lnTo>
                <a:pt x="5859" y="235"/>
              </a:lnTo>
              <a:lnTo>
                <a:pt x="5881" y="235"/>
              </a:lnTo>
              <a:close/>
              <a:moveTo>
                <a:pt x="5900" y="273"/>
              </a:moveTo>
              <a:lnTo>
                <a:pt x="5849" y="275"/>
              </a:lnTo>
              <a:lnTo>
                <a:pt x="5869" y="281"/>
              </a:lnTo>
              <a:lnTo>
                <a:pt x="5900" y="273"/>
              </a:lnTo>
              <a:close/>
              <a:moveTo>
                <a:pt x="5917" y="59"/>
              </a:moveTo>
              <a:lnTo>
                <a:pt x="5900" y="43"/>
              </a:lnTo>
              <a:lnTo>
                <a:pt x="5789" y="44"/>
              </a:lnTo>
              <a:lnTo>
                <a:pt x="5819" y="52"/>
              </a:lnTo>
              <a:lnTo>
                <a:pt x="5847" y="55"/>
              </a:lnTo>
              <a:lnTo>
                <a:pt x="5878" y="56"/>
              </a:lnTo>
              <a:lnTo>
                <a:pt x="5917" y="59"/>
              </a:lnTo>
              <a:close/>
              <a:moveTo>
                <a:pt x="5948" y="101"/>
              </a:moveTo>
              <a:lnTo>
                <a:pt x="5855" y="94"/>
              </a:lnTo>
              <a:lnTo>
                <a:pt x="5890" y="103"/>
              </a:lnTo>
              <a:lnTo>
                <a:pt x="5948" y="101"/>
              </a:lnTo>
              <a:close/>
              <a:moveTo>
                <a:pt x="6580" y="274"/>
              </a:moveTo>
              <a:lnTo>
                <a:pt x="6578" y="271"/>
              </a:lnTo>
              <a:lnTo>
                <a:pt x="6579" y="276"/>
              </a:lnTo>
              <a:lnTo>
                <a:pt x="6579" y="280"/>
              </a:lnTo>
              <a:lnTo>
                <a:pt x="6579" y="278"/>
              </a:lnTo>
              <a:lnTo>
                <a:pt x="6579" y="277"/>
              </a:lnTo>
              <a:lnTo>
                <a:pt x="6580" y="274"/>
              </a:lnTo>
              <a:close/>
              <a:moveTo>
                <a:pt x="6582" y="278"/>
              </a:moveTo>
              <a:lnTo>
                <a:pt x="6582" y="276"/>
              </a:lnTo>
              <a:lnTo>
                <a:pt x="6581" y="270"/>
              </a:lnTo>
              <a:lnTo>
                <a:pt x="6582" y="278"/>
              </a:lnTo>
              <a:close/>
              <a:moveTo>
                <a:pt x="6582" y="279"/>
              </a:moveTo>
              <a:lnTo>
                <a:pt x="6582" y="278"/>
              </a:lnTo>
              <a:lnTo>
                <a:pt x="6580" y="285"/>
              </a:lnTo>
              <a:lnTo>
                <a:pt x="6579" y="285"/>
              </a:lnTo>
              <a:lnTo>
                <a:pt x="6579" y="281"/>
              </a:lnTo>
              <a:lnTo>
                <a:pt x="6578" y="286"/>
              </a:lnTo>
              <a:lnTo>
                <a:pt x="6578" y="287"/>
              </a:lnTo>
              <a:lnTo>
                <a:pt x="6577" y="291"/>
              </a:lnTo>
              <a:lnTo>
                <a:pt x="6580" y="298"/>
              </a:lnTo>
              <a:lnTo>
                <a:pt x="6581" y="285"/>
              </a:lnTo>
              <a:lnTo>
                <a:pt x="6582" y="279"/>
              </a:lnTo>
              <a:close/>
              <a:moveTo>
                <a:pt x="6584" y="277"/>
              </a:moveTo>
              <a:lnTo>
                <a:pt x="6582" y="276"/>
              </a:lnTo>
              <a:lnTo>
                <a:pt x="6582" y="277"/>
              </a:lnTo>
              <a:lnTo>
                <a:pt x="6582" y="280"/>
              </a:lnTo>
              <a:lnTo>
                <a:pt x="6584" y="277"/>
              </a:lnTo>
              <a:close/>
              <a:moveTo>
                <a:pt x="6585" y="285"/>
              </a:moveTo>
              <a:lnTo>
                <a:pt x="6584" y="285"/>
              </a:lnTo>
              <a:lnTo>
                <a:pt x="6584" y="288"/>
              </a:lnTo>
              <a:lnTo>
                <a:pt x="6585" y="285"/>
              </a:lnTo>
              <a:close/>
              <a:moveTo>
                <a:pt x="6588" y="284"/>
              </a:moveTo>
              <a:lnTo>
                <a:pt x="6588" y="284"/>
              </a:lnTo>
              <a:lnTo>
                <a:pt x="6587" y="286"/>
              </a:lnTo>
              <a:lnTo>
                <a:pt x="6588" y="284"/>
              </a:lnTo>
              <a:close/>
              <a:moveTo>
                <a:pt x="6600" y="287"/>
              </a:moveTo>
              <a:lnTo>
                <a:pt x="6600" y="279"/>
              </a:lnTo>
              <a:lnTo>
                <a:pt x="6599" y="272"/>
              </a:lnTo>
              <a:lnTo>
                <a:pt x="6599" y="279"/>
              </a:lnTo>
              <a:lnTo>
                <a:pt x="6598" y="277"/>
              </a:lnTo>
              <a:lnTo>
                <a:pt x="6598" y="274"/>
              </a:lnTo>
              <a:lnTo>
                <a:pt x="6598" y="272"/>
              </a:lnTo>
              <a:lnTo>
                <a:pt x="6597" y="274"/>
              </a:lnTo>
              <a:lnTo>
                <a:pt x="6597" y="268"/>
              </a:lnTo>
              <a:lnTo>
                <a:pt x="6596" y="267"/>
              </a:lnTo>
              <a:lnTo>
                <a:pt x="6595" y="279"/>
              </a:lnTo>
              <a:lnTo>
                <a:pt x="6593" y="280"/>
              </a:lnTo>
              <a:lnTo>
                <a:pt x="6593" y="272"/>
              </a:lnTo>
              <a:lnTo>
                <a:pt x="6593" y="268"/>
              </a:lnTo>
              <a:lnTo>
                <a:pt x="6591" y="268"/>
              </a:lnTo>
              <a:lnTo>
                <a:pt x="6591" y="272"/>
              </a:lnTo>
              <a:lnTo>
                <a:pt x="6590" y="270"/>
              </a:lnTo>
              <a:lnTo>
                <a:pt x="6589" y="264"/>
              </a:lnTo>
              <a:lnTo>
                <a:pt x="6589" y="267"/>
              </a:lnTo>
              <a:lnTo>
                <a:pt x="6588" y="265"/>
              </a:lnTo>
              <a:lnTo>
                <a:pt x="6586" y="273"/>
              </a:lnTo>
              <a:lnTo>
                <a:pt x="6584" y="277"/>
              </a:lnTo>
              <a:lnTo>
                <a:pt x="6585" y="278"/>
              </a:lnTo>
              <a:lnTo>
                <a:pt x="6585" y="285"/>
              </a:lnTo>
              <a:lnTo>
                <a:pt x="6588" y="284"/>
              </a:lnTo>
              <a:lnTo>
                <a:pt x="6590" y="272"/>
              </a:lnTo>
              <a:lnTo>
                <a:pt x="6590" y="270"/>
              </a:lnTo>
              <a:lnTo>
                <a:pt x="6590" y="272"/>
              </a:lnTo>
              <a:lnTo>
                <a:pt x="6590" y="271"/>
              </a:lnTo>
              <a:lnTo>
                <a:pt x="6590" y="276"/>
              </a:lnTo>
              <a:lnTo>
                <a:pt x="6590" y="277"/>
              </a:lnTo>
              <a:lnTo>
                <a:pt x="6588" y="284"/>
              </a:lnTo>
              <a:lnTo>
                <a:pt x="6592" y="281"/>
              </a:lnTo>
              <a:lnTo>
                <a:pt x="6594" y="287"/>
              </a:lnTo>
              <a:lnTo>
                <a:pt x="6595" y="290"/>
              </a:lnTo>
              <a:lnTo>
                <a:pt x="6595" y="281"/>
              </a:lnTo>
              <a:lnTo>
                <a:pt x="6595" y="280"/>
              </a:lnTo>
              <a:lnTo>
                <a:pt x="6595" y="277"/>
              </a:lnTo>
              <a:lnTo>
                <a:pt x="6596" y="274"/>
              </a:lnTo>
              <a:lnTo>
                <a:pt x="6597" y="283"/>
              </a:lnTo>
              <a:lnTo>
                <a:pt x="6598" y="277"/>
              </a:lnTo>
              <a:lnTo>
                <a:pt x="6600" y="287"/>
              </a:lnTo>
              <a:close/>
              <a:moveTo>
                <a:pt x="6610" y="270"/>
              </a:moveTo>
              <a:lnTo>
                <a:pt x="6610" y="269"/>
              </a:lnTo>
              <a:lnTo>
                <a:pt x="6610" y="263"/>
              </a:lnTo>
              <a:lnTo>
                <a:pt x="6607" y="272"/>
              </a:lnTo>
              <a:lnTo>
                <a:pt x="6607" y="267"/>
              </a:lnTo>
              <a:lnTo>
                <a:pt x="6605" y="273"/>
              </a:lnTo>
              <a:lnTo>
                <a:pt x="6605" y="265"/>
              </a:lnTo>
              <a:lnTo>
                <a:pt x="6604" y="273"/>
              </a:lnTo>
              <a:lnTo>
                <a:pt x="6604" y="276"/>
              </a:lnTo>
              <a:lnTo>
                <a:pt x="6601" y="265"/>
              </a:lnTo>
              <a:lnTo>
                <a:pt x="6602" y="268"/>
              </a:lnTo>
              <a:lnTo>
                <a:pt x="6601" y="266"/>
              </a:lnTo>
              <a:lnTo>
                <a:pt x="6600" y="277"/>
              </a:lnTo>
              <a:lnTo>
                <a:pt x="6600" y="282"/>
              </a:lnTo>
              <a:lnTo>
                <a:pt x="6601" y="281"/>
              </a:lnTo>
              <a:lnTo>
                <a:pt x="6601" y="284"/>
              </a:lnTo>
              <a:lnTo>
                <a:pt x="6602" y="280"/>
              </a:lnTo>
              <a:lnTo>
                <a:pt x="6601" y="276"/>
              </a:lnTo>
              <a:lnTo>
                <a:pt x="6602" y="270"/>
              </a:lnTo>
              <a:lnTo>
                <a:pt x="6602" y="281"/>
              </a:lnTo>
              <a:lnTo>
                <a:pt x="6608" y="276"/>
              </a:lnTo>
              <a:lnTo>
                <a:pt x="6609" y="272"/>
              </a:lnTo>
              <a:lnTo>
                <a:pt x="6609" y="269"/>
              </a:lnTo>
              <a:lnTo>
                <a:pt x="6610" y="270"/>
              </a:lnTo>
              <a:close/>
              <a:moveTo>
                <a:pt x="6610" y="277"/>
              </a:moveTo>
              <a:lnTo>
                <a:pt x="6609" y="276"/>
              </a:lnTo>
              <a:lnTo>
                <a:pt x="6609" y="277"/>
              </a:lnTo>
              <a:lnTo>
                <a:pt x="6610" y="279"/>
              </a:lnTo>
              <a:lnTo>
                <a:pt x="6610" y="277"/>
              </a:lnTo>
              <a:close/>
              <a:moveTo>
                <a:pt x="6624" y="402"/>
              </a:moveTo>
              <a:lnTo>
                <a:pt x="6620" y="397"/>
              </a:lnTo>
              <a:lnTo>
                <a:pt x="6600" y="393"/>
              </a:lnTo>
              <a:lnTo>
                <a:pt x="6593" y="396"/>
              </a:lnTo>
              <a:lnTo>
                <a:pt x="6596" y="404"/>
              </a:lnTo>
              <a:lnTo>
                <a:pt x="6605" y="411"/>
              </a:lnTo>
              <a:lnTo>
                <a:pt x="6610" y="408"/>
              </a:lnTo>
              <a:lnTo>
                <a:pt x="6619" y="405"/>
              </a:lnTo>
              <a:lnTo>
                <a:pt x="6624" y="402"/>
              </a:lnTo>
              <a:close/>
              <a:moveTo>
                <a:pt x="6632" y="253"/>
              </a:moveTo>
              <a:lnTo>
                <a:pt x="6632" y="251"/>
              </a:lnTo>
              <a:lnTo>
                <a:pt x="6632" y="249"/>
              </a:lnTo>
              <a:lnTo>
                <a:pt x="6631" y="255"/>
              </a:lnTo>
              <a:lnTo>
                <a:pt x="6632" y="253"/>
              </a:lnTo>
              <a:close/>
              <a:moveTo>
                <a:pt x="6634" y="260"/>
              </a:moveTo>
              <a:lnTo>
                <a:pt x="6633" y="260"/>
              </a:lnTo>
              <a:lnTo>
                <a:pt x="6633" y="261"/>
              </a:lnTo>
              <a:lnTo>
                <a:pt x="6634" y="260"/>
              </a:lnTo>
              <a:close/>
              <a:moveTo>
                <a:pt x="6634" y="271"/>
              </a:moveTo>
              <a:lnTo>
                <a:pt x="6634" y="269"/>
              </a:lnTo>
              <a:lnTo>
                <a:pt x="6633" y="267"/>
              </a:lnTo>
              <a:lnTo>
                <a:pt x="6633" y="266"/>
              </a:lnTo>
              <a:lnTo>
                <a:pt x="6633" y="262"/>
              </a:lnTo>
              <a:lnTo>
                <a:pt x="6633" y="261"/>
              </a:lnTo>
              <a:lnTo>
                <a:pt x="6632" y="262"/>
              </a:lnTo>
              <a:lnTo>
                <a:pt x="6632" y="261"/>
              </a:lnTo>
              <a:lnTo>
                <a:pt x="6632" y="253"/>
              </a:lnTo>
              <a:lnTo>
                <a:pt x="6631" y="261"/>
              </a:lnTo>
              <a:lnTo>
                <a:pt x="6630" y="252"/>
              </a:lnTo>
              <a:lnTo>
                <a:pt x="6625" y="254"/>
              </a:lnTo>
              <a:lnTo>
                <a:pt x="6622" y="262"/>
              </a:lnTo>
              <a:lnTo>
                <a:pt x="6624" y="256"/>
              </a:lnTo>
              <a:lnTo>
                <a:pt x="6624" y="254"/>
              </a:lnTo>
              <a:lnTo>
                <a:pt x="6623" y="253"/>
              </a:lnTo>
              <a:lnTo>
                <a:pt x="6622" y="257"/>
              </a:lnTo>
              <a:lnTo>
                <a:pt x="6622" y="264"/>
              </a:lnTo>
              <a:lnTo>
                <a:pt x="6620" y="268"/>
              </a:lnTo>
              <a:lnTo>
                <a:pt x="6618" y="264"/>
              </a:lnTo>
              <a:lnTo>
                <a:pt x="6617" y="259"/>
              </a:lnTo>
              <a:lnTo>
                <a:pt x="6617" y="261"/>
              </a:lnTo>
              <a:lnTo>
                <a:pt x="6617" y="266"/>
              </a:lnTo>
              <a:lnTo>
                <a:pt x="6616" y="275"/>
              </a:lnTo>
              <a:lnTo>
                <a:pt x="6614" y="258"/>
              </a:lnTo>
              <a:lnTo>
                <a:pt x="6611" y="263"/>
              </a:lnTo>
              <a:lnTo>
                <a:pt x="6611" y="264"/>
              </a:lnTo>
              <a:lnTo>
                <a:pt x="6611" y="265"/>
              </a:lnTo>
              <a:lnTo>
                <a:pt x="6610" y="267"/>
              </a:lnTo>
              <a:lnTo>
                <a:pt x="6610" y="271"/>
              </a:lnTo>
              <a:lnTo>
                <a:pt x="6610" y="277"/>
              </a:lnTo>
              <a:lnTo>
                <a:pt x="6617" y="285"/>
              </a:lnTo>
              <a:lnTo>
                <a:pt x="6622" y="275"/>
              </a:lnTo>
              <a:lnTo>
                <a:pt x="6624" y="271"/>
              </a:lnTo>
              <a:lnTo>
                <a:pt x="6623" y="277"/>
              </a:lnTo>
              <a:lnTo>
                <a:pt x="6626" y="274"/>
              </a:lnTo>
              <a:lnTo>
                <a:pt x="6628" y="276"/>
              </a:lnTo>
              <a:lnTo>
                <a:pt x="6629" y="277"/>
              </a:lnTo>
              <a:lnTo>
                <a:pt x="6630" y="274"/>
              </a:lnTo>
              <a:lnTo>
                <a:pt x="6630" y="271"/>
              </a:lnTo>
              <a:lnTo>
                <a:pt x="6631" y="268"/>
              </a:lnTo>
              <a:lnTo>
                <a:pt x="6631" y="266"/>
              </a:lnTo>
              <a:lnTo>
                <a:pt x="6631" y="279"/>
              </a:lnTo>
              <a:lnTo>
                <a:pt x="6632" y="278"/>
              </a:lnTo>
              <a:lnTo>
                <a:pt x="6633" y="273"/>
              </a:lnTo>
              <a:lnTo>
                <a:pt x="6634" y="271"/>
              </a:lnTo>
              <a:close/>
              <a:moveTo>
                <a:pt x="6635" y="256"/>
              </a:moveTo>
              <a:lnTo>
                <a:pt x="6634" y="260"/>
              </a:lnTo>
              <a:lnTo>
                <a:pt x="6635" y="256"/>
              </a:lnTo>
              <a:close/>
              <a:moveTo>
                <a:pt x="6640" y="273"/>
              </a:moveTo>
              <a:lnTo>
                <a:pt x="6640" y="271"/>
              </a:lnTo>
              <a:lnTo>
                <a:pt x="6639" y="269"/>
              </a:lnTo>
              <a:lnTo>
                <a:pt x="6639" y="270"/>
              </a:lnTo>
              <a:lnTo>
                <a:pt x="6639" y="271"/>
              </a:lnTo>
              <a:lnTo>
                <a:pt x="6640" y="275"/>
              </a:lnTo>
              <a:lnTo>
                <a:pt x="6640" y="273"/>
              </a:lnTo>
              <a:close/>
              <a:moveTo>
                <a:pt x="6649" y="250"/>
              </a:moveTo>
              <a:lnTo>
                <a:pt x="6648" y="249"/>
              </a:lnTo>
              <a:lnTo>
                <a:pt x="6649" y="252"/>
              </a:lnTo>
              <a:lnTo>
                <a:pt x="6649" y="250"/>
              </a:lnTo>
              <a:close/>
              <a:moveTo>
                <a:pt x="6650" y="245"/>
              </a:moveTo>
              <a:lnTo>
                <a:pt x="6648" y="244"/>
              </a:lnTo>
              <a:lnTo>
                <a:pt x="6649" y="246"/>
              </a:lnTo>
              <a:lnTo>
                <a:pt x="6649" y="247"/>
              </a:lnTo>
              <a:lnTo>
                <a:pt x="6650" y="245"/>
              </a:lnTo>
              <a:close/>
              <a:moveTo>
                <a:pt x="6666" y="263"/>
              </a:moveTo>
              <a:lnTo>
                <a:pt x="6665" y="260"/>
              </a:lnTo>
              <a:lnTo>
                <a:pt x="6665" y="259"/>
              </a:lnTo>
              <a:lnTo>
                <a:pt x="6665" y="254"/>
              </a:lnTo>
              <a:lnTo>
                <a:pt x="6663" y="259"/>
              </a:lnTo>
              <a:lnTo>
                <a:pt x="6663" y="254"/>
              </a:lnTo>
              <a:lnTo>
                <a:pt x="6663" y="249"/>
              </a:lnTo>
              <a:lnTo>
                <a:pt x="6663" y="243"/>
              </a:lnTo>
              <a:lnTo>
                <a:pt x="6661" y="239"/>
              </a:lnTo>
              <a:lnTo>
                <a:pt x="6659" y="245"/>
              </a:lnTo>
              <a:lnTo>
                <a:pt x="6657" y="249"/>
              </a:lnTo>
              <a:lnTo>
                <a:pt x="6655" y="242"/>
              </a:lnTo>
              <a:lnTo>
                <a:pt x="6653" y="245"/>
              </a:lnTo>
              <a:lnTo>
                <a:pt x="6651" y="248"/>
              </a:lnTo>
              <a:lnTo>
                <a:pt x="6650" y="255"/>
              </a:lnTo>
              <a:lnTo>
                <a:pt x="6651" y="251"/>
              </a:lnTo>
              <a:lnTo>
                <a:pt x="6648" y="259"/>
              </a:lnTo>
              <a:lnTo>
                <a:pt x="6647" y="256"/>
              </a:lnTo>
              <a:lnTo>
                <a:pt x="6648" y="254"/>
              </a:lnTo>
              <a:lnTo>
                <a:pt x="6646" y="248"/>
              </a:lnTo>
              <a:lnTo>
                <a:pt x="6645" y="256"/>
              </a:lnTo>
              <a:lnTo>
                <a:pt x="6643" y="261"/>
              </a:lnTo>
              <a:lnTo>
                <a:pt x="6642" y="268"/>
              </a:lnTo>
              <a:lnTo>
                <a:pt x="6642" y="267"/>
              </a:lnTo>
              <a:lnTo>
                <a:pt x="6642" y="266"/>
              </a:lnTo>
              <a:lnTo>
                <a:pt x="6642" y="265"/>
              </a:lnTo>
              <a:lnTo>
                <a:pt x="6641" y="263"/>
              </a:lnTo>
              <a:lnTo>
                <a:pt x="6640" y="265"/>
              </a:lnTo>
              <a:lnTo>
                <a:pt x="6640" y="263"/>
              </a:lnTo>
              <a:lnTo>
                <a:pt x="6641" y="257"/>
              </a:lnTo>
              <a:lnTo>
                <a:pt x="6642" y="257"/>
              </a:lnTo>
              <a:lnTo>
                <a:pt x="6642" y="254"/>
              </a:lnTo>
              <a:lnTo>
                <a:pt x="6642" y="252"/>
              </a:lnTo>
              <a:lnTo>
                <a:pt x="6640" y="248"/>
              </a:lnTo>
              <a:lnTo>
                <a:pt x="6639" y="251"/>
              </a:lnTo>
              <a:lnTo>
                <a:pt x="6638" y="252"/>
              </a:lnTo>
              <a:lnTo>
                <a:pt x="6637" y="247"/>
              </a:lnTo>
              <a:lnTo>
                <a:pt x="6637" y="245"/>
              </a:lnTo>
              <a:lnTo>
                <a:pt x="6636" y="243"/>
              </a:lnTo>
              <a:lnTo>
                <a:pt x="6636" y="247"/>
              </a:lnTo>
              <a:lnTo>
                <a:pt x="6635" y="248"/>
              </a:lnTo>
              <a:lnTo>
                <a:pt x="6635" y="249"/>
              </a:lnTo>
              <a:lnTo>
                <a:pt x="6636" y="252"/>
              </a:lnTo>
              <a:lnTo>
                <a:pt x="6636" y="254"/>
              </a:lnTo>
              <a:lnTo>
                <a:pt x="6636" y="256"/>
              </a:lnTo>
              <a:lnTo>
                <a:pt x="6635" y="264"/>
              </a:lnTo>
              <a:lnTo>
                <a:pt x="6635" y="267"/>
              </a:lnTo>
              <a:lnTo>
                <a:pt x="6635" y="259"/>
              </a:lnTo>
              <a:lnTo>
                <a:pt x="6634" y="270"/>
              </a:lnTo>
              <a:lnTo>
                <a:pt x="6635" y="270"/>
              </a:lnTo>
              <a:lnTo>
                <a:pt x="6636" y="274"/>
              </a:lnTo>
              <a:lnTo>
                <a:pt x="6636" y="270"/>
              </a:lnTo>
              <a:lnTo>
                <a:pt x="6636" y="269"/>
              </a:lnTo>
              <a:lnTo>
                <a:pt x="6637" y="271"/>
              </a:lnTo>
              <a:lnTo>
                <a:pt x="6637" y="269"/>
              </a:lnTo>
              <a:lnTo>
                <a:pt x="6637" y="267"/>
              </a:lnTo>
              <a:lnTo>
                <a:pt x="6638" y="263"/>
              </a:lnTo>
              <a:lnTo>
                <a:pt x="6639" y="264"/>
              </a:lnTo>
              <a:lnTo>
                <a:pt x="6640" y="267"/>
              </a:lnTo>
              <a:lnTo>
                <a:pt x="6640" y="271"/>
              </a:lnTo>
              <a:lnTo>
                <a:pt x="6641" y="266"/>
              </a:lnTo>
              <a:lnTo>
                <a:pt x="6642" y="266"/>
              </a:lnTo>
              <a:lnTo>
                <a:pt x="6642" y="268"/>
              </a:lnTo>
              <a:lnTo>
                <a:pt x="6642" y="270"/>
              </a:lnTo>
              <a:lnTo>
                <a:pt x="6642" y="272"/>
              </a:lnTo>
              <a:lnTo>
                <a:pt x="6641" y="274"/>
              </a:lnTo>
              <a:lnTo>
                <a:pt x="6644" y="268"/>
              </a:lnTo>
              <a:lnTo>
                <a:pt x="6646" y="282"/>
              </a:lnTo>
              <a:lnTo>
                <a:pt x="6647" y="268"/>
              </a:lnTo>
              <a:lnTo>
                <a:pt x="6647" y="263"/>
              </a:lnTo>
              <a:lnTo>
                <a:pt x="6648" y="262"/>
              </a:lnTo>
              <a:lnTo>
                <a:pt x="6649" y="269"/>
              </a:lnTo>
              <a:lnTo>
                <a:pt x="6649" y="265"/>
              </a:lnTo>
              <a:lnTo>
                <a:pt x="6651" y="258"/>
              </a:lnTo>
              <a:lnTo>
                <a:pt x="6651" y="273"/>
              </a:lnTo>
              <a:lnTo>
                <a:pt x="6652" y="276"/>
              </a:lnTo>
              <a:lnTo>
                <a:pt x="6654" y="273"/>
              </a:lnTo>
              <a:lnTo>
                <a:pt x="6655" y="258"/>
              </a:lnTo>
              <a:lnTo>
                <a:pt x="6655" y="256"/>
              </a:lnTo>
              <a:lnTo>
                <a:pt x="6656" y="260"/>
              </a:lnTo>
              <a:lnTo>
                <a:pt x="6657" y="259"/>
              </a:lnTo>
              <a:lnTo>
                <a:pt x="6657" y="263"/>
              </a:lnTo>
              <a:lnTo>
                <a:pt x="6657" y="268"/>
              </a:lnTo>
              <a:lnTo>
                <a:pt x="6658" y="259"/>
              </a:lnTo>
              <a:lnTo>
                <a:pt x="6659" y="256"/>
              </a:lnTo>
              <a:lnTo>
                <a:pt x="6659" y="255"/>
              </a:lnTo>
              <a:lnTo>
                <a:pt x="6660" y="254"/>
              </a:lnTo>
              <a:lnTo>
                <a:pt x="6661" y="267"/>
              </a:lnTo>
              <a:lnTo>
                <a:pt x="6662" y="265"/>
              </a:lnTo>
              <a:lnTo>
                <a:pt x="6665" y="260"/>
              </a:lnTo>
              <a:lnTo>
                <a:pt x="6666" y="263"/>
              </a:lnTo>
              <a:close/>
              <a:moveTo>
                <a:pt x="6677" y="243"/>
              </a:moveTo>
              <a:lnTo>
                <a:pt x="6677" y="241"/>
              </a:lnTo>
              <a:lnTo>
                <a:pt x="6676" y="244"/>
              </a:lnTo>
              <a:lnTo>
                <a:pt x="6677" y="243"/>
              </a:lnTo>
              <a:close/>
              <a:moveTo>
                <a:pt x="6717" y="256"/>
              </a:moveTo>
              <a:lnTo>
                <a:pt x="6716" y="256"/>
              </a:lnTo>
              <a:lnTo>
                <a:pt x="6715" y="261"/>
              </a:lnTo>
              <a:lnTo>
                <a:pt x="6717" y="256"/>
              </a:lnTo>
              <a:close/>
              <a:moveTo>
                <a:pt x="6728" y="258"/>
              </a:moveTo>
              <a:lnTo>
                <a:pt x="6727" y="256"/>
              </a:lnTo>
              <a:lnTo>
                <a:pt x="6727" y="262"/>
              </a:lnTo>
              <a:lnTo>
                <a:pt x="6728" y="258"/>
              </a:lnTo>
              <a:close/>
              <a:moveTo>
                <a:pt x="6736" y="424"/>
              </a:moveTo>
              <a:lnTo>
                <a:pt x="6732" y="411"/>
              </a:lnTo>
              <a:lnTo>
                <a:pt x="6735" y="401"/>
              </a:lnTo>
              <a:lnTo>
                <a:pt x="6704" y="408"/>
              </a:lnTo>
              <a:lnTo>
                <a:pt x="6689" y="411"/>
              </a:lnTo>
              <a:lnTo>
                <a:pt x="6674" y="414"/>
              </a:lnTo>
              <a:lnTo>
                <a:pt x="6685" y="413"/>
              </a:lnTo>
              <a:lnTo>
                <a:pt x="6695" y="412"/>
              </a:lnTo>
              <a:lnTo>
                <a:pt x="6706" y="411"/>
              </a:lnTo>
              <a:lnTo>
                <a:pt x="6717" y="410"/>
              </a:lnTo>
              <a:lnTo>
                <a:pt x="6734" y="421"/>
              </a:lnTo>
              <a:lnTo>
                <a:pt x="6727" y="428"/>
              </a:lnTo>
              <a:lnTo>
                <a:pt x="6707" y="433"/>
              </a:lnTo>
              <a:lnTo>
                <a:pt x="6689" y="434"/>
              </a:lnTo>
              <a:lnTo>
                <a:pt x="6727" y="433"/>
              </a:lnTo>
              <a:lnTo>
                <a:pt x="6736" y="424"/>
              </a:lnTo>
              <a:close/>
              <a:moveTo>
                <a:pt x="6738" y="246"/>
              </a:moveTo>
              <a:lnTo>
                <a:pt x="6737" y="247"/>
              </a:lnTo>
              <a:lnTo>
                <a:pt x="6737" y="249"/>
              </a:lnTo>
              <a:lnTo>
                <a:pt x="6737" y="247"/>
              </a:lnTo>
              <a:lnTo>
                <a:pt x="6738" y="246"/>
              </a:lnTo>
              <a:close/>
              <a:moveTo>
                <a:pt x="6754" y="257"/>
              </a:moveTo>
              <a:lnTo>
                <a:pt x="6754" y="254"/>
              </a:lnTo>
              <a:lnTo>
                <a:pt x="6754" y="256"/>
              </a:lnTo>
              <a:lnTo>
                <a:pt x="6754" y="257"/>
              </a:lnTo>
              <a:close/>
              <a:moveTo>
                <a:pt x="6787" y="259"/>
              </a:moveTo>
              <a:lnTo>
                <a:pt x="6787" y="260"/>
              </a:lnTo>
              <a:lnTo>
                <a:pt x="6787" y="259"/>
              </a:lnTo>
              <a:close/>
              <a:moveTo>
                <a:pt x="6812" y="256"/>
              </a:moveTo>
              <a:lnTo>
                <a:pt x="6811" y="254"/>
              </a:lnTo>
              <a:lnTo>
                <a:pt x="6811" y="258"/>
              </a:lnTo>
              <a:lnTo>
                <a:pt x="6812" y="263"/>
              </a:lnTo>
              <a:lnTo>
                <a:pt x="6812" y="256"/>
              </a:lnTo>
              <a:close/>
              <a:moveTo>
                <a:pt x="6846" y="216"/>
              </a:moveTo>
              <a:lnTo>
                <a:pt x="6844" y="219"/>
              </a:lnTo>
              <a:lnTo>
                <a:pt x="6844" y="221"/>
              </a:lnTo>
              <a:lnTo>
                <a:pt x="6846" y="216"/>
              </a:lnTo>
              <a:close/>
              <a:moveTo>
                <a:pt x="6849" y="214"/>
              </a:moveTo>
              <a:lnTo>
                <a:pt x="6848" y="215"/>
              </a:lnTo>
              <a:lnTo>
                <a:pt x="6848" y="218"/>
              </a:lnTo>
              <a:lnTo>
                <a:pt x="6849" y="214"/>
              </a:lnTo>
              <a:close/>
              <a:moveTo>
                <a:pt x="6855" y="412"/>
              </a:moveTo>
              <a:lnTo>
                <a:pt x="6850" y="407"/>
              </a:lnTo>
              <a:lnTo>
                <a:pt x="6836" y="401"/>
              </a:lnTo>
              <a:lnTo>
                <a:pt x="6819" y="394"/>
              </a:lnTo>
              <a:lnTo>
                <a:pt x="6797" y="415"/>
              </a:lnTo>
              <a:lnTo>
                <a:pt x="6848" y="417"/>
              </a:lnTo>
              <a:lnTo>
                <a:pt x="6855" y="412"/>
              </a:lnTo>
              <a:close/>
              <a:moveTo>
                <a:pt x="6857" y="224"/>
              </a:moveTo>
              <a:lnTo>
                <a:pt x="6857" y="221"/>
              </a:lnTo>
              <a:lnTo>
                <a:pt x="6857" y="218"/>
              </a:lnTo>
              <a:lnTo>
                <a:pt x="6855" y="216"/>
              </a:lnTo>
              <a:lnTo>
                <a:pt x="6857" y="224"/>
              </a:lnTo>
              <a:close/>
              <a:moveTo>
                <a:pt x="6902" y="229"/>
              </a:moveTo>
              <a:lnTo>
                <a:pt x="6902" y="223"/>
              </a:lnTo>
              <a:lnTo>
                <a:pt x="6902" y="230"/>
              </a:lnTo>
              <a:lnTo>
                <a:pt x="6902" y="229"/>
              </a:lnTo>
              <a:close/>
              <a:moveTo>
                <a:pt x="6909" y="225"/>
              </a:moveTo>
              <a:lnTo>
                <a:pt x="6909" y="226"/>
              </a:lnTo>
              <a:lnTo>
                <a:pt x="6909" y="225"/>
              </a:lnTo>
              <a:close/>
              <a:moveTo>
                <a:pt x="6910" y="223"/>
              </a:moveTo>
              <a:lnTo>
                <a:pt x="6909" y="225"/>
              </a:lnTo>
              <a:lnTo>
                <a:pt x="6909" y="224"/>
              </a:lnTo>
              <a:lnTo>
                <a:pt x="6910" y="223"/>
              </a:lnTo>
              <a:close/>
              <a:moveTo>
                <a:pt x="7034" y="257"/>
              </a:moveTo>
              <a:lnTo>
                <a:pt x="6965" y="247"/>
              </a:lnTo>
              <a:lnTo>
                <a:pt x="6929" y="240"/>
              </a:lnTo>
              <a:lnTo>
                <a:pt x="6929" y="237"/>
              </a:lnTo>
              <a:lnTo>
                <a:pt x="6928" y="230"/>
              </a:lnTo>
              <a:lnTo>
                <a:pt x="6928" y="240"/>
              </a:lnTo>
              <a:lnTo>
                <a:pt x="6927" y="240"/>
              </a:lnTo>
              <a:lnTo>
                <a:pt x="6926" y="239"/>
              </a:lnTo>
              <a:lnTo>
                <a:pt x="6927" y="230"/>
              </a:lnTo>
              <a:lnTo>
                <a:pt x="6925" y="233"/>
              </a:lnTo>
              <a:lnTo>
                <a:pt x="6925" y="240"/>
              </a:lnTo>
              <a:lnTo>
                <a:pt x="6921" y="239"/>
              </a:lnTo>
              <a:lnTo>
                <a:pt x="6920" y="234"/>
              </a:lnTo>
              <a:lnTo>
                <a:pt x="6919" y="236"/>
              </a:lnTo>
              <a:lnTo>
                <a:pt x="6919" y="239"/>
              </a:lnTo>
              <a:lnTo>
                <a:pt x="6918" y="239"/>
              </a:lnTo>
              <a:lnTo>
                <a:pt x="6919" y="239"/>
              </a:lnTo>
              <a:lnTo>
                <a:pt x="6919" y="236"/>
              </a:lnTo>
              <a:lnTo>
                <a:pt x="6918" y="236"/>
              </a:lnTo>
              <a:lnTo>
                <a:pt x="6918" y="239"/>
              </a:lnTo>
              <a:lnTo>
                <a:pt x="6914" y="238"/>
              </a:lnTo>
              <a:lnTo>
                <a:pt x="6914" y="236"/>
              </a:lnTo>
              <a:lnTo>
                <a:pt x="6914" y="229"/>
              </a:lnTo>
              <a:lnTo>
                <a:pt x="6912" y="233"/>
              </a:lnTo>
              <a:lnTo>
                <a:pt x="6912" y="237"/>
              </a:lnTo>
              <a:lnTo>
                <a:pt x="6911" y="237"/>
              </a:lnTo>
              <a:lnTo>
                <a:pt x="6911" y="230"/>
              </a:lnTo>
              <a:lnTo>
                <a:pt x="6910" y="226"/>
              </a:lnTo>
              <a:lnTo>
                <a:pt x="6910" y="230"/>
              </a:lnTo>
              <a:lnTo>
                <a:pt x="6910" y="236"/>
              </a:lnTo>
              <a:lnTo>
                <a:pt x="6910" y="237"/>
              </a:lnTo>
              <a:lnTo>
                <a:pt x="6909" y="237"/>
              </a:lnTo>
              <a:lnTo>
                <a:pt x="6909" y="235"/>
              </a:lnTo>
              <a:lnTo>
                <a:pt x="6909" y="230"/>
              </a:lnTo>
              <a:lnTo>
                <a:pt x="6909" y="225"/>
              </a:lnTo>
              <a:lnTo>
                <a:pt x="6908" y="220"/>
              </a:lnTo>
              <a:lnTo>
                <a:pt x="6908" y="237"/>
              </a:lnTo>
              <a:lnTo>
                <a:pt x="6907" y="237"/>
              </a:lnTo>
              <a:lnTo>
                <a:pt x="6908" y="236"/>
              </a:lnTo>
              <a:lnTo>
                <a:pt x="6908" y="235"/>
              </a:lnTo>
              <a:lnTo>
                <a:pt x="6908" y="237"/>
              </a:lnTo>
              <a:lnTo>
                <a:pt x="6908" y="220"/>
              </a:lnTo>
              <a:lnTo>
                <a:pt x="6907" y="212"/>
              </a:lnTo>
              <a:lnTo>
                <a:pt x="6906" y="214"/>
              </a:lnTo>
              <a:lnTo>
                <a:pt x="6906" y="230"/>
              </a:lnTo>
              <a:lnTo>
                <a:pt x="6906" y="231"/>
              </a:lnTo>
              <a:lnTo>
                <a:pt x="6906" y="236"/>
              </a:lnTo>
              <a:lnTo>
                <a:pt x="6904" y="236"/>
              </a:lnTo>
              <a:lnTo>
                <a:pt x="6906" y="230"/>
              </a:lnTo>
              <a:lnTo>
                <a:pt x="6906" y="214"/>
              </a:lnTo>
              <a:lnTo>
                <a:pt x="6905" y="214"/>
              </a:lnTo>
              <a:lnTo>
                <a:pt x="6903" y="216"/>
              </a:lnTo>
              <a:lnTo>
                <a:pt x="6903" y="223"/>
              </a:lnTo>
              <a:lnTo>
                <a:pt x="6903" y="236"/>
              </a:lnTo>
              <a:lnTo>
                <a:pt x="6901" y="236"/>
              </a:lnTo>
              <a:lnTo>
                <a:pt x="6901" y="233"/>
              </a:lnTo>
              <a:lnTo>
                <a:pt x="6900" y="221"/>
              </a:lnTo>
              <a:lnTo>
                <a:pt x="6899" y="235"/>
              </a:lnTo>
              <a:lnTo>
                <a:pt x="6895" y="235"/>
              </a:lnTo>
              <a:lnTo>
                <a:pt x="6895" y="234"/>
              </a:lnTo>
              <a:lnTo>
                <a:pt x="6898" y="233"/>
              </a:lnTo>
              <a:lnTo>
                <a:pt x="6897" y="221"/>
              </a:lnTo>
              <a:lnTo>
                <a:pt x="6898" y="225"/>
              </a:lnTo>
              <a:lnTo>
                <a:pt x="6897" y="211"/>
              </a:lnTo>
              <a:lnTo>
                <a:pt x="6895" y="224"/>
              </a:lnTo>
              <a:lnTo>
                <a:pt x="6894" y="228"/>
              </a:lnTo>
              <a:lnTo>
                <a:pt x="6894" y="232"/>
              </a:lnTo>
              <a:lnTo>
                <a:pt x="6894" y="234"/>
              </a:lnTo>
              <a:lnTo>
                <a:pt x="6892" y="234"/>
              </a:lnTo>
              <a:lnTo>
                <a:pt x="6892" y="229"/>
              </a:lnTo>
              <a:lnTo>
                <a:pt x="6890" y="234"/>
              </a:lnTo>
              <a:lnTo>
                <a:pt x="6890" y="232"/>
              </a:lnTo>
              <a:lnTo>
                <a:pt x="6890" y="228"/>
              </a:lnTo>
              <a:lnTo>
                <a:pt x="6890" y="221"/>
              </a:lnTo>
              <a:lnTo>
                <a:pt x="6891" y="230"/>
              </a:lnTo>
              <a:lnTo>
                <a:pt x="6891" y="221"/>
              </a:lnTo>
              <a:lnTo>
                <a:pt x="6888" y="217"/>
              </a:lnTo>
              <a:lnTo>
                <a:pt x="6887" y="220"/>
              </a:lnTo>
              <a:lnTo>
                <a:pt x="6887" y="233"/>
              </a:lnTo>
              <a:lnTo>
                <a:pt x="6887" y="232"/>
              </a:lnTo>
              <a:lnTo>
                <a:pt x="6887" y="233"/>
              </a:lnTo>
              <a:lnTo>
                <a:pt x="6887" y="220"/>
              </a:lnTo>
              <a:lnTo>
                <a:pt x="6883" y="232"/>
              </a:lnTo>
              <a:lnTo>
                <a:pt x="6871" y="230"/>
              </a:lnTo>
              <a:lnTo>
                <a:pt x="6870" y="225"/>
              </a:lnTo>
              <a:lnTo>
                <a:pt x="6870" y="230"/>
              </a:lnTo>
              <a:lnTo>
                <a:pt x="6868" y="224"/>
              </a:lnTo>
              <a:lnTo>
                <a:pt x="6868" y="223"/>
              </a:lnTo>
              <a:lnTo>
                <a:pt x="6868" y="221"/>
              </a:lnTo>
              <a:lnTo>
                <a:pt x="6868" y="218"/>
              </a:lnTo>
              <a:lnTo>
                <a:pt x="6867" y="218"/>
              </a:lnTo>
              <a:lnTo>
                <a:pt x="6867" y="220"/>
              </a:lnTo>
              <a:lnTo>
                <a:pt x="6867" y="223"/>
              </a:lnTo>
              <a:lnTo>
                <a:pt x="6866" y="221"/>
              </a:lnTo>
              <a:lnTo>
                <a:pt x="6867" y="229"/>
              </a:lnTo>
              <a:lnTo>
                <a:pt x="6858" y="228"/>
              </a:lnTo>
              <a:lnTo>
                <a:pt x="6858" y="227"/>
              </a:lnTo>
              <a:lnTo>
                <a:pt x="6857" y="224"/>
              </a:lnTo>
              <a:lnTo>
                <a:pt x="6857" y="228"/>
              </a:lnTo>
              <a:lnTo>
                <a:pt x="6856" y="227"/>
              </a:lnTo>
              <a:lnTo>
                <a:pt x="6856" y="225"/>
              </a:lnTo>
              <a:lnTo>
                <a:pt x="6854" y="222"/>
              </a:lnTo>
              <a:lnTo>
                <a:pt x="6854" y="227"/>
              </a:lnTo>
              <a:lnTo>
                <a:pt x="6849" y="226"/>
              </a:lnTo>
              <a:lnTo>
                <a:pt x="6849" y="225"/>
              </a:lnTo>
              <a:lnTo>
                <a:pt x="6849" y="224"/>
              </a:lnTo>
              <a:lnTo>
                <a:pt x="6849" y="222"/>
              </a:lnTo>
              <a:lnTo>
                <a:pt x="6848" y="222"/>
              </a:lnTo>
              <a:lnTo>
                <a:pt x="6848" y="218"/>
              </a:lnTo>
              <a:lnTo>
                <a:pt x="6847" y="224"/>
              </a:lnTo>
              <a:lnTo>
                <a:pt x="6847" y="226"/>
              </a:lnTo>
              <a:lnTo>
                <a:pt x="6846" y="226"/>
              </a:lnTo>
              <a:lnTo>
                <a:pt x="6846" y="224"/>
              </a:lnTo>
              <a:lnTo>
                <a:pt x="6843" y="224"/>
              </a:lnTo>
              <a:lnTo>
                <a:pt x="6843" y="225"/>
              </a:lnTo>
              <a:lnTo>
                <a:pt x="6828" y="222"/>
              </a:lnTo>
              <a:lnTo>
                <a:pt x="6828" y="216"/>
              </a:lnTo>
              <a:lnTo>
                <a:pt x="6826" y="222"/>
              </a:lnTo>
              <a:lnTo>
                <a:pt x="6807" y="218"/>
              </a:lnTo>
              <a:lnTo>
                <a:pt x="6807" y="249"/>
              </a:lnTo>
              <a:lnTo>
                <a:pt x="6807" y="251"/>
              </a:lnTo>
              <a:lnTo>
                <a:pt x="6806" y="249"/>
              </a:lnTo>
              <a:lnTo>
                <a:pt x="6807" y="249"/>
              </a:lnTo>
              <a:lnTo>
                <a:pt x="6807" y="218"/>
              </a:lnTo>
              <a:lnTo>
                <a:pt x="6806" y="218"/>
              </a:lnTo>
              <a:lnTo>
                <a:pt x="6805" y="218"/>
              </a:lnTo>
              <a:lnTo>
                <a:pt x="6805" y="249"/>
              </a:lnTo>
              <a:lnTo>
                <a:pt x="6805" y="255"/>
              </a:lnTo>
              <a:lnTo>
                <a:pt x="6804" y="255"/>
              </a:lnTo>
              <a:lnTo>
                <a:pt x="6805" y="251"/>
              </a:lnTo>
              <a:lnTo>
                <a:pt x="6805" y="249"/>
              </a:lnTo>
              <a:lnTo>
                <a:pt x="6805" y="218"/>
              </a:lnTo>
              <a:lnTo>
                <a:pt x="6802" y="218"/>
              </a:lnTo>
              <a:lnTo>
                <a:pt x="6802" y="249"/>
              </a:lnTo>
              <a:lnTo>
                <a:pt x="6802" y="252"/>
              </a:lnTo>
              <a:lnTo>
                <a:pt x="6800" y="257"/>
              </a:lnTo>
              <a:lnTo>
                <a:pt x="6800" y="253"/>
              </a:lnTo>
              <a:lnTo>
                <a:pt x="6800" y="249"/>
              </a:lnTo>
              <a:lnTo>
                <a:pt x="6802" y="249"/>
              </a:lnTo>
              <a:lnTo>
                <a:pt x="6802" y="218"/>
              </a:lnTo>
              <a:lnTo>
                <a:pt x="6792" y="216"/>
              </a:lnTo>
              <a:lnTo>
                <a:pt x="6792" y="253"/>
              </a:lnTo>
              <a:lnTo>
                <a:pt x="6792" y="252"/>
              </a:lnTo>
              <a:lnTo>
                <a:pt x="6792" y="251"/>
              </a:lnTo>
              <a:lnTo>
                <a:pt x="6792" y="253"/>
              </a:lnTo>
              <a:lnTo>
                <a:pt x="6792" y="216"/>
              </a:lnTo>
              <a:lnTo>
                <a:pt x="6771" y="212"/>
              </a:lnTo>
              <a:lnTo>
                <a:pt x="6771" y="250"/>
              </a:lnTo>
              <a:lnTo>
                <a:pt x="6770" y="247"/>
              </a:lnTo>
              <a:lnTo>
                <a:pt x="6771" y="247"/>
              </a:lnTo>
              <a:lnTo>
                <a:pt x="6771" y="250"/>
              </a:lnTo>
              <a:lnTo>
                <a:pt x="6771" y="212"/>
              </a:lnTo>
              <a:lnTo>
                <a:pt x="6765" y="211"/>
              </a:lnTo>
              <a:lnTo>
                <a:pt x="6765" y="246"/>
              </a:lnTo>
              <a:lnTo>
                <a:pt x="6765" y="257"/>
              </a:lnTo>
              <a:lnTo>
                <a:pt x="6764" y="252"/>
              </a:lnTo>
              <a:lnTo>
                <a:pt x="6764" y="250"/>
              </a:lnTo>
              <a:lnTo>
                <a:pt x="6763" y="249"/>
              </a:lnTo>
              <a:lnTo>
                <a:pt x="6763" y="248"/>
              </a:lnTo>
              <a:lnTo>
                <a:pt x="6764" y="246"/>
              </a:lnTo>
              <a:lnTo>
                <a:pt x="6765" y="246"/>
              </a:lnTo>
              <a:lnTo>
                <a:pt x="6765" y="211"/>
              </a:lnTo>
              <a:lnTo>
                <a:pt x="6763" y="211"/>
              </a:lnTo>
              <a:lnTo>
                <a:pt x="6763" y="246"/>
              </a:lnTo>
              <a:lnTo>
                <a:pt x="6763" y="248"/>
              </a:lnTo>
              <a:lnTo>
                <a:pt x="6762" y="246"/>
              </a:lnTo>
              <a:lnTo>
                <a:pt x="6763" y="246"/>
              </a:lnTo>
              <a:lnTo>
                <a:pt x="6763" y="211"/>
              </a:lnTo>
              <a:lnTo>
                <a:pt x="6750" y="209"/>
              </a:lnTo>
              <a:lnTo>
                <a:pt x="6750" y="245"/>
              </a:lnTo>
              <a:lnTo>
                <a:pt x="6749" y="252"/>
              </a:lnTo>
              <a:lnTo>
                <a:pt x="6749" y="245"/>
              </a:lnTo>
              <a:lnTo>
                <a:pt x="6750" y="245"/>
              </a:lnTo>
              <a:lnTo>
                <a:pt x="6750" y="209"/>
              </a:lnTo>
              <a:lnTo>
                <a:pt x="6749" y="208"/>
              </a:lnTo>
              <a:lnTo>
                <a:pt x="6749" y="245"/>
              </a:lnTo>
              <a:lnTo>
                <a:pt x="6748" y="247"/>
              </a:lnTo>
              <a:lnTo>
                <a:pt x="6747" y="252"/>
              </a:lnTo>
              <a:lnTo>
                <a:pt x="6746" y="251"/>
              </a:lnTo>
              <a:lnTo>
                <a:pt x="6746" y="249"/>
              </a:lnTo>
              <a:lnTo>
                <a:pt x="6745" y="245"/>
              </a:lnTo>
              <a:lnTo>
                <a:pt x="6746" y="245"/>
              </a:lnTo>
              <a:lnTo>
                <a:pt x="6746" y="248"/>
              </a:lnTo>
              <a:lnTo>
                <a:pt x="6746" y="245"/>
              </a:lnTo>
              <a:lnTo>
                <a:pt x="6748" y="247"/>
              </a:lnTo>
              <a:lnTo>
                <a:pt x="6747" y="245"/>
              </a:lnTo>
              <a:lnTo>
                <a:pt x="6749" y="245"/>
              </a:lnTo>
              <a:lnTo>
                <a:pt x="6749" y="208"/>
              </a:lnTo>
              <a:lnTo>
                <a:pt x="6741" y="207"/>
              </a:lnTo>
              <a:lnTo>
                <a:pt x="6741" y="245"/>
              </a:lnTo>
              <a:lnTo>
                <a:pt x="6740" y="249"/>
              </a:lnTo>
              <a:lnTo>
                <a:pt x="6739" y="244"/>
              </a:lnTo>
              <a:lnTo>
                <a:pt x="6741" y="245"/>
              </a:lnTo>
              <a:lnTo>
                <a:pt x="6741" y="207"/>
              </a:lnTo>
              <a:lnTo>
                <a:pt x="6731" y="205"/>
              </a:lnTo>
              <a:lnTo>
                <a:pt x="6731" y="244"/>
              </a:lnTo>
              <a:lnTo>
                <a:pt x="6731" y="245"/>
              </a:lnTo>
              <a:lnTo>
                <a:pt x="6730" y="250"/>
              </a:lnTo>
              <a:lnTo>
                <a:pt x="6730" y="244"/>
              </a:lnTo>
              <a:lnTo>
                <a:pt x="6731" y="244"/>
              </a:lnTo>
              <a:lnTo>
                <a:pt x="6731" y="205"/>
              </a:lnTo>
              <a:lnTo>
                <a:pt x="6721" y="204"/>
              </a:lnTo>
              <a:lnTo>
                <a:pt x="6719" y="203"/>
              </a:lnTo>
              <a:lnTo>
                <a:pt x="6719" y="244"/>
              </a:lnTo>
              <a:lnTo>
                <a:pt x="6719" y="243"/>
              </a:lnTo>
              <a:lnTo>
                <a:pt x="6719" y="244"/>
              </a:lnTo>
              <a:lnTo>
                <a:pt x="6719" y="203"/>
              </a:lnTo>
              <a:lnTo>
                <a:pt x="6703" y="201"/>
              </a:lnTo>
              <a:lnTo>
                <a:pt x="6703" y="241"/>
              </a:lnTo>
              <a:lnTo>
                <a:pt x="6703" y="245"/>
              </a:lnTo>
              <a:lnTo>
                <a:pt x="6703" y="241"/>
              </a:lnTo>
              <a:lnTo>
                <a:pt x="6703" y="201"/>
              </a:lnTo>
              <a:lnTo>
                <a:pt x="6700" y="200"/>
              </a:lnTo>
              <a:lnTo>
                <a:pt x="6700" y="252"/>
              </a:lnTo>
              <a:lnTo>
                <a:pt x="6699" y="251"/>
              </a:lnTo>
              <a:lnTo>
                <a:pt x="6699" y="250"/>
              </a:lnTo>
              <a:lnTo>
                <a:pt x="6699" y="249"/>
              </a:lnTo>
              <a:lnTo>
                <a:pt x="6699" y="242"/>
              </a:lnTo>
              <a:lnTo>
                <a:pt x="6700" y="252"/>
              </a:lnTo>
              <a:lnTo>
                <a:pt x="6700" y="200"/>
              </a:lnTo>
              <a:lnTo>
                <a:pt x="6699" y="200"/>
              </a:lnTo>
              <a:lnTo>
                <a:pt x="6699" y="241"/>
              </a:lnTo>
              <a:lnTo>
                <a:pt x="6699" y="242"/>
              </a:lnTo>
              <a:lnTo>
                <a:pt x="6699" y="241"/>
              </a:lnTo>
              <a:lnTo>
                <a:pt x="6699" y="200"/>
              </a:lnTo>
              <a:lnTo>
                <a:pt x="6698" y="200"/>
              </a:lnTo>
              <a:lnTo>
                <a:pt x="6698" y="241"/>
              </a:lnTo>
              <a:lnTo>
                <a:pt x="6697" y="250"/>
              </a:lnTo>
              <a:lnTo>
                <a:pt x="6697" y="247"/>
              </a:lnTo>
              <a:lnTo>
                <a:pt x="6696" y="243"/>
              </a:lnTo>
              <a:lnTo>
                <a:pt x="6696" y="247"/>
              </a:lnTo>
              <a:lnTo>
                <a:pt x="6695" y="243"/>
              </a:lnTo>
              <a:lnTo>
                <a:pt x="6695" y="242"/>
              </a:lnTo>
              <a:lnTo>
                <a:pt x="6695" y="243"/>
              </a:lnTo>
              <a:lnTo>
                <a:pt x="6695" y="241"/>
              </a:lnTo>
              <a:lnTo>
                <a:pt x="6695" y="242"/>
              </a:lnTo>
              <a:lnTo>
                <a:pt x="6695" y="241"/>
              </a:lnTo>
              <a:lnTo>
                <a:pt x="6696" y="241"/>
              </a:lnTo>
              <a:lnTo>
                <a:pt x="6696" y="247"/>
              </a:lnTo>
              <a:lnTo>
                <a:pt x="6696" y="243"/>
              </a:lnTo>
              <a:lnTo>
                <a:pt x="6696" y="241"/>
              </a:lnTo>
              <a:lnTo>
                <a:pt x="6698" y="241"/>
              </a:lnTo>
              <a:lnTo>
                <a:pt x="6698" y="200"/>
              </a:lnTo>
              <a:lnTo>
                <a:pt x="6690" y="199"/>
              </a:lnTo>
              <a:lnTo>
                <a:pt x="6690" y="240"/>
              </a:lnTo>
              <a:lnTo>
                <a:pt x="6690" y="241"/>
              </a:lnTo>
              <a:lnTo>
                <a:pt x="6690" y="240"/>
              </a:lnTo>
              <a:lnTo>
                <a:pt x="6690" y="199"/>
              </a:lnTo>
              <a:lnTo>
                <a:pt x="6684" y="198"/>
              </a:lnTo>
              <a:lnTo>
                <a:pt x="6684" y="240"/>
              </a:lnTo>
              <a:lnTo>
                <a:pt x="6684" y="244"/>
              </a:lnTo>
              <a:lnTo>
                <a:pt x="6682" y="240"/>
              </a:lnTo>
              <a:lnTo>
                <a:pt x="6684" y="240"/>
              </a:lnTo>
              <a:lnTo>
                <a:pt x="6684" y="198"/>
              </a:lnTo>
              <a:lnTo>
                <a:pt x="6680" y="197"/>
              </a:lnTo>
              <a:lnTo>
                <a:pt x="6680" y="240"/>
              </a:lnTo>
              <a:lnTo>
                <a:pt x="6679" y="246"/>
              </a:lnTo>
              <a:lnTo>
                <a:pt x="6677" y="255"/>
              </a:lnTo>
              <a:lnTo>
                <a:pt x="6676" y="255"/>
              </a:lnTo>
              <a:lnTo>
                <a:pt x="6675" y="252"/>
              </a:lnTo>
              <a:lnTo>
                <a:pt x="6675" y="251"/>
              </a:lnTo>
              <a:lnTo>
                <a:pt x="6675" y="248"/>
              </a:lnTo>
              <a:lnTo>
                <a:pt x="6676" y="245"/>
              </a:lnTo>
              <a:lnTo>
                <a:pt x="6676" y="244"/>
              </a:lnTo>
              <a:lnTo>
                <a:pt x="6675" y="244"/>
              </a:lnTo>
              <a:lnTo>
                <a:pt x="6674" y="239"/>
              </a:lnTo>
              <a:lnTo>
                <a:pt x="6677" y="239"/>
              </a:lnTo>
              <a:lnTo>
                <a:pt x="6677" y="241"/>
              </a:lnTo>
              <a:lnTo>
                <a:pt x="6677" y="240"/>
              </a:lnTo>
              <a:lnTo>
                <a:pt x="6678" y="240"/>
              </a:lnTo>
              <a:lnTo>
                <a:pt x="6678" y="239"/>
              </a:lnTo>
              <a:lnTo>
                <a:pt x="6680" y="240"/>
              </a:lnTo>
              <a:lnTo>
                <a:pt x="6680" y="197"/>
              </a:lnTo>
              <a:lnTo>
                <a:pt x="6673" y="196"/>
              </a:lnTo>
              <a:lnTo>
                <a:pt x="6673" y="239"/>
              </a:lnTo>
              <a:lnTo>
                <a:pt x="6673" y="246"/>
              </a:lnTo>
              <a:lnTo>
                <a:pt x="6673" y="248"/>
              </a:lnTo>
              <a:lnTo>
                <a:pt x="6672" y="251"/>
              </a:lnTo>
              <a:lnTo>
                <a:pt x="6672" y="243"/>
              </a:lnTo>
              <a:lnTo>
                <a:pt x="6672" y="239"/>
              </a:lnTo>
              <a:lnTo>
                <a:pt x="6673" y="239"/>
              </a:lnTo>
              <a:lnTo>
                <a:pt x="6673" y="196"/>
              </a:lnTo>
              <a:lnTo>
                <a:pt x="6636" y="190"/>
              </a:lnTo>
              <a:lnTo>
                <a:pt x="6553" y="180"/>
              </a:lnTo>
              <a:lnTo>
                <a:pt x="6474" y="175"/>
              </a:lnTo>
              <a:lnTo>
                <a:pt x="6403" y="176"/>
              </a:lnTo>
              <a:lnTo>
                <a:pt x="6351" y="164"/>
              </a:lnTo>
              <a:lnTo>
                <a:pt x="6295" y="158"/>
              </a:lnTo>
              <a:lnTo>
                <a:pt x="6246" y="152"/>
              </a:lnTo>
              <a:lnTo>
                <a:pt x="6215" y="140"/>
              </a:lnTo>
              <a:lnTo>
                <a:pt x="6118" y="129"/>
              </a:lnTo>
              <a:lnTo>
                <a:pt x="6033" y="122"/>
              </a:lnTo>
              <a:lnTo>
                <a:pt x="5955" y="120"/>
              </a:lnTo>
              <a:lnTo>
                <a:pt x="5805" y="119"/>
              </a:lnTo>
              <a:lnTo>
                <a:pt x="5722" y="117"/>
              </a:lnTo>
              <a:lnTo>
                <a:pt x="5627" y="112"/>
              </a:lnTo>
              <a:lnTo>
                <a:pt x="5610" y="107"/>
              </a:lnTo>
              <a:lnTo>
                <a:pt x="5605" y="102"/>
              </a:lnTo>
              <a:lnTo>
                <a:pt x="5604" y="96"/>
              </a:lnTo>
              <a:lnTo>
                <a:pt x="5601" y="89"/>
              </a:lnTo>
              <a:lnTo>
                <a:pt x="5648" y="90"/>
              </a:lnTo>
              <a:lnTo>
                <a:pt x="5743" y="93"/>
              </a:lnTo>
              <a:lnTo>
                <a:pt x="5791" y="95"/>
              </a:lnTo>
              <a:lnTo>
                <a:pt x="5676" y="78"/>
              </a:lnTo>
              <a:lnTo>
                <a:pt x="5724" y="78"/>
              </a:lnTo>
              <a:lnTo>
                <a:pt x="5782" y="80"/>
              </a:lnTo>
              <a:lnTo>
                <a:pt x="5834" y="81"/>
              </a:lnTo>
              <a:lnTo>
                <a:pt x="5863" y="75"/>
              </a:lnTo>
              <a:lnTo>
                <a:pt x="5786" y="74"/>
              </a:lnTo>
              <a:lnTo>
                <a:pt x="5701" y="71"/>
              </a:lnTo>
              <a:lnTo>
                <a:pt x="5522" y="62"/>
              </a:lnTo>
              <a:lnTo>
                <a:pt x="5435" y="59"/>
              </a:lnTo>
              <a:lnTo>
                <a:pt x="5356" y="60"/>
              </a:lnTo>
              <a:lnTo>
                <a:pt x="5287" y="65"/>
              </a:lnTo>
              <a:lnTo>
                <a:pt x="5340" y="69"/>
              </a:lnTo>
              <a:lnTo>
                <a:pt x="5459" y="74"/>
              </a:lnTo>
              <a:lnTo>
                <a:pt x="5519" y="78"/>
              </a:lnTo>
              <a:lnTo>
                <a:pt x="5577" y="90"/>
              </a:lnTo>
              <a:lnTo>
                <a:pt x="5598" y="96"/>
              </a:lnTo>
              <a:lnTo>
                <a:pt x="5605" y="102"/>
              </a:lnTo>
              <a:lnTo>
                <a:pt x="5520" y="105"/>
              </a:lnTo>
              <a:lnTo>
                <a:pt x="5438" y="105"/>
              </a:lnTo>
              <a:lnTo>
                <a:pt x="5358" y="104"/>
              </a:lnTo>
              <a:lnTo>
                <a:pt x="5199" y="99"/>
              </a:lnTo>
              <a:lnTo>
                <a:pt x="5118" y="97"/>
              </a:lnTo>
              <a:lnTo>
                <a:pt x="5035" y="96"/>
              </a:lnTo>
              <a:lnTo>
                <a:pt x="4949" y="97"/>
              </a:lnTo>
              <a:lnTo>
                <a:pt x="4902" y="98"/>
              </a:lnTo>
              <a:lnTo>
                <a:pt x="4856" y="96"/>
              </a:lnTo>
              <a:lnTo>
                <a:pt x="4819" y="93"/>
              </a:lnTo>
              <a:lnTo>
                <a:pt x="4800" y="88"/>
              </a:lnTo>
              <a:lnTo>
                <a:pt x="4819" y="85"/>
              </a:lnTo>
              <a:lnTo>
                <a:pt x="4823" y="81"/>
              </a:lnTo>
              <a:lnTo>
                <a:pt x="4827" y="77"/>
              </a:lnTo>
              <a:lnTo>
                <a:pt x="4842" y="73"/>
              </a:lnTo>
              <a:lnTo>
                <a:pt x="4803" y="82"/>
              </a:lnTo>
              <a:lnTo>
                <a:pt x="4791" y="92"/>
              </a:lnTo>
              <a:lnTo>
                <a:pt x="4772" y="100"/>
              </a:lnTo>
              <a:lnTo>
                <a:pt x="4713" y="103"/>
              </a:lnTo>
              <a:lnTo>
                <a:pt x="4728" y="72"/>
              </a:lnTo>
              <a:lnTo>
                <a:pt x="4697" y="82"/>
              </a:lnTo>
              <a:lnTo>
                <a:pt x="4697" y="173"/>
              </a:lnTo>
              <a:lnTo>
                <a:pt x="4596" y="179"/>
              </a:lnTo>
              <a:lnTo>
                <a:pt x="4608" y="183"/>
              </a:lnTo>
              <a:lnTo>
                <a:pt x="4623" y="185"/>
              </a:lnTo>
              <a:lnTo>
                <a:pt x="4620" y="191"/>
              </a:lnTo>
              <a:lnTo>
                <a:pt x="4596" y="191"/>
              </a:lnTo>
              <a:lnTo>
                <a:pt x="4584" y="189"/>
              </a:lnTo>
              <a:lnTo>
                <a:pt x="4579" y="183"/>
              </a:lnTo>
              <a:lnTo>
                <a:pt x="4574" y="175"/>
              </a:lnTo>
              <a:lnTo>
                <a:pt x="4555" y="183"/>
              </a:lnTo>
              <a:lnTo>
                <a:pt x="4550" y="187"/>
              </a:lnTo>
              <a:lnTo>
                <a:pt x="4545" y="191"/>
              </a:lnTo>
              <a:lnTo>
                <a:pt x="4537" y="201"/>
              </a:lnTo>
              <a:lnTo>
                <a:pt x="4525" y="213"/>
              </a:lnTo>
              <a:lnTo>
                <a:pt x="4485" y="203"/>
              </a:lnTo>
              <a:lnTo>
                <a:pt x="4471" y="201"/>
              </a:lnTo>
              <a:lnTo>
                <a:pt x="4456" y="199"/>
              </a:lnTo>
              <a:lnTo>
                <a:pt x="4429" y="193"/>
              </a:lnTo>
              <a:lnTo>
                <a:pt x="4425" y="191"/>
              </a:lnTo>
              <a:lnTo>
                <a:pt x="4468" y="189"/>
              </a:lnTo>
              <a:lnTo>
                <a:pt x="4550" y="187"/>
              </a:lnTo>
              <a:lnTo>
                <a:pt x="4496" y="180"/>
              </a:lnTo>
              <a:lnTo>
                <a:pt x="4547" y="173"/>
              </a:lnTo>
              <a:lnTo>
                <a:pt x="4591" y="170"/>
              </a:lnTo>
              <a:lnTo>
                <a:pt x="4635" y="170"/>
              </a:lnTo>
              <a:lnTo>
                <a:pt x="4684" y="167"/>
              </a:lnTo>
              <a:lnTo>
                <a:pt x="4697" y="173"/>
              </a:lnTo>
              <a:lnTo>
                <a:pt x="4697" y="82"/>
              </a:lnTo>
              <a:lnTo>
                <a:pt x="4683" y="86"/>
              </a:lnTo>
              <a:lnTo>
                <a:pt x="4625" y="86"/>
              </a:lnTo>
              <a:lnTo>
                <a:pt x="4560" y="83"/>
              </a:lnTo>
              <a:lnTo>
                <a:pt x="4494" y="90"/>
              </a:lnTo>
              <a:lnTo>
                <a:pt x="4486" y="83"/>
              </a:lnTo>
              <a:lnTo>
                <a:pt x="4503" y="76"/>
              </a:lnTo>
              <a:lnTo>
                <a:pt x="4539" y="70"/>
              </a:lnTo>
              <a:lnTo>
                <a:pt x="4586" y="68"/>
              </a:lnTo>
              <a:lnTo>
                <a:pt x="4540" y="68"/>
              </a:lnTo>
              <a:lnTo>
                <a:pt x="4509" y="74"/>
              </a:lnTo>
              <a:lnTo>
                <a:pt x="4481" y="81"/>
              </a:lnTo>
              <a:lnTo>
                <a:pt x="4444" y="85"/>
              </a:lnTo>
              <a:lnTo>
                <a:pt x="4500" y="56"/>
              </a:lnTo>
              <a:lnTo>
                <a:pt x="4455" y="68"/>
              </a:lnTo>
              <a:lnTo>
                <a:pt x="4415" y="66"/>
              </a:lnTo>
              <a:lnTo>
                <a:pt x="4398" y="62"/>
              </a:lnTo>
              <a:lnTo>
                <a:pt x="4398" y="199"/>
              </a:lnTo>
              <a:lnTo>
                <a:pt x="4374" y="195"/>
              </a:lnTo>
              <a:lnTo>
                <a:pt x="4355" y="197"/>
              </a:lnTo>
              <a:lnTo>
                <a:pt x="4336" y="201"/>
              </a:lnTo>
              <a:lnTo>
                <a:pt x="4310" y="199"/>
              </a:lnTo>
              <a:lnTo>
                <a:pt x="4309" y="197"/>
              </a:lnTo>
              <a:lnTo>
                <a:pt x="4310" y="197"/>
              </a:lnTo>
              <a:lnTo>
                <a:pt x="4387" y="194"/>
              </a:lnTo>
              <a:lnTo>
                <a:pt x="4397" y="193"/>
              </a:lnTo>
              <a:lnTo>
                <a:pt x="4398" y="199"/>
              </a:lnTo>
              <a:lnTo>
                <a:pt x="4398" y="62"/>
              </a:lnTo>
              <a:lnTo>
                <a:pt x="4379" y="57"/>
              </a:lnTo>
              <a:lnTo>
                <a:pt x="4349" y="50"/>
              </a:lnTo>
              <a:lnTo>
                <a:pt x="4353" y="65"/>
              </a:lnTo>
              <a:lnTo>
                <a:pt x="4340" y="72"/>
              </a:lnTo>
              <a:lnTo>
                <a:pt x="4299" y="77"/>
              </a:lnTo>
              <a:lnTo>
                <a:pt x="4282" y="74"/>
              </a:lnTo>
              <a:lnTo>
                <a:pt x="4277" y="71"/>
              </a:lnTo>
              <a:lnTo>
                <a:pt x="4276" y="67"/>
              </a:lnTo>
              <a:lnTo>
                <a:pt x="4274" y="64"/>
              </a:lnTo>
              <a:lnTo>
                <a:pt x="4266" y="70"/>
              </a:lnTo>
              <a:lnTo>
                <a:pt x="4250" y="77"/>
              </a:lnTo>
              <a:lnTo>
                <a:pt x="4224" y="84"/>
              </a:lnTo>
              <a:lnTo>
                <a:pt x="4189" y="89"/>
              </a:lnTo>
              <a:lnTo>
                <a:pt x="4190" y="83"/>
              </a:lnTo>
              <a:lnTo>
                <a:pt x="4203" y="77"/>
              </a:lnTo>
              <a:lnTo>
                <a:pt x="4218" y="71"/>
              </a:lnTo>
              <a:lnTo>
                <a:pt x="4226" y="64"/>
              </a:lnTo>
              <a:lnTo>
                <a:pt x="4197" y="67"/>
              </a:lnTo>
              <a:lnTo>
                <a:pt x="4171" y="68"/>
              </a:lnTo>
              <a:lnTo>
                <a:pt x="4147" y="69"/>
              </a:lnTo>
              <a:lnTo>
                <a:pt x="4124" y="67"/>
              </a:lnTo>
              <a:lnTo>
                <a:pt x="4095" y="74"/>
              </a:lnTo>
              <a:lnTo>
                <a:pt x="4096" y="79"/>
              </a:lnTo>
              <a:lnTo>
                <a:pt x="4101" y="84"/>
              </a:lnTo>
              <a:lnTo>
                <a:pt x="4087" y="92"/>
              </a:lnTo>
              <a:lnTo>
                <a:pt x="4039" y="88"/>
              </a:lnTo>
              <a:lnTo>
                <a:pt x="4035" y="76"/>
              </a:lnTo>
              <a:lnTo>
                <a:pt x="4044" y="61"/>
              </a:lnTo>
              <a:lnTo>
                <a:pt x="4033" y="47"/>
              </a:lnTo>
              <a:lnTo>
                <a:pt x="4097" y="34"/>
              </a:lnTo>
              <a:lnTo>
                <a:pt x="4162" y="23"/>
              </a:lnTo>
              <a:lnTo>
                <a:pt x="4220" y="14"/>
              </a:lnTo>
              <a:lnTo>
                <a:pt x="4263" y="7"/>
              </a:lnTo>
              <a:lnTo>
                <a:pt x="4223" y="11"/>
              </a:lnTo>
              <a:lnTo>
                <a:pt x="4106" y="25"/>
              </a:lnTo>
              <a:lnTo>
                <a:pt x="4094" y="19"/>
              </a:lnTo>
              <a:lnTo>
                <a:pt x="4065" y="14"/>
              </a:lnTo>
              <a:lnTo>
                <a:pt x="4051" y="9"/>
              </a:lnTo>
              <a:lnTo>
                <a:pt x="4080" y="0"/>
              </a:lnTo>
              <a:lnTo>
                <a:pt x="3999" y="3"/>
              </a:lnTo>
              <a:lnTo>
                <a:pt x="3915" y="10"/>
              </a:lnTo>
              <a:lnTo>
                <a:pt x="3829" y="21"/>
              </a:lnTo>
              <a:lnTo>
                <a:pt x="3744" y="34"/>
              </a:lnTo>
              <a:lnTo>
                <a:pt x="3662" y="49"/>
              </a:lnTo>
              <a:lnTo>
                <a:pt x="3585" y="63"/>
              </a:lnTo>
              <a:lnTo>
                <a:pt x="3617" y="63"/>
              </a:lnTo>
              <a:lnTo>
                <a:pt x="3628" y="65"/>
              </a:lnTo>
              <a:lnTo>
                <a:pt x="3631" y="69"/>
              </a:lnTo>
              <a:lnTo>
                <a:pt x="3587" y="76"/>
              </a:lnTo>
              <a:lnTo>
                <a:pt x="3565" y="76"/>
              </a:lnTo>
              <a:lnTo>
                <a:pt x="3554" y="72"/>
              </a:lnTo>
              <a:lnTo>
                <a:pt x="3544" y="67"/>
              </a:lnTo>
              <a:lnTo>
                <a:pt x="3513" y="79"/>
              </a:lnTo>
              <a:lnTo>
                <a:pt x="3495" y="91"/>
              </a:lnTo>
              <a:lnTo>
                <a:pt x="3482" y="104"/>
              </a:lnTo>
              <a:lnTo>
                <a:pt x="3464" y="117"/>
              </a:lnTo>
              <a:lnTo>
                <a:pt x="3390" y="120"/>
              </a:lnTo>
              <a:lnTo>
                <a:pt x="3338" y="125"/>
              </a:lnTo>
              <a:lnTo>
                <a:pt x="3289" y="129"/>
              </a:lnTo>
              <a:lnTo>
                <a:pt x="3225" y="129"/>
              </a:lnTo>
              <a:lnTo>
                <a:pt x="3235" y="146"/>
              </a:lnTo>
              <a:lnTo>
                <a:pt x="3190" y="150"/>
              </a:lnTo>
              <a:lnTo>
                <a:pt x="3158" y="159"/>
              </a:lnTo>
              <a:lnTo>
                <a:pt x="3125" y="170"/>
              </a:lnTo>
              <a:lnTo>
                <a:pt x="3078" y="177"/>
              </a:lnTo>
              <a:lnTo>
                <a:pt x="3080" y="173"/>
              </a:lnTo>
              <a:lnTo>
                <a:pt x="3090" y="168"/>
              </a:lnTo>
              <a:lnTo>
                <a:pt x="3106" y="162"/>
              </a:lnTo>
              <a:lnTo>
                <a:pt x="3124" y="155"/>
              </a:lnTo>
              <a:lnTo>
                <a:pt x="3085" y="163"/>
              </a:lnTo>
              <a:lnTo>
                <a:pt x="3033" y="165"/>
              </a:lnTo>
              <a:lnTo>
                <a:pt x="3031" y="165"/>
              </a:lnTo>
              <a:lnTo>
                <a:pt x="3031" y="335"/>
              </a:lnTo>
              <a:lnTo>
                <a:pt x="3010" y="341"/>
              </a:lnTo>
              <a:lnTo>
                <a:pt x="3006" y="343"/>
              </a:lnTo>
              <a:lnTo>
                <a:pt x="3002" y="333"/>
              </a:lnTo>
              <a:lnTo>
                <a:pt x="3029" y="335"/>
              </a:lnTo>
              <a:lnTo>
                <a:pt x="3031" y="335"/>
              </a:lnTo>
              <a:lnTo>
                <a:pt x="3031" y="165"/>
              </a:lnTo>
              <a:lnTo>
                <a:pt x="2995" y="174"/>
              </a:lnTo>
              <a:lnTo>
                <a:pt x="3043" y="143"/>
              </a:lnTo>
              <a:lnTo>
                <a:pt x="3001" y="153"/>
              </a:lnTo>
              <a:lnTo>
                <a:pt x="2962" y="162"/>
              </a:lnTo>
              <a:lnTo>
                <a:pt x="2938" y="164"/>
              </a:lnTo>
              <a:lnTo>
                <a:pt x="2939" y="155"/>
              </a:lnTo>
              <a:lnTo>
                <a:pt x="2879" y="178"/>
              </a:lnTo>
              <a:lnTo>
                <a:pt x="2807" y="199"/>
              </a:lnTo>
              <a:lnTo>
                <a:pt x="2729" y="220"/>
              </a:lnTo>
              <a:lnTo>
                <a:pt x="2652" y="241"/>
              </a:lnTo>
              <a:lnTo>
                <a:pt x="2580" y="264"/>
              </a:lnTo>
              <a:lnTo>
                <a:pt x="2584" y="247"/>
              </a:lnTo>
              <a:lnTo>
                <a:pt x="2527" y="270"/>
              </a:lnTo>
              <a:lnTo>
                <a:pt x="2451" y="290"/>
              </a:lnTo>
              <a:lnTo>
                <a:pt x="2377" y="311"/>
              </a:lnTo>
              <a:lnTo>
                <a:pt x="2325" y="335"/>
              </a:lnTo>
              <a:lnTo>
                <a:pt x="2315" y="331"/>
              </a:lnTo>
              <a:lnTo>
                <a:pt x="2204" y="381"/>
              </a:lnTo>
              <a:lnTo>
                <a:pt x="2176" y="384"/>
              </a:lnTo>
              <a:lnTo>
                <a:pt x="2164" y="379"/>
              </a:lnTo>
              <a:lnTo>
                <a:pt x="2162" y="373"/>
              </a:lnTo>
              <a:lnTo>
                <a:pt x="2080" y="397"/>
              </a:lnTo>
              <a:lnTo>
                <a:pt x="2008" y="417"/>
              </a:lnTo>
              <a:lnTo>
                <a:pt x="1942" y="432"/>
              </a:lnTo>
              <a:lnTo>
                <a:pt x="1883" y="442"/>
              </a:lnTo>
              <a:lnTo>
                <a:pt x="1854" y="462"/>
              </a:lnTo>
              <a:lnTo>
                <a:pt x="1799" y="485"/>
              </a:lnTo>
              <a:lnTo>
                <a:pt x="1728" y="507"/>
              </a:lnTo>
              <a:lnTo>
                <a:pt x="1654" y="527"/>
              </a:lnTo>
              <a:lnTo>
                <a:pt x="1418" y="576"/>
              </a:lnTo>
              <a:lnTo>
                <a:pt x="1260" y="607"/>
              </a:lnTo>
              <a:lnTo>
                <a:pt x="1180" y="622"/>
              </a:lnTo>
              <a:lnTo>
                <a:pt x="1100" y="637"/>
              </a:lnTo>
              <a:lnTo>
                <a:pt x="1020" y="650"/>
              </a:lnTo>
              <a:lnTo>
                <a:pt x="941" y="663"/>
              </a:lnTo>
              <a:lnTo>
                <a:pt x="861" y="675"/>
              </a:lnTo>
              <a:lnTo>
                <a:pt x="782" y="687"/>
              </a:lnTo>
              <a:lnTo>
                <a:pt x="703" y="697"/>
              </a:lnTo>
              <a:lnTo>
                <a:pt x="625" y="705"/>
              </a:lnTo>
              <a:lnTo>
                <a:pt x="547" y="713"/>
              </a:lnTo>
              <a:lnTo>
                <a:pt x="470" y="719"/>
              </a:lnTo>
              <a:lnTo>
                <a:pt x="393" y="723"/>
              </a:lnTo>
              <a:lnTo>
                <a:pt x="318" y="726"/>
              </a:lnTo>
              <a:lnTo>
                <a:pt x="243" y="727"/>
              </a:lnTo>
              <a:lnTo>
                <a:pt x="189" y="729"/>
              </a:lnTo>
              <a:lnTo>
                <a:pt x="128" y="733"/>
              </a:lnTo>
              <a:lnTo>
                <a:pt x="64" y="739"/>
              </a:lnTo>
              <a:lnTo>
                <a:pt x="0" y="743"/>
              </a:lnTo>
              <a:lnTo>
                <a:pt x="62" y="749"/>
              </a:lnTo>
              <a:lnTo>
                <a:pt x="106" y="751"/>
              </a:lnTo>
              <a:lnTo>
                <a:pt x="151" y="752"/>
              </a:lnTo>
              <a:lnTo>
                <a:pt x="212" y="754"/>
              </a:lnTo>
              <a:lnTo>
                <a:pt x="261" y="762"/>
              </a:lnTo>
              <a:lnTo>
                <a:pt x="300" y="773"/>
              </a:lnTo>
              <a:lnTo>
                <a:pt x="337" y="786"/>
              </a:lnTo>
              <a:lnTo>
                <a:pt x="380" y="798"/>
              </a:lnTo>
              <a:lnTo>
                <a:pt x="347" y="780"/>
              </a:lnTo>
              <a:lnTo>
                <a:pt x="402" y="776"/>
              </a:lnTo>
              <a:lnTo>
                <a:pt x="431" y="778"/>
              </a:lnTo>
              <a:lnTo>
                <a:pt x="455" y="778"/>
              </a:lnTo>
              <a:lnTo>
                <a:pt x="498" y="770"/>
              </a:lnTo>
              <a:lnTo>
                <a:pt x="496" y="798"/>
              </a:lnTo>
              <a:lnTo>
                <a:pt x="524" y="791"/>
              </a:lnTo>
              <a:lnTo>
                <a:pt x="560" y="791"/>
              </a:lnTo>
              <a:lnTo>
                <a:pt x="597" y="794"/>
              </a:lnTo>
              <a:lnTo>
                <a:pt x="626" y="798"/>
              </a:lnTo>
              <a:lnTo>
                <a:pt x="651" y="776"/>
              </a:lnTo>
              <a:lnTo>
                <a:pt x="696" y="780"/>
              </a:lnTo>
              <a:lnTo>
                <a:pt x="732" y="784"/>
              </a:lnTo>
              <a:lnTo>
                <a:pt x="760" y="790"/>
              </a:lnTo>
              <a:lnTo>
                <a:pt x="780" y="799"/>
              </a:lnTo>
              <a:lnTo>
                <a:pt x="772" y="782"/>
              </a:lnTo>
              <a:lnTo>
                <a:pt x="820" y="782"/>
              </a:lnTo>
              <a:lnTo>
                <a:pt x="896" y="775"/>
              </a:lnTo>
              <a:lnTo>
                <a:pt x="953" y="774"/>
              </a:lnTo>
              <a:lnTo>
                <a:pt x="946" y="790"/>
              </a:lnTo>
              <a:lnTo>
                <a:pt x="975" y="779"/>
              </a:lnTo>
              <a:lnTo>
                <a:pt x="995" y="774"/>
              </a:lnTo>
              <a:lnTo>
                <a:pt x="1021" y="769"/>
              </a:lnTo>
              <a:lnTo>
                <a:pt x="1030" y="786"/>
              </a:lnTo>
              <a:lnTo>
                <a:pt x="1074" y="776"/>
              </a:lnTo>
              <a:lnTo>
                <a:pt x="1116" y="768"/>
              </a:lnTo>
              <a:lnTo>
                <a:pt x="1150" y="764"/>
              </a:lnTo>
              <a:lnTo>
                <a:pt x="1171" y="766"/>
              </a:lnTo>
              <a:lnTo>
                <a:pt x="1152" y="773"/>
              </a:lnTo>
              <a:lnTo>
                <a:pt x="1138" y="779"/>
              </a:lnTo>
              <a:lnTo>
                <a:pt x="1129" y="786"/>
              </a:lnTo>
              <a:lnTo>
                <a:pt x="1121" y="793"/>
              </a:lnTo>
              <a:lnTo>
                <a:pt x="1189" y="781"/>
              </a:lnTo>
              <a:lnTo>
                <a:pt x="1230" y="769"/>
              </a:lnTo>
              <a:lnTo>
                <a:pt x="1251" y="758"/>
              </a:lnTo>
              <a:lnTo>
                <a:pt x="1261" y="747"/>
              </a:lnTo>
              <a:lnTo>
                <a:pt x="1266" y="735"/>
              </a:lnTo>
              <a:lnTo>
                <a:pt x="1273" y="724"/>
              </a:lnTo>
              <a:lnTo>
                <a:pt x="1290" y="712"/>
              </a:lnTo>
              <a:lnTo>
                <a:pt x="1324" y="700"/>
              </a:lnTo>
              <a:lnTo>
                <a:pt x="1382" y="687"/>
              </a:lnTo>
              <a:lnTo>
                <a:pt x="1382" y="698"/>
              </a:lnTo>
              <a:lnTo>
                <a:pt x="1434" y="675"/>
              </a:lnTo>
              <a:lnTo>
                <a:pt x="1495" y="677"/>
              </a:lnTo>
              <a:lnTo>
                <a:pt x="1542" y="653"/>
              </a:lnTo>
              <a:lnTo>
                <a:pt x="1609" y="634"/>
              </a:lnTo>
              <a:lnTo>
                <a:pt x="1688" y="617"/>
              </a:lnTo>
              <a:lnTo>
                <a:pt x="1771" y="601"/>
              </a:lnTo>
              <a:lnTo>
                <a:pt x="1852" y="582"/>
              </a:lnTo>
              <a:lnTo>
                <a:pt x="1922" y="558"/>
              </a:lnTo>
              <a:lnTo>
                <a:pt x="1963" y="550"/>
              </a:lnTo>
              <a:lnTo>
                <a:pt x="2013" y="544"/>
              </a:lnTo>
              <a:lnTo>
                <a:pt x="2072" y="536"/>
              </a:lnTo>
              <a:lnTo>
                <a:pt x="2139" y="521"/>
              </a:lnTo>
              <a:lnTo>
                <a:pt x="2129" y="505"/>
              </a:lnTo>
              <a:lnTo>
                <a:pt x="2185" y="499"/>
              </a:lnTo>
              <a:lnTo>
                <a:pt x="2355" y="474"/>
              </a:lnTo>
              <a:lnTo>
                <a:pt x="2446" y="462"/>
              </a:lnTo>
              <a:lnTo>
                <a:pt x="2526" y="456"/>
              </a:lnTo>
              <a:lnTo>
                <a:pt x="2582" y="460"/>
              </a:lnTo>
              <a:lnTo>
                <a:pt x="2610" y="447"/>
              </a:lnTo>
              <a:lnTo>
                <a:pt x="2603" y="446"/>
              </a:lnTo>
              <a:lnTo>
                <a:pt x="2584" y="449"/>
              </a:lnTo>
              <a:lnTo>
                <a:pt x="2572" y="445"/>
              </a:lnTo>
              <a:lnTo>
                <a:pt x="2655" y="418"/>
              </a:lnTo>
              <a:lnTo>
                <a:pt x="2709" y="410"/>
              </a:lnTo>
              <a:lnTo>
                <a:pt x="2753" y="410"/>
              </a:lnTo>
              <a:lnTo>
                <a:pt x="2801" y="409"/>
              </a:lnTo>
              <a:lnTo>
                <a:pt x="2827" y="398"/>
              </a:lnTo>
              <a:lnTo>
                <a:pt x="2774" y="402"/>
              </a:lnTo>
              <a:lnTo>
                <a:pt x="2777" y="394"/>
              </a:lnTo>
              <a:lnTo>
                <a:pt x="2853" y="379"/>
              </a:lnTo>
              <a:lnTo>
                <a:pt x="2901" y="361"/>
              </a:lnTo>
              <a:lnTo>
                <a:pt x="2954" y="341"/>
              </a:lnTo>
              <a:lnTo>
                <a:pt x="2986" y="335"/>
              </a:lnTo>
              <a:lnTo>
                <a:pt x="2996" y="339"/>
              </a:lnTo>
              <a:lnTo>
                <a:pt x="3002" y="344"/>
              </a:lnTo>
              <a:lnTo>
                <a:pt x="2991" y="349"/>
              </a:lnTo>
              <a:lnTo>
                <a:pt x="3003" y="345"/>
              </a:lnTo>
              <a:lnTo>
                <a:pt x="3007" y="349"/>
              </a:lnTo>
              <a:lnTo>
                <a:pt x="3006" y="344"/>
              </a:lnTo>
              <a:lnTo>
                <a:pt x="3035" y="335"/>
              </a:lnTo>
              <a:lnTo>
                <a:pt x="3070" y="335"/>
              </a:lnTo>
              <a:lnTo>
                <a:pt x="3101" y="337"/>
              </a:lnTo>
              <a:lnTo>
                <a:pt x="3098" y="353"/>
              </a:lnTo>
              <a:lnTo>
                <a:pt x="3105" y="349"/>
              </a:lnTo>
              <a:lnTo>
                <a:pt x="3113" y="345"/>
              </a:lnTo>
              <a:lnTo>
                <a:pt x="3124" y="341"/>
              </a:lnTo>
              <a:lnTo>
                <a:pt x="3138" y="339"/>
              </a:lnTo>
              <a:lnTo>
                <a:pt x="3143" y="357"/>
              </a:lnTo>
              <a:lnTo>
                <a:pt x="3167" y="351"/>
              </a:lnTo>
              <a:lnTo>
                <a:pt x="3190" y="349"/>
              </a:lnTo>
              <a:lnTo>
                <a:pt x="3208" y="349"/>
              </a:lnTo>
              <a:lnTo>
                <a:pt x="3220" y="353"/>
              </a:lnTo>
              <a:lnTo>
                <a:pt x="3203" y="359"/>
              </a:lnTo>
              <a:lnTo>
                <a:pt x="3197" y="367"/>
              </a:lnTo>
              <a:lnTo>
                <a:pt x="3192" y="375"/>
              </a:lnTo>
              <a:lnTo>
                <a:pt x="3248" y="367"/>
              </a:lnTo>
              <a:lnTo>
                <a:pt x="3267" y="351"/>
              </a:lnTo>
              <a:lnTo>
                <a:pt x="3268" y="349"/>
              </a:lnTo>
              <a:lnTo>
                <a:pt x="3271" y="339"/>
              </a:lnTo>
              <a:lnTo>
                <a:pt x="3273" y="333"/>
              </a:lnTo>
              <a:lnTo>
                <a:pt x="3281" y="325"/>
              </a:lnTo>
              <a:lnTo>
                <a:pt x="3287" y="319"/>
              </a:lnTo>
              <a:lnTo>
                <a:pt x="3289" y="317"/>
              </a:lnTo>
              <a:lnTo>
                <a:pt x="3338" y="307"/>
              </a:lnTo>
              <a:lnTo>
                <a:pt x="3337" y="319"/>
              </a:lnTo>
              <a:lnTo>
                <a:pt x="3362" y="307"/>
              </a:lnTo>
              <a:lnTo>
                <a:pt x="3367" y="305"/>
              </a:lnTo>
              <a:lnTo>
                <a:pt x="3399" y="317"/>
              </a:lnTo>
              <a:lnTo>
                <a:pt x="3429" y="305"/>
              </a:lnTo>
              <a:lnTo>
                <a:pt x="3445" y="299"/>
              </a:lnTo>
              <a:lnTo>
                <a:pt x="3578" y="299"/>
              </a:lnTo>
              <a:lnTo>
                <a:pt x="3641" y="293"/>
              </a:lnTo>
              <a:lnTo>
                <a:pt x="3664" y="295"/>
              </a:lnTo>
              <a:lnTo>
                <a:pt x="3692" y="301"/>
              </a:lnTo>
              <a:lnTo>
                <a:pt x="3724" y="307"/>
              </a:lnTo>
              <a:lnTo>
                <a:pt x="3762" y="307"/>
              </a:lnTo>
              <a:lnTo>
                <a:pt x="3758" y="293"/>
              </a:lnTo>
              <a:lnTo>
                <a:pt x="3758" y="291"/>
              </a:lnTo>
              <a:lnTo>
                <a:pt x="3810" y="303"/>
              </a:lnTo>
              <a:lnTo>
                <a:pt x="3883" y="317"/>
              </a:lnTo>
              <a:lnTo>
                <a:pt x="3957" y="333"/>
              </a:lnTo>
              <a:lnTo>
                <a:pt x="4006" y="359"/>
              </a:lnTo>
              <a:lnTo>
                <a:pt x="4023" y="353"/>
              </a:lnTo>
              <a:lnTo>
                <a:pt x="4020" y="351"/>
              </a:lnTo>
              <a:lnTo>
                <a:pt x="4009" y="349"/>
              </a:lnTo>
              <a:lnTo>
                <a:pt x="4003" y="343"/>
              </a:lnTo>
              <a:lnTo>
                <a:pt x="4051" y="337"/>
              </a:lnTo>
              <a:lnTo>
                <a:pt x="4081" y="341"/>
              </a:lnTo>
              <a:lnTo>
                <a:pt x="4105" y="353"/>
              </a:lnTo>
              <a:lnTo>
                <a:pt x="4131" y="363"/>
              </a:lnTo>
              <a:lnTo>
                <a:pt x="4146" y="359"/>
              </a:lnTo>
              <a:lnTo>
                <a:pt x="4134" y="355"/>
              </a:lnTo>
              <a:lnTo>
                <a:pt x="4117" y="351"/>
              </a:lnTo>
              <a:lnTo>
                <a:pt x="4120" y="343"/>
              </a:lnTo>
              <a:lnTo>
                <a:pt x="4163" y="345"/>
              </a:lnTo>
              <a:lnTo>
                <a:pt x="4172" y="343"/>
              </a:lnTo>
              <a:lnTo>
                <a:pt x="4191" y="339"/>
              </a:lnTo>
              <a:lnTo>
                <a:pt x="4202" y="337"/>
              </a:lnTo>
              <a:lnTo>
                <a:pt x="4223" y="333"/>
              </a:lnTo>
              <a:lnTo>
                <a:pt x="4276" y="335"/>
              </a:lnTo>
              <a:lnTo>
                <a:pt x="4276" y="341"/>
              </a:lnTo>
              <a:lnTo>
                <a:pt x="4266" y="343"/>
              </a:lnTo>
              <a:lnTo>
                <a:pt x="4252" y="345"/>
              </a:lnTo>
              <a:lnTo>
                <a:pt x="4242" y="349"/>
              </a:lnTo>
              <a:lnTo>
                <a:pt x="4301" y="341"/>
              </a:lnTo>
              <a:lnTo>
                <a:pt x="4374" y="341"/>
              </a:lnTo>
              <a:lnTo>
                <a:pt x="4530" y="345"/>
              </a:lnTo>
              <a:lnTo>
                <a:pt x="4603" y="353"/>
              </a:lnTo>
              <a:lnTo>
                <a:pt x="4685" y="361"/>
              </a:lnTo>
              <a:lnTo>
                <a:pt x="4771" y="371"/>
              </a:lnTo>
              <a:lnTo>
                <a:pt x="4857" y="379"/>
              </a:lnTo>
              <a:lnTo>
                <a:pt x="4940" y="391"/>
              </a:lnTo>
              <a:lnTo>
                <a:pt x="4943" y="385"/>
              </a:lnTo>
              <a:lnTo>
                <a:pt x="4984" y="393"/>
              </a:lnTo>
              <a:lnTo>
                <a:pt x="5028" y="395"/>
              </a:lnTo>
              <a:lnTo>
                <a:pt x="5074" y="395"/>
              </a:lnTo>
              <a:lnTo>
                <a:pt x="5121" y="399"/>
              </a:lnTo>
              <a:lnTo>
                <a:pt x="5090" y="389"/>
              </a:lnTo>
              <a:lnTo>
                <a:pt x="5119" y="385"/>
              </a:lnTo>
              <a:lnTo>
                <a:pt x="5143" y="383"/>
              </a:lnTo>
              <a:lnTo>
                <a:pt x="5195" y="383"/>
              </a:lnTo>
              <a:lnTo>
                <a:pt x="5217" y="401"/>
              </a:lnTo>
              <a:lnTo>
                <a:pt x="5239" y="397"/>
              </a:lnTo>
              <a:lnTo>
                <a:pt x="5247" y="391"/>
              </a:lnTo>
              <a:lnTo>
                <a:pt x="5253" y="385"/>
              </a:lnTo>
              <a:lnTo>
                <a:pt x="5258" y="383"/>
              </a:lnTo>
              <a:lnTo>
                <a:pt x="5268" y="379"/>
              </a:lnTo>
              <a:lnTo>
                <a:pt x="5304" y="385"/>
              </a:lnTo>
              <a:lnTo>
                <a:pt x="5384" y="385"/>
              </a:lnTo>
              <a:lnTo>
                <a:pt x="5409" y="383"/>
              </a:lnTo>
              <a:lnTo>
                <a:pt x="5411" y="389"/>
              </a:lnTo>
              <a:lnTo>
                <a:pt x="5404" y="393"/>
              </a:lnTo>
              <a:lnTo>
                <a:pt x="5394" y="397"/>
              </a:lnTo>
              <a:lnTo>
                <a:pt x="5386" y="401"/>
              </a:lnTo>
              <a:lnTo>
                <a:pt x="5416" y="395"/>
              </a:lnTo>
              <a:lnTo>
                <a:pt x="5436" y="387"/>
              </a:lnTo>
              <a:lnTo>
                <a:pt x="5452" y="383"/>
              </a:lnTo>
              <a:lnTo>
                <a:pt x="5459" y="381"/>
              </a:lnTo>
              <a:lnTo>
                <a:pt x="5496" y="379"/>
              </a:lnTo>
              <a:lnTo>
                <a:pt x="5497" y="383"/>
              </a:lnTo>
              <a:lnTo>
                <a:pt x="5536" y="379"/>
              </a:lnTo>
              <a:lnTo>
                <a:pt x="5575" y="375"/>
              </a:lnTo>
              <a:lnTo>
                <a:pt x="5658" y="369"/>
              </a:lnTo>
              <a:lnTo>
                <a:pt x="5920" y="357"/>
              </a:lnTo>
              <a:lnTo>
                <a:pt x="6003" y="349"/>
              </a:lnTo>
              <a:lnTo>
                <a:pt x="5992" y="349"/>
              </a:lnTo>
              <a:lnTo>
                <a:pt x="5995" y="345"/>
              </a:lnTo>
              <a:lnTo>
                <a:pt x="5991" y="341"/>
              </a:lnTo>
              <a:lnTo>
                <a:pt x="6078" y="339"/>
              </a:lnTo>
              <a:lnTo>
                <a:pt x="6165" y="343"/>
              </a:lnTo>
              <a:lnTo>
                <a:pt x="6252" y="351"/>
              </a:lnTo>
              <a:lnTo>
                <a:pt x="6417" y="371"/>
              </a:lnTo>
              <a:lnTo>
                <a:pt x="6494" y="375"/>
              </a:lnTo>
              <a:lnTo>
                <a:pt x="6433" y="357"/>
              </a:lnTo>
              <a:lnTo>
                <a:pt x="6381" y="339"/>
              </a:lnTo>
              <a:lnTo>
                <a:pt x="6363" y="333"/>
              </a:lnTo>
              <a:lnTo>
                <a:pt x="6317" y="319"/>
              </a:lnTo>
              <a:lnTo>
                <a:pt x="6297" y="313"/>
              </a:lnTo>
              <a:lnTo>
                <a:pt x="6290" y="311"/>
              </a:lnTo>
              <a:lnTo>
                <a:pt x="6247" y="305"/>
              </a:lnTo>
              <a:lnTo>
                <a:pt x="6218" y="301"/>
              </a:lnTo>
              <a:lnTo>
                <a:pt x="6153" y="305"/>
              </a:lnTo>
              <a:lnTo>
                <a:pt x="6125" y="297"/>
              </a:lnTo>
              <a:lnTo>
                <a:pt x="6094" y="297"/>
              </a:lnTo>
              <a:lnTo>
                <a:pt x="6067" y="295"/>
              </a:lnTo>
              <a:lnTo>
                <a:pt x="6050" y="287"/>
              </a:lnTo>
              <a:lnTo>
                <a:pt x="5959" y="285"/>
              </a:lnTo>
              <a:lnTo>
                <a:pt x="5885" y="295"/>
              </a:lnTo>
              <a:lnTo>
                <a:pt x="5811" y="307"/>
              </a:lnTo>
              <a:lnTo>
                <a:pt x="5723" y="313"/>
              </a:lnTo>
              <a:lnTo>
                <a:pt x="5704" y="309"/>
              </a:lnTo>
              <a:lnTo>
                <a:pt x="5708" y="305"/>
              </a:lnTo>
              <a:lnTo>
                <a:pt x="5636" y="315"/>
              </a:lnTo>
              <a:lnTo>
                <a:pt x="5565" y="319"/>
              </a:lnTo>
              <a:lnTo>
                <a:pt x="5494" y="319"/>
              </a:lnTo>
              <a:lnTo>
                <a:pt x="5422" y="317"/>
              </a:lnTo>
              <a:lnTo>
                <a:pt x="5346" y="319"/>
              </a:lnTo>
              <a:lnTo>
                <a:pt x="5319" y="319"/>
              </a:lnTo>
              <a:lnTo>
                <a:pt x="5294" y="317"/>
              </a:lnTo>
              <a:lnTo>
                <a:pt x="5273" y="313"/>
              </a:lnTo>
              <a:lnTo>
                <a:pt x="5263" y="307"/>
              </a:lnTo>
              <a:lnTo>
                <a:pt x="5273" y="305"/>
              </a:lnTo>
              <a:lnTo>
                <a:pt x="5276" y="301"/>
              </a:lnTo>
              <a:lnTo>
                <a:pt x="5278" y="297"/>
              </a:lnTo>
              <a:lnTo>
                <a:pt x="5286" y="293"/>
              </a:lnTo>
              <a:lnTo>
                <a:pt x="5265" y="301"/>
              </a:lnTo>
              <a:lnTo>
                <a:pt x="5258" y="311"/>
              </a:lnTo>
              <a:lnTo>
                <a:pt x="5247" y="319"/>
              </a:lnTo>
              <a:lnTo>
                <a:pt x="5214" y="319"/>
              </a:lnTo>
              <a:lnTo>
                <a:pt x="5219" y="301"/>
              </a:lnTo>
              <a:lnTo>
                <a:pt x="5223" y="289"/>
              </a:lnTo>
              <a:lnTo>
                <a:pt x="5198" y="301"/>
              </a:lnTo>
              <a:lnTo>
                <a:pt x="5166" y="299"/>
              </a:lnTo>
              <a:lnTo>
                <a:pt x="5130" y="295"/>
              </a:lnTo>
              <a:lnTo>
                <a:pt x="5093" y="299"/>
              </a:lnTo>
              <a:lnTo>
                <a:pt x="5089" y="291"/>
              </a:lnTo>
              <a:lnTo>
                <a:pt x="5092" y="289"/>
              </a:lnTo>
              <a:lnTo>
                <a:pt x="5099" y="285"/>
              </a:lnTo>
              <a:lnTo>
                <a:pt x="5119" y="281"/>
              </a:lnTo>
              <a:lnTo>
                <a:pt x="5145" y="281"/>
              </a:lnTo>
              <a:lnTo>
                <a:pt x="5120" y="279"/>
              </a:lnTo>
              <a:lnTo>
                <a:pt x="5102" y="283"/>
              </a:lnTo>
              <a:lnTo>
                <a:pt x="5086" y="289"/>
              </a:lnTo>
              <a:lnTo>
                <a:pt x="5066" y="289"/>
              </a:lnTo>
              <a:lnTo>
                <a:pt x="5084" y="275"/>
              </a:lnTo>
              <a:lnTo>
                <a:pt x="5087" y="273"/>
              </a:lnTo>
              <a:lnTo>
                <a:pt x="5098" y="265"/>
              </a:lnTo>
              <a:lnTo>
                <a:pt x="5072" y="273"/>
              </a:lnTo>
              <a:lnTo>
                <a:pt x="5050" y="269"/>
              </a:lnTo>
              <a:lnTo>
                <a:pt x="5031" y="259"/>
              </a:lnTo>
              <a:lnTo>
                <a:pt x="5015" y="249"/>
              </a:lnTo>
              <a:lnTo>
                <a:pt x="5015" y="255"/>
              </a:lnTo>
              <a:lnTo>
                <a:pt x="5016" y="265"/>
              </a:lnTo>
              <a:lnTo>
                <a:pt x="5009" y="271"/>
              </a:lnTo>
              <a:lnTo>
                <a:pt x="4986" y="273"/>
              </a:lnTo>
              <a:lnTo>
                <a:pt x="4967" y="269"/>
              </a:lnTo>
              <a:lnTo>
                <a:pt x="4977" y="263"/>
              </a:lnTo>
              <a:lnTo>
                <a:pt x="4973" y="259"/>
              </a:lnTo>
              <a:lnTo>
                <a:pt x="4968" y="265"/>
              </a:lnTo>
              <a:lnTo>
                <a:pt x="4944" y="275"/>
              </a:lnTo>
              <a:lnTo>
                <a:pt x="4924" y="275"/>
              </a:lnTo>
              <a:lnTo>
                <a:pt x="4920" y="269"/>
              </a:lnTo>
              <a:lnTo>
                <a:pt x="4919" y="267"/>
              </a:lnTo>
              <a:lnTo>
                <a:pt x="4944" y="263"/>
              </a:lnTo>
              <a:lnTo>
                <a:pt x="4946" y="255"/>
              </a:lnTo>
              <a:lnTo>
                <a:pt x="4916" y="255"/>
              </a:lnTo>
              <a:lnTo>
                <a:pt x="4902" y="253"/>
              </a:lnTo>
              <a:lnTo>
                <a:pt x="4890" y="247"/>
              </a:lnTo>
              <a:lnTo>
                <a:pt x="4874" y="253"/>
              </a:lnTo>
              <a:lnTo>
                <a:pt x="4873" y="257"/>
              </a:lnTo>
              <a:lnTo>
                <a:pt x="4876" y="263"/>
              </a:lnTo>
              <a:lnTo>
                <a:pt x="4868" y="269"/>
              </a:lnTo>
              <a:lnTo>
                <a:pt x="4842" y="261"/>
              </a:lnTo>
              <a:lnTo>
                <a:pt x="4840" y="249"/>
              </a:lnTo>
              <a:lnTo>
                <a:pt x="4846" y="235"/>
              </a:lnTo>
              <a:lnTo>
                <a:pt x="4841" y="219"/>
              </a:lnTo>
              <a:lnTo>
                <a:pt x="4877" y="213"/>
              </a:lnTo>
              <a:lnTo>
                <a:pt x="4914" y="209"/>
              </a:lnTo>
              <a:lnTo>
                <a:pt x="4946" y="205"/>
              </a:lnTo>
              <a:lnTo>
                <a:pt x="4970" y="201"/>
              </a:lnTo>
              <a:lnTo>
                <a:pt x="4883" y="205"/>
              </a:lnTo>
              <a:lnTo>
                <a:pt x="4877" y="197"/>
              </a:lnTo>
              <a:lnTo>
                <a:pt x="4862" y="191"/>
              </a:lnTo>
              <a:lnTo>
                <a:pt x="4854" y="183"/>
              </a:lnTo>
              <a:lnTo>
                <a:pt x="4871" y="177"/>
              </a:lnTo>
              <a:lnTo>
                <a:pt x="4803" y="171"/>
              </a:lnTo>
              <a:lnTo>
                <a:pt x="4778" y="171"/>
              </a:lnTo>
              <a:lnTo>
                <a:pt x="4786" y="166"/>
              </a:lnTo>
              <a:lnTo>
                <a:pt x="4813" y="158"/>
              </a:lnTo>
              <a:lnTo>
                <a:pt x="4877" y="164"/>
              </a:lnTo>
              <a:lnTo>
                <a:pt x="4952" y="165"/>
              </a:lnTo>
              <a:lnTo>
                <a:pt x="5020" y="163"/>
              </a:lnTo>
              <a:lnTo>
                <a:pt x="5063" y="163"/>
              </a:lnTo>
              <a:lnTo>
                <a:pt x="5068" y="168"/>
              </a:lnTo>
              <a:lnTo>
                <a:pt x="5056" y="172"/>
              </a:lnTo>
              <a:lnTo>
                <a:pt x="5038" y="176"/>
              </a:lnTo>
              <a:lnTo>
                <a:pt x="5023" y="179"/>
              </a:lnTo>
              <a:lnTo>
                <a:pt x="5076" y="173"/>
              </a:lnTo>
              <a:lnTo>
                <a:pt x="5113" y="166"/>
              </a:lnTo>
              <a:lnTo>
                <a:pt x="5154" y="161"/>
              </a:lnTo>
              <a:lnTo>
                <a:pt x="5219" y="161"/>
              </a:lnTo>
              <a:lnTo>
                <a:pt x="5221" y="166"/>
              </a:lnTo>
              <a:lnTo>
                <a:pt x="5296" y="162"/>
              </a:lnTo>
              <a:lnTo>
                <a:pt x="5374" y="160"/>
              </a:lnTo>
              <a:lnTo>
                <a:pt x="5454" y="161"/>
              </a:lnTo>
              <a:lnTo>
                <a:pt x="5536" y="162"/>
              </a:lnTo>
              <a:lnTo>
                <a:pt x="5620" y="166"/>
              </a:lnTo>
              <a:lnTo>
                <a:pt x="5705" y="170"/>
              </a:lnTo>
              <a:lnTo>
                <a:pt x="5790" y="175"/>
              </a:lnTo>
              <a:lnTo>
                <a:pt x="6044" y="191"/>
              </a:lnTo>
              <a:lnTo>
                <a:pt x="6126" y="195"/>
              </a:lnTo>
              <a:lnTo>
                <a:pt x="6106" y="192"/>
              </a:lnTo>
              <a:lnTo>
                <a:pt x="6112" y="189"/>
              </a:lnTo>
              <a:lnTo>
                <a:pt x="6104" y="185"/>
              </a:lnTo>
              <a:lnTo>
                <a:pt x="6184" y="192"/>
              </a:lnTo>
              <a:lnTo>
                <a:pt x="6347" y="207"/>
              </a:lnTo>
              <a:lnTo>
                <a:pt x="6592" y="232"/>
              </a:lnTo>
              <a:lnTo>
                <a:pt x="6671" y="239"/>
              </a:lnTo>
              <a:lnTo>
                <a:pt x="6669" y="243"/>
              </a:lnTo>
              <a:lnTo>
                <a:pt x="6667" y="241"/>
              </a:lnTo>
              <a:lnTo>
                <a:pt x="6665" y="240"/>
              </a:lnTo>
              <a:lnTo>
                <a:pt x="6664" y="247"/>
              </a:lnTo>
              <a:lnTo>
                <a:pt x="6664" y="250"/>
              </a:lnTo>
              <a:lnTo>
                <a:pt x="6668" y="254"/>
              </a:lnTo>
              <a:lnTo>
                <a:pt x="6668" y="255"/>
              </a:lnTo>
              <a:lnTo>
                <a:pt x="6668" y="259"/>
              </a:lnTo>
              <a:lnTo>
                <a:pt x="6668" y="262"/>
              </a:lnTo>
              <a:lnTo>
                <a:pt x="6666" y="263"/>
              </a:lnTo>
              <a:lnTo>
                <a:pt x="6667" y="267"/>
              </a:lnTo>
              <a:lnTo>
                <a:pt x="6668" y="264"/>
              </a:lnTo>
              <a:lnTo>
                <a:pt x="6670" y="267"/>
              </a:lnTo>
              <a:lnTo>
                <a:pt x="6671" y="264"/>
              </a:lnTo>
              <a:lnTo>
                <a:pt x="6672" y="260"/>
              </a:lnTo>
              <a:lnTo>
                <a:pt x="6671" y="269"/>
              </a:lnTo>
              <a:lnTo>
                <a:pt x="6674" y="260"/>
              </a:lnTo>
              <a:lnTo>
                <a:pt x="6673" y="271"/>
              </a:lnTo>
              <a:lnTo>
                <a:pt x="6674" y="263"/>
              </a:lnTo>
              <a:lnTo>
                <a:pt x="6676" y="264"/>
              </a:lnTo>
              <a:lnTo>
                <a:pt x="6678" y="264"/>
              </a:lnTo>
              <a:lnTo>
                <a:pt x="6678" y="263"/>
              </a:lnTo>
              <a:lnTo>
                <a:pt x="6678" y="260"/>
              </a:lnTo>
              <a:lnTo>
                <a:pt x="6679" y="255"/>
              </a:lnTo>
              <a:lnTo>
                <a:pt x="6679" y="254"/>
              </a:lnTo>
              <a:lnTo>
                <a:pt x="6681" y="261"/>
              </a:lnTo>
              <a:lnTo>
                <a:pt x="6679" y="254"/>
              </a:lnTo>
              <a:lnTo>
                <a:pt x="6679" y="252"/>
              </a:lnTo>
              <a:lnTo>
                <a:pt x="6681" y="258"/>
              </a:lnTo>
              <a:lnTo>
                <a:pt x="6682" y="261"/>
              </a:lnTo>
              <a:lnTo>
                <a:pt x="6681" y="261"/>
              </a:lnTo>
              <a:lnTo>
                <a:pt x="6681" y="262"/>
              </a:lnTo>
              <a:lnTo>
                <a:pt x="6682" y="267"/>
              </a:lnTo>
              <a:lnTo>
                <a:pt x="6683" y="252"/>
              </a:lnTo>
              <a:lnTo>
                <a:pt x="6683" y="250"/>
              </a:lnTo>
              <a:lnTo>
                <a:pt x="6684" y="262"/>
              </a:lnTo>
              <a:lnTo>
                <a:pt x="6686" y="264"/>
              </a:lnTo>
              <a:lnTo>
                <a:pt x="6684" y="255"/>
              </a:lnTo>
              <a:lnTo>
                <a:pt x="6684" y="254"/>
              </a:lnTo>
              <a:lnTo>
                <a:pt x="6685" y="250"/>
              </a:lnTo>
              <a:lnTo>
                <a:pt x="6685" y="248"/>
              </a:lnTo>
              <a:lnTo>
                <a:pt x="6687" y="251"/>
              </a:lnTo>
              <a:lnTo>
                <a:pt x="6688" y="252"/>
              </a:lnTo>
              <a:lnTo>
                <a:pt x="6687" y="254"/>
              </a:lnTo>
              <a:lnTo>
                <a:pt x="6687" y="255"/>
              </a:lnTo>
              <a:lnTo>
                <a:pt x="6688" y="266"/>
              </a:lnTo>
              <a:lnTo>
                <a:pt x="6689" y="253"/>
              </a:lnTo>
              <a:lnTo>
                <a:pt x="6690" y="259"/>
              </a:lnTo>
              <a:lnTo>
                <a:pt x="6691" y="253"/>
              </a:lnTo>
              <a:lnTo>
                <a:pt x="6691" y="252"/>
              </a:lnTo>
              <a:lnTo>
                <a:pt x="6689" y="250"/>
              </a:lnTo>
              <a:lnTo>
                <a:pt x="6690" y="248"/>
              </a:lnTo>
              <a:lnTo>
                <a:pt x="6690" y="245"/>
              </a:lnTo>
              <a:lnTo>
                <a:pt x="6693" y="247"/>
              </a:lnTo>
              <a:lnTo>
                <a:pt x="6693" y="245"/>
              </a:lnTo>
              <a:lnTo>
                <a:pt x="6693" y="244"/>
              </a:lnTo>
              <a:lnTo>
                <a:pt x="6693" y="241"/>
              </a:lnTo>
              <a:lnTo>
                <a:pt x="6694" y="241"/>
              </a:lnTo>
              <a:lnTo>
                <a:pt x="6694" y="243"/>
              </a:lnTo>
              <a:lnTo>
                <a:pt x="6695" y="245"/>
              </a:lnTo>
              <a:lnTo>
                <a:pt x="6693" y="251"/>
              </a:lnTo>
              <a:lnTo>
                <a:pt x="6692" y="250"/>
              </a:lnTo>
              <a:lnTo>
                <a:pt x="6691" y="257"/>
              </a:lnTo>
              <a:lnTo>
                <a:pt x="6691" y="260"/>
              </a:lnTo>
              <a:lnTo>
                <a:pt x="6693" y="261"/>
              </a:lnTo>
              <a:lnTo>
                <a:pt x="6696" y="259"/>
              </a:lnTo>
              <a:lnTo>
                <a:pt x="6698" y="253"/>
              </a:lnTo>
              <a:lnTo>
                <a:pt x="6699" y="255"/>
              </a:lnTo>
              <a:lnTo>
                <a:pt x="6700" y="255"/>
              </a:lnTo>
              <a:lnTo>
                <a:pt x="6698" y="259"/>
              </a:lnTo>
              <a:lnTo>
                <a:pt x="6698" y="260"/>
              </a:lnTo>
              <a:lnTo>
                <a:pt x="6699" y="261"/>
              </a:lnTo>
              <a:lnTo>
                <a:pt x="6701" y="267"/>
              </a:lnTo>
              <a:lnTo>
                <a:pt x="6702" y="253"/>
              </a:lnTo>
              <a:lnTo>
                <a:pt x="6702" y="252"/>
              </a:lnTo>
              <a:lnTo>
                <a:pt x="6702" y="247"/>
              </a:lnTo>
              <a:lnTo>
                <a:pt x="6704" y="253"/>
              </a:lnTo>
              <a:lnTo>
                <a:pt x="6704" y="260"/>
              </a:lnTo>
              <a:lnTo>
                <a:pt x="6705" y="251"/>
              </a:lnTo>
              <a:lnTo>
                <a:pt x="6708" y="262"/>
              </a:lnTo>
              <a:lnTo>
                <a:pt x="6710" y="257"/>
              </a:lnTo>
              <a:lnTo>
                <a:pt x="6710" y="251"/>
              </a:lnTo>
              <a:lnTo>
                <a:pt x="6710" y="249"/>
              </a:lnTo>
              <a:lnTo>
                <a:pt x="6710" y="255"/>
              </a:lnTo>
              <a:lnTo>
                <a:pt x="6713" y="249"/>
              </a:lnTo>
              <a:lnTo>
                <a:pt x="6715" y="252"/>
              </a:lnTo>
              <a:lnTo>
                <a:pt x="6715" y="249"/>
              </a:lnTo>
              <a:lnTo>
                <a:pt x="6715" y="247"/>
              </a:lnTo>
              <a:lnTo>
                <a:pt x="6715" y="245"/>
              </a:lnTo>
              <a:lnTo>
                <a:pt x="6715" y="244"/>
              </a:lnTo>
              <a:lnTo>
                <a:pt x="6714" y="244"/>
              </a:lnTo>
              <a:lnTo>
                <a:pt x="6714" y="242"/>
              </a:lnTo>
              <a:lnTo>
                <a:pt x="6715" y="242"/>
              </a:lnTo>
              <a:lnTo>
                <a:pt x="6715" y="244"/>
              </a:lnTo>
              <a:lnTo>
                <a:pt x="6716" y="244"/>
              </a:lnTo>
              <a:lnTo>
                <a:pt x="6716" y="243"/>
              </a:lnTo>
              <a:lnTo>
                <a:pt x="6717" y="243"/>
              </a:lnTo>
              <a:lnTo>
                <a:pt x="6717" y="256"/>
              </a:lnTo>
              <a:lnTo>
                <a:pt x="6719" y="262"/>
              </a:lnTo>
              <a:lnTo>
                <a:pt x="6720" y="253"/>
              </a:lnTo>
              <a:lnTo>
                <a:pt x="6720" y="257"/>
              </a:lnTo>
              <a:lnTo>
                <a:pt x="6720" y="262"/>
              </a:lnTo>
              <a:lnTo>
                <a:pt x="6722" y="264"/>
              </a:lnTo>
              <a:lnTo>
                <a:pt x="6721" y="253"/>
              </a:lnTo>
              <a:lnTo>
                <a:pt x="6721" y="244"/>
              </a:lnTo>
              <a:lnTo>
                <a:pt x="6721" y="243"/>
              </a:lnTo>
              <a:lnTo>
                <a:pt x="6722" y="243"/>
              </a:lnTo>
              <a:lnTo>
                <a:pt x="6723" y="250"/>
              </a:lnTo>
              <a:lnTo>
                <a:pt x="6723" y="252"/>
              </a:lnTo>
              <a:lnTo>
                <a:pt x="6723" y="257"/>
              </a:lnTo>
              <a:lnTo>
                <a:pt x="6727" y="256"/>
              </a:lnTo>
              <a:lnTo>
                <a:pt x="6727" y="253"/>
              </a:lnTo>
              <a:lnTo>
                <a:pt x="6727" y="247"/>
              </a:lnTo>
              <a:lnTo>
                <a:pt x="6726" y="253"/>
              </a:lnTo>
              <a:lnTo>
                <a:pt x="6726" y="243"/>
              </a:lnTo>
              <a:lnTo>
                <a:pt x="6729" y="244"/>
              </a:lnTo>
              <a:lnTo>
                <a:pt x="6729" y="245"/>
              </a:lnTo>
              <a:lnTo>
                <a:pt x="6729" y="247"/>
              </a:lnTo>
              <a:lnTo>
                <a:pt x="6728" y="250"/>
              </a:lnTo>
              <a:lnTo>
                <a:pt x="6728" y="252"/>
              </a:lnTo>
              <a:lnTo>
                <a:pt x="6728" y="254"/>
              </a:lnTo>
              <a:lnTo>
                <a:pt x="6728" y="257"/>
              </a:lnTo>
              <a:lnTo>
                <a:pt x="6728" y="258"/>
              </a:lnTo>
              <a:lnTo>
                <a:pt x="6732" y="268"/>
              </a:lnTo>
              <a:lnTo>
                <a:pt x="6736" y="254"/>
              </a:lnTo>
              <a:lnTo>
                <a:pt x="6736" y="253"/>
              </a:lnTo>
              <a:lnTo>
                <a:pt x="6736" y="250"/>
              </a:lnTo>
              <a:lnTo>
                <a:pt x="6736" y="246"/>
              </a:lnTo>
              <a:lnTo>
                <a:pt x="6735" y="244"/>
              </a:lnTo>
              <a:lnTo>
                <a:pt x="6739" y="244"/>
              </a:lnTo>
              <a:lnTo>
                <a:pt x="6738" y="245"/>
              </a:lnTo>
              <a:lnTo>
                <a:pt x="6738" y="246"/>
              </a:lnTo>
              <a:lnTo>
                <a:pt x="6739" y="246"/>
              </a:lnTo>
              <a:lnTo>
                <a:pt x="6737" y="259"/>
              </a:lnTo>
              <a:lnTo>
                <a:pt x="6737" y="261"/>
              </a:lnTo>
              <a:lnTo>
                <a:pt x="6739" y="265"/>
              </a:lnTo>
              <a:lnTo>
                <a:pt x="6742" y="260"/>
              </a:lnTo>
              <a:lnTo>
                <a:pt x="6747" y="257"/>
              </a:lnTo>
              <a:lnTo>
                <a:pt x="6751" y="262"/>
              </a:lnTo>
              <a:lnTo>
                <a:pt x="6751" y="257"/>
              </a:lnTo>
              <a:lnTo>
                <a:pt x="6751" y="252"/>
              </a:lnTo>
              <a:lnTo>
                <a:pt x="6751" y="249"/>
              </a:lnTo>
              <a:lnTo>
                <a:pt x="6753" y="262"/>
              </a:lnTo>
              <a:lnTo>
                <a:pt x="6754" y="251"/>
              </a:lnTo>
              <a:lnTo>
                <a:pt x="6754" y="254"/>
              </a:lnTo>
              <a:lnTo>
                <a:pt x="6754" y="251"/>
              </a:lnTo>
              <a:lnTo>
                <a:pt x="6755" y="250"/>
              </a:lnTo>
              <a:lnTo>
                <a:pt x="6756" y="257"/>
              </a:lnTo>
              <a:lnTo>
                <a:pt x="6756" y="260"/>
              </a:lnTo>
              <a:lnTo>
                <a:pt x="6757" y="261"/>
              </a:lnTo>
              <a:lnTo>
                <a:pt x="6756" y="260"/>
              </a:lnTo>
              <a:lnTo>
                <a:pt x="6754" y="257"/>
              </a:lnTo>
              <a:lnTo>
                <a:pt x="6754" y="263"/>
              </a:lnTo>
              <a:lnTo>
                <a:pt x="6756" y="261"/>
              </a:lnTo>
              <a:lnTo>
                <a:pt x="6756" y="262"/>
              </a:lnTo>
              <a:lnTo>
                <a:pt x="6758" y="263"/>
              </a:lnTo>
              <a:lnTo>
                <a:pt x="6756" y="259"/>
              </a:lnTo>
              <a:lnTo>
                <a:pt x="6757" y="256"/>
              </a:lnTo>
              <a:lnTo>
                <a:pt x="6757" y="252"/>
              </a:lnTo>
              <a:lnTo>
                <a:pt x="6758" y="266"/>
              </a:lnTo>
              <a:lnTo>
                <a:pt x="6764" y="262"/>
              </a:lnTo>
              <a:lnTo>
                <a:pt x="6767" y="257"/>
              </a:lnTo>
              <a:lnTo>
                <a:pt x="6768" y="255"/>
              </a:lnTo>
              <a:lnTo>
                <a:pt x="6766" y="246"/>
              </a:lnTo>
              <a:lnTo>
                <a:pt x="6768" y="247"/>
              </a:lnTo>
              <a:lnTo>
                <a:pt x="6769" y="255"/>
              </a:lnTo>
              <a:lnTo>
                <a:pt x="6771" y="252"/>
              </a:lnTo>
              <a:lnTo>
                <a:pt x="6777" y="260"/>
              </a:lnTo>
              <a:lnTo>
                <a:pt x="6776" y="252"/>
              </a:lnTo>
              <a:lnTo>
                <a:pt x="6776" y="251"/>
              </a:lnTo>
              <a:lnTo>
                <a:pt x="6778" y="250"/>
              </a:lnTo>
              <a:lnTo>
                <a:pt x="6779" y="247"/>
              </a:lnTo>
              <a:lnTo>
                <a:pt x="6783" y="248"/>
              </a:lnTo>
              <a:lnTo>
                <a:pt x="6783" y="250"/>
              </a:lnTo>
              <a:lnTo>
                <a:pt x="6784" y="248"/>
              </a:lnTo>
              <a:lnTo>
                <a:pt x="6784" y="254"/>
              </a:lnTo>
              <a:lnTo>
                <a:pt x="6784" y="258"/>
              </a:lnTo>
              <a:lnTo>
                <a:pt x="6784" y="262"/>
              </a:lnTo>
              <a:lnTo>
                <a:pt x="6785" y="259"/>
              </a:lnTo>
              <a:lnTo>
                <a:pt x="6785" y="263"/>
              </a:lnTo>
              <a:lnTo>
                <a:pt x="6786" y="261"/>
              </a:lnTo>
              <a:lnTo>
                <a:pt x="6786" y="259"/>
              </a:lnTo>
              <a:lnTo>
                <a:pt x="6785" y="256"/>
              </a:lnTo>
              <a:lnTo>
                <a:pt x="6785" y="254"/>
              </a:lnTo>
              <a:lnTo>
                <a:pt x="6786" y="248"/>
              </a:lnTo>
              <a:lnTo>
                <a:pt x="6787" y="253"/>
              </a:lnTo>
              <a:lnTo>
                <a:pt x="6787" y="259"/>
              </a:lnTo>
              <a:lnTo>
                <a:pt x="6789" y="250"/>
              </a:lnTo>
              <a:lnTo>
                <a:pt x="6788" y="248"/>
              </a:lnTo>
              <a:lnTo>
                <a:pt x="6791" y="248"/>
              </a:lnTo>
              <a:lnTo>
                <a:pt x="6791" y="257"/>
              </a:lnTo>
              <a:lnTo>
                <a:pt x="6790" y="260"/>
              </a:lnTo>
              <a:lnTo>
                <a:pt x="6790" y="252"/>
              </a:lnTo>
              <a:lnTo>
                <a:pt x="6788" y="261"/>
              </a:lnTo>
              <a:lnTo>
                <a:pt x="6787" y="260"/>
              </a:lnTo>
              <a:lnTo>
                <a:pt x="6787" y="269"/>
              </a:lnTo>
              <a:lnTo>
                <a:pt x="6789" y="268"/>
              </a:lnTo>
              <a:lnTo>
                <a:pt x="6790" y="261"/>
              </a:lnTo>
              <a:lnTo>
                <a:pt x="6792" y="268"/>
              </a:lnTo>
              <a:lnTo>
                <a:pt x="6793" y="264"/>
              </a:lnTo>
              <a:lnTo>
                <a:pt x="6793" y="267"/>
              </a:lnTo>
              <a:lnTo>
                <a:pt x="6794" y="271"/>
              </a:lnTo>
              <a:lnTo>
                <a:pt x="6794" y="266"/>
              </a:lnTo>
              <a:lnTo>
                <a:pt x="6795" y="265"/>
              </a:lnTo>
              <a:lnTo>
                <a:pt x="6793" y="261"/>
              </a:lnTo>
              <a:lnTo>
                <a:pt x="6794" y="260"/>
              </a:lnTo>
              <a:lnTo>
                <a:pt x="6795" y="255"/>
              </a:lnTo>
              <a:lnTo>
                <a:pt x="6795" y="254"/>
              </a:lnTo>
              <a:lnTo>
                <a:pt x="6795" y="251"/>
              </a:lnTo>
              <a:lnTo>
                <a:pt x="6796" y="254"/>
              </a:lnTo>
              <a:lnTo>
                <a:pt x="6797" y="251"/>
              </a:lnTo>
              <a:lnTo>
                <a:pt x="6797" y="249"/>
              </a:lnTo>
              <a:lnTo>
                <a:pt x="6797" y="254"/>
              </a:lnTo>
              <a:lnTo>
                <a:pt x="6797" y="256"/>
              </a:lnTo>
              <a:lnTo>
                <a:pt x="6796" y="262"/>
              </a:lnTo>
              <a:lnTo>
                <a:pt x="6800" y="266"/>
              </a:lnTo>
              <a:lnTo>
                <a:pt x="6805" y="265"/>
              </a:lnTo>
              <a:lnTo>
                <a:pt x="6810" y="262"/>
              </a:lnTo>
              <a:lnTo>
                <a:pt x="6808" y="261"/>
              </a:lnTo>
              <a:lnTo>
                <a:pt x="6808" y="257"/>
              </a:lnTo>
              <a:lnTo>
                <a:pt x="6808" y="256"/>
              </a:lnTo>
              <a:lnTo>
                <a:pt x="6809" y="255"/>
              </a:lnTo>
              <a:lnTo>
                <a:pt x="6810" y="253"/>
              </a:lnTo>
              <a:lnTo>
                <a:pt x="6810" y="251"/>
              </a:lnTo>
              <a:lnTo>
                <a:pt x="6810" y="249"/>
              </a:lnTo>
              <a:lnTo>
                <a:pt x="6815" y="250"/>
              </a:lnTo>
              <a:lnTo>
                <a:pt x="6814" y="251"/>
              </a:lnTo>
              <a:lnTo>
                <a:pt x="6814" y="253"/>
              </a:lnTo>
              <a:lnTo>
                <a:pt x="6815" y="255"/>
              </a:lnTo>
              <a:lnTo>
                <a:pt x="6815" y="250"/>
              </a:lnTo>
              <a:lnTo>
                <a:pt x="6816" y="250"/>
              </a:lnTo>
              <a:lnTo>
                <a:pt x="6816" y="258"/>
              </a:lnTo>
              <a:lnTo>
                <a:pt x="6815" y="256"/>
              </a:lnTo>
              <a:lnTo>
                <a:pt x="6817" y="265"/>
              </a:lnTo>
              <a:lnTo>
                <a:pt x="6819" y="260"/>
              </a:lnTo>
              <a:lnTo>
                <a:pt x="6820" y="261"/>
              </a:lnTo>
              <a:lnTo>
                <a:pt x="6821" y="260"/>
              </a:lnTo>
              <a:lnTo>
                <a:pt x="6823" y="258"/>
              </a:lnTo>
              <a:lnTo>
                <a:pt x="6823" y="257"/>
              </a:lnTo>
              <a:lnTo>
                <a:pt x="6823" y="255"/>
              </a:lnTo>
              <a:lnTo>
                <a:pt x="6822" y="250"/>
              </a:lnTo>
              <a:lnTo>
                <a:pt x="6823" y="250"/>
              </a:lnTo>
              <a:lnTo>
                <a:pt x="6823" y="257"/>
              </a:lnTo>
              <a:lnTo>
                <a:pt x="6823" y="256"/>
              </a:lnTo>
              <a:lnTo>
                <a:pt x="6823" y="257"/>
              </a:lnTo>
              <a:lnTo>
                <a:pt x="6823" y="259"/>
              </a:lnTo>
              <a:lnTo>
                <a:pt x="6826" y="258"/>
              </a:lnTo>
              <a:lnTo>
                <a:pt x="6830" y="262"/>
              </a:lnTo>
              <a:lnTo>
                <a:pt x="6830" y="258"/>
              </a:lnTo>
              <a:lnTo>
                <a:pt x="6832" y="251"/>
              </a:lnTo>
              <a:lnTo>
                <a:pt x="6833" y="251"/>
              </a:lnTo>
              <a:lnTo>
                <a:pt x="6832" y="253"/>
              </a:lnTo>
              <a:lnTo>
                <a:pt x="6834" y="253"/>
              </a:lnTo>
              <a:lnTo>
                <a:pt x="6834" y="251"/>
              </a:lnTo>
              <a:lnTo>
                <a:pt x="6836" y="251"/>
              </a:lnTo>
              <a:lnTo>
                <a:pt x="6836" y="255"/>
              </a:lnTo>
              <a:lnTo>
                <a:pt x="6836" y="257"/>
              </a:lnTo>
              <a:lnTo>
                <a:pt x="6840" y="251"/>
              </a:lnTo>
              <a:lnTo>
                <a:pt x="6842" y="251"/>
              </a:lnTo>
              <a:lnTo>
                <a:pt x="6842" y="254"/>
              </a:lnTo>
              <a:lnTo>
                <a:pt x="6844" y="252"/>
              </a:lnTo>
              <a:lnTo>
                <a:pt x="6846" y="252"/>
              </a:lnTo>
              <a:lnTo>
                <a:pt x="6846" y="254"/>
              </a:lnTo>
              <a:lnTo>
                <a:pt x="6848" y="252"/>
              </a:lnTo>
              <a:lnTo>
                <a:pt x="6855" y="252"/>
              </a:lnTo>
              <a:lnTo>
                <a:pt x="6856" y="252"/>
              </a:lnTo>
              <a:lnTo>
                <a:pt x="6882" y="254"/>
              </a:lnTo>
              <a:lnTo>
                <a:pt x="6883" y="256"/>
              </a:lnTo>
              <a:lnTo>
                <a:pt x="6883" y="254"/>
              </a:lnTo>
              <a:lnTo>
                <a:pt x="6899" y="254"/>
              </a:lnTo>
              <a:lnTo>
                <a:pt x="6916" y="255"/>
              </a:lnTo>
              <a:lnTo>
                <a:pt x="6916" y="256"/>
              </a:lnTo>
              <a:lnTo>
                <a:pt x="6916" y="255"/>
              </a:lnTo>
              <a:lnTo>
                <a:pt x="6917" y="255"/>
              </a:lnTo>
              <a:lnTo>
                <a:pt x="6917" y="258"/>
              </a:lnTo>
              <a:lnTo>
                <a:pt x="6918" y="255"/>
              </a:lnTo>
              <a:lnTo>
                <a:pt x="6919" y="255"/>
              </a:lnTo>
              <a:lnTo>
                <a:pt x="6922" y="255"/>
              </a:lnTo>
              <a:lnTo>
                <a:pt x="6922" y="258"/>
              </a:lnTo>
              <a:lnTo>
                <a:pt x="6923" y="255"/>
              </a:lnTo>
              <a:lnTo>
                <a:pt x="6926" y="255"/>
              </a:lnTo>
              <a:lnTo>
                <a:pt x="6927" y="263"/>
              </a:lnTo>
              <a:lnTo>
                <a:pt x="6929" y="256"/>
              </a:lnTo>
              <a:lnTo>
                <a:pt x="6930" y="256"/>
              </a:lnTo>
              <a:lnTo>
                <a:pt x="6930" y="261"/>
              </a:lnTo>
              <a:lnTo>
                <a:pt x="6931" y="256"/>
              </a:lnTo>
              <a:lnTo>
                <a:pt x="6968" y="257"/>
              </a:lnTo>
              <a:lnTo>
                <a:pt x="7034" y="257"/>
              </a:lnTo>
              <a:close/>
            </a:path>
          </a:pathLst>
        </a:custGeom>
        <a:solidFill>
          <a:srgbClr val="F9CB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0</xdr:colOff>
      <xdr:row>1</xdr:row>
      <xdr:rowOff>0</xdr:rowOff>
    </xdr:from>
    <xdr:to>
      <xdr:col>2</xdr:col>
      <xdr:colOff>438862</xdr:colOff>
      <xdr:row>4</xdr:row>
      <xdr:rowOff>362700</xdr:rowOff>
    </xdr:to>
    <xdr:pic>
      <xdr:nvPicPr>
        <xdr:cNvPr id="10" name="画像1">
          <a:extLst>
            <a:ext uri="{FF2B5EF4-FFF2-40B4-BE49-F238E27FC236}">
              <a16:creationId xmlns:a16="http://schemas.microsoft.com/office/drawing/2014/main" id="{8BCF6BFD-856B-4B3C-9032-A0C32E5D6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228600"/>
          <a:ext cx="826212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147934</xdr:rowOff>
    </xdr:from>
    <xdr:to>
      <xdr:col>11</xdr:col>
      <xdr:colOff>0</xdr:colOff>
      <xdr:row>64</xdr:row>
      <xdr:rowOff>263172</xdr:rowOff>
    </xdr:to>
    <xdr:pic>
      <xdr:nvPicPr>
        <xdr:cNvPr id="2" name="画像3">
          <a:extLst>
            <a:ext uri="{FF2B5EF4-FFF2-40B4-BE49-F238E27FC236}">
              <a16:creationId xmlns:a16="http://schemas.microsoft.com/office/drawing/2014/main" id="{64C1ABB8-69CB-4246-8ECD-520D471E9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90"/>
        <a:stretch/>
      </xdr:blipFill>
      <xdr:spPr>
        <a:xfrm>
          <a:off x="0" y="11495384"/>
          <a:ext cx="8642350" cy="1310308"/>
        </a:xfrm>
        <a:prstGeom prst="rect">
          <a:avLst/>
        </a:prstGeom>
      </xdr:spPr>
    </xdr:pic>
    <xdr:clientData/>
  </xdr:twoCellAnchor>
  <xdr:twoCellAnchor>
    <xdr:from>
      <xdr:col>0</xdr:col>
      <xdr:colOff>571499</xdr:colOff>
      <xdr:row>25</xdr:row>
      <xdr:rowOff>11216</xdr:rowOff>
    </xdr:from>
    <xdr:to>
      <xdr:col>2</xdr:col>
      <xdr:colOff>1245399</xdr:colOff>
      <xdr:row>26</xdr:row>
      <xdr:rowOff>146816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18FA6267-FDD9-4B15-B429-BD94712641AE}"/>
            </a:ext>
          </a:extLst>
        </xdr:cNvPr>
        <xdr:cNvGrpSpPr/>
      </xdr:nvGrpSpPr>
      <xdr:grpSpPr>
        <a:xfrm>
          <a:off x="571499" y="6343436"/>
          <a:ext cx="1656880" cy="288000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24E2AF89-BDC7-4F39-CCD2-FA0CB2ADBF38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50A7BA69-28D3-D67C-118E-D7BF3BE948E9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571499</xdr:colOff>
      <xdr:row>19</xdr:row>
      <xdr:rowOff>8077</xdr:rowOff>
    </xdr:from>
    <xdr:to>
      <xdr:col>2</xdr:col>
      <xdr:colOff>1245398</xdr:colOff>
      <xdr:row>20</xdr:row>
      <xdr:rowOff>143677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4E17E82D-D027-48DB-9551-1BB7347C5BDC}"/>
            </a:ext>
          </a:extLst>
        </xdr:cNvPr>
        <xdr:cNvGrpSpPr/>
      </xdr:nvGrpSpPr>
      <xdr:grpSpPr>
        <a:xfrm>
          <a:off x="571499" y="5121097"/>
          <a:ext cx="1656879" cy="288000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FC0B6F92-4B06-FBB6-8978-4DB72A39ADA4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C96A183C-35CC-B388-A02E-E011B7808309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absolute">
    <xdr:from>
      <xdr:col>2</xdr:col>
      <xdr:colOff>368427</xdr:colOff>
      <xdr:row>3</xdr:row>
      <xdr:rowOff>669405</xdr:rowOff>
    </xdr:from>
    <xdr:to>
      <xdr:col>8</xdr:col>
      <xdr:colOff>466877</xdr:colOff>
      <xdr:row>4</xdr:row>
      <xdr:rowOff>338147</xdr:rowOff>
    </xdr:to>
    <xdr:sp macro="" textlink="">
      <xdr:nvSpPr>
        <xdr:cNvPr id="9" name="画像2">
          <a:extLst>
            <a:ext uri="{FF2B5EF4-FFF2-40B4-BE49-F238E27FC236}">
              <a16:creationId xmlns:a16="http://schemas.microsoft.com/office/drawing/2014/main" id="{7AA25A57-18B9-4699-831A-038F1AFFFB81}"/>
            </a:ext>
          </a:extLst>
        </xdr:cNvPr>
        <xdr:cNvSpPr>
          <a:spLocks/>
        </xdr:cNvSpPr>
      </xdr:nvSpPr>
      <xdr:spPr bwMode="auto">
        <a:xfrm>
          <a:off x="1352677" y="1374255"/>
          <a:ext cx="4860950" cy="494242"/>
        </a:xfrm>
        <a:custGeom>
          <a:avLst/>
          <a:gdLst>
            <a:gd name="T0" fmla="+- 0 4515 1403"/>
            <a:gd name="T1" fmla="*/ T0 w 7034"/>
            <a:gd name="T2" fmla="+- 0 1223 1075"/>
            <a:gd name="T3" fmla="*/ 1223 h 800"/>
            <a:gd name="T4" fmla="+- 0 7255 1403"/>
            <a:gd name="T5" fmla="*/ T4 w 7034"/>
            <a:gd name="T6" fmla="+- 0 1330 1075"/>
            <a:gd name="T7" fmla="*/ 1330 h 800"/>
            <a:gd name="T8" fmla="+- 0 7252 1403"/>
            <a:gd name="T9" fmla="*/ T8 w 7034"/>
            <a:gd name="T10" fmla="+- 0 1350 1075"/>
            <a:gd name="T11" fmla="*/ 1350 h 800"/>
            <a:gd name="T12" fmla="+- 0 7985 1403"/>
            <a:gd name="T13" fmla="*/ T12 w 7034"/>
            <a:gd name="T14" fmla="+- 0 1353 1075"/>
            <a:gd name="T15" fmla="*/ 1353 h 800"/>
            <a:gd name="T16" fmla="+- 0 8002 1403"/>
            <a:gd name="T17" fmla="*/ T16 w 7034"/>
            <a:gd name="T18" fmla="+- 0 1354 1075"/>
            <a:gd name="T19" fmla="*/ 1354 h 800"/>
            <a:gd name="T20" fmla="+- 0 7993 1403"/>
            <a:gd name="T21" fmla="*/ T20 w 7034"/>
            <a:gd name="T22" fmla="+- 0 1347 1075"/>
            <a:gd name="T23" fmla="*/ 1347 h 800"/>
            <a:gd name="T24" fmla="+- 0 8007 1403"/>
            <a:gd name="T25" fmla="*/ T24 w 7034"/>
            <a:gd name="T26" fmla="+- 0 1351 1075"/>
            <a:gd name="T27" fmla="*/ 1351 h 800"/>
            <a:gd name="T28" fmla="+- 0 7999 1403"/>
            <a:gd name="T29" fmla="*/ T28 w 7034"/>
            <a:gd name="T30" fmla="+- 0 1479 1075"/>
            <a:gd name="T31" fmla="*/ 1479 h 800"/>
            <a:gd name="T32" fmla="+- 0 8033 1403"/>
            <a:gd name="T33" fmla="*/ T32 w 7034"/>
            <a:gd name="T34" fmla="+- 0 1327 1075"/>
            <a:gd name="T35" fmla="*/ 1327 h 800"/>
            <a:gd name="T36" fmla="+- 0 8031 1403"/>
            <a:gd name="T37" fmla="*/ T36 w 7034"/>
            <a:gd name="T38" fmla="+- 0 1351 1075"/>
            <a:gd name="T39" fmla="*/ 1351 h 800"/>
            <a:gd name="T40" fmla="+- 0 8051 1403"/>
            <a:gd name="T41" fmla="*/ T40 w 7034"/>
            <a:gd name="T42" fmla="+- 0 1319 1075"/>
            <a:gd name="T43" fmla="*/ 1319 h 800"/>
            <a:gd name="T44" fmla="+- 0 8049 1403"/>
            <a:gd name="T45" fmla="*/ T44 w 7034"/>
            <a:gd name="T46" fmla="+- 0 1323 1075"/>
            <a:gd name="T47" fmla="*/ 1323 h 800"/>
            <a:gd name="T48" fmla="+- 0 8039 1403"/>
            <a:gd name="T49" fmla="*/ T48 w 7034"/>
            <a:gd name="T50" fmla="+- 0 1329 1075"/>
            <a:gd name="T51" fmla="*/ 1329 h 800"/>
            <a:gd name="T52" fmla="+- 0 8050 1403"/>
            <a:gd name="T53" fmla="*/ T52 w 7034"/>
            <a:gd name="T54" fmla="+- 0 1343 1075"/>
            <a:gd name="T55" fmla="*/ 1343 h 800"/>
            <a:gd name="T56" fmla="+- 0 8080 1403"/>
            <a:gd name="T57" fmla="*/ T56 w 7034"/>
            <a:gd name="T58" fmla="+- 0 1318 1075"/>
            <a:gd name="T59" fmla="*/ 1318 h 800"/>
            <a:gd name="T60" fmla="+- 0 8139 1403"/>
            <a:gd name="T61" fmla="*/ T60 w 7034"/>
            <a:gd name="T62" fmla="+- 0 1499 1075"/>
            <a:gd name="T63" fmla="*/ 1499 h 800"/>
            <a:gd name="T64" fmla="+- 0 8252 1403"/>
            <a:gd name="T65" fmla="*/ T64 w 7034"/>
            <a:gd name="T66" fmla="+- 0 1289 1075"/>
            <a:gd name="T67" fmla="*/ 1289 h 800"/>
            <a:gd name="T68" fmla="+- 0 8368 1403"/>
            <a:gd name="T69" fmla="*/ T68 w 7034"/>
            <a:gd name="T70" fmla="+- 0 1322 1075"/>
            <a:gd name="T71" fmla="*/ 1322 h 800"/>
            <a:gd name="T72" fmla="+- 0 8314 1403"/>
            <a:gd name="T73" fmla="*/ T72 w 7034"/>
            <a:gd name="T74" fmla="+- 0 1305 1075"/>
            <a:gd name="T75" fmla="*/ 1305 h 800"/>
            <a:gd name="T76" fmla="+- 0 8309 1403"/>
            <a:gd name="T77" fmla="*/ T76 w 7034"/>
            <a:gd name="T78" fmla="+- 0 1305 1075"/>
            <a:gd name="T79" fmla="*/ 1305 h 800"/>
            <a:gd name="T80" fmla="+- 0 8293 1403"/>
            <a:gd name="T81" fmla="*/ T80 w 7034"/>
            <a:gd name="T82" fmla="+- 0 1303 1075"/>
            <a:gd name="T83" fmla="*/ 1303 h 800"/>
            <a:gd name="T84" fmla="+- 0 8261 1403"/>
            <a:gd name="T85" fmla="*/ T84 w 7034"/>
            <a:gd name="T86" fmla="+- 0 1303 1075"/>
            <a:gd name="T87" fmla="*/ 1303 h 800"/>
            <a:gd name="T88" fmla="+- 0 8210 1403"/>
            <a:gd name="T89" fmla="*/ T88 w 7034"/>
            <a:gd name="T90" fmla="+- 0 1324 1075"/>
            <a:gd name="T91" fmla="*/ 1324 h 800"/>
            <a:gd name="T92" fmla="+- 0 8195 1403"/>
            <a:gd name="T93" fmla="*/ T92 w 7034"/>
            <a:gd name="T94" fmla="+- 0 1328 1075"/>
            <a:gd name="T95" fmla="*/ 1328 h 800"/>
            <a:gd name="T96" fmla="+- 0 8166 1403"/>
            <a:gd name="T97" fmla="*/ T96 w 7034"/>
            <a:gd name="T98" fmla="+- 0 1286 1075"/>
            <a:gd name="T99" fmla="*/ 1286 h 800"/>
            <a:gd name="T100" fmla="+- 0 8144 1403"/>
            <a:gd name="T101" fmla="*/ T100 w 7034"/>
            <a:gd name="T102" fmla="+- 0 1282 1075"/>
            <a:gd name="T103" fmla="*/ 1282 h 800"/>
            <a:gd name="T104" fmla="+- 0 8103 1403"/>
            <a:gd name="T105" fmla="*/ T104 w 7034"/>
            <a:gd name="T106" fmla="+- 0 1275 1075"/>
            <a:gd name="T107" fmla="*/ 1275 h 800"/>
            <a:gd name="T108" fmla="+- 0 8098 1403"/>
            <a:gd name="T109" fmla="*/ T108 w 7034"/>
            <a:gd name="T110" fmla="+- 0 1317 1075"/>
            <a:gd name="T111" fmla="*/ 1317 h 800"/>
            <a:gd name="T112" fmla="+- 0 8078 1403"/>
            <a:gd name="T113" fmla="*/ T112 w 7034"/>
            <a:gd name="T114" fmla="+- 0 1327 1075"/>
            <a:gd name="T115" fmla="*/ 1327 h 800"/>
            <a:gd name="T116" fmla="+- 0 7877 1403"/>
            <a:gd name="T117" fmla="*/ T116 w 7034"/>
            <a:gd name="T118" fmla="+- 0 1250 1075"/>
            <a:gd name="T119" fmla="*/ 1250 h 800"/>
            <a:gd name="T120" fmla="+- 0 6925 1403"/>
            <a:gd name="T121" fmla="*/ T120 w 7034"/>
            <a:gd name="T122" fmla="+- 0 1137 1075"/>
            <a:gd name="T123" fmla="*/ 1137 h 800"/>
            <a:gd name="T124" fmla="+- 0 6194 1403"/>
            <a:gd name="T125" fmla="*/ T124 w 7034"/>
            <a:gd name="T126" fmla="+- 0 1167 1075"/>
            <a:gd name="T127" fmla="*/ 1167 h 800"/>
            <a:gd name="T128" fmla="+- 0 5871 1403"/>
            <a:gd name="T129" fmla="*/ T128 w 7034"/>
            <a:gd name="T130" fmla="+- 0 1264 1075"/>
            <a:gd name="T131" fmla="*/ 1264 h 800"/>
            <a:gd name="T132" fmla="+- 0 5801 1403"/>
            <a:gd name="T133" fmla="*/ T132 w 7034"/>
            <a:gd name="T134" fmla="+- 0 1274 1075"/>
            <a:gd name="T135" fmla="*/ 1274 h 800"/>
            <a:gd name="T136" fmla="+- 0 5621 1403"/>
            <a:gd name="T137" fmla="*/ T136 w 7034"/>
            <a:gd name="T138" fmla="+- 0 1146 1075"/>
            <a:gd name="T139" fmla="*/ 1146 h 800"/>
            <a:gd name="T140" fmla="+- 0 5232 1403"/>
            <a:gd name="T141" fmla="*/ T140 w 7034"/>
            <a:gd name="T142" fmla="+- 0 1096 1075"/>
            <a:gd name="T143" fmla="*/ 1096 h 800"/>
            <a:gd name="T144" fmla="+- 0 4509 1403"/>
            <a:gd name="T145" fmla="*/ T144 w 7034"/>
            <a:gd name="T146" fmla="+- 0 1237 1075"/>
            <a:gd name="T147" fmla="*/ 1237 h 800"/>
            <a:gd name="T148" fmla="+- 0 3780 1403"/>
            <a:gd name="T149" fmla="*/ T148 w 7034"/>
            <a:gd name="T150" fmla="+- 0 1386 1075"/>
            <a:gd name="T151" fmla="*/ 1386 h 800"/>
            <a:gd name="T152" fmla="+- 0 1873 1403"/>
            <a:gd name="T153" fmla="*/ T152 w 7034"/>
            <a:gd name="T154" fmla="+- 0 1794 1075"/>
            <a:gd name="T155" fmla="*/ 1794 h 800"/>
            <a:gd name="T156" fmla="+- 0 2054 1403"/>
            <a:gd name="T157" fmla="*/ T156 w 7034"/>
            <a:gd name="T158" fmla="+- 0 1851 1075"/>
            <a:gd name="T159" fmla="*/ 1851 h 800"/>
            <a:gd name="T160" fmla="+- 0 2669 1403"/>
            <a:gd name="T161" fmla="*/ T160 w 7034"/>
            <a:gd name="T162" fmla="+- 0 1810 1075"/>
            <a:gd name="T163" fmla="*/ 1810 h 800"/>
            <a:gd name="T164" fmla="+- 0 3987 1403"/>
            <a:gd name="T165" fmla="*/ T164 w 7034"/>
            <a:gd name="T166" fmla="+- 0 1524 1075"/>
            <a:gd name="T167" fmla="*/ 1524 h 800"/>
            <a:gd name="T168" fmla="+- 0 4541 1403"/>
            <a:gd name="T169" fmla="*/ T168 w 7034"/>
            <a:gd name="T170" fmla="+- 0 1414 1075"/>
            <a:gd name="T171" fmla="*/ 1414 h 800"/>
            <a:gd name="T172" fmla="+- 0 5067 1403"/>
            <a:gd name="T173" fmla="*/ T172 w 7034"/>
            <a:gd name="T174" fmla="+- 0 1370 1075"/>
            <a:gd name="T175" fmla="*/ 1370 h 800"/>
            <a:gd name="T176" fmla="+- 0 5626 1403"/>
            <a:gd name="T177" fmla="*/ T176 w 7034"/>
            <a:gd name="T178" fmla="+- 0 1408 1075"/>
            <a:gd name="T179" fmla="*/ 1408 h 800"/>
            <a:gd name="T180" fmla="+- 0 6656 1403"/>
            <a:gd name="T181" fmla="*/ T180 w 7034"/>
            <a:gd name="T182" fmla="+- 0 1460 1075"/>
            <a:gd name="T183" fmla="*/ 1460 h 800"/>
            <a:gd name="T184" fmla="+- 0 7655 1403"/>
            <a:gd name="T185" fmla="*/ T184 w 7034"/>
            <a:gd name="T186" fmla="+- 0 1426 1075"/>
            <a:gd name="T187" fmla="*/ 1426 h 800"/>
            <a:gd name="T188" fmla="+- 0 6749 1403"/>
            <a:gd name="T189" fmla="*/ T188 w 7034"/>
            <a:gd name="T190" fmla="+- 0 1394 1075"/>
            <a:gd name="T191" fmla="*/ 1394 h 800"/>
            <a:gd name="T192" fmla="+- 0 6489 1403"/>
            <a:gd name="T193" fmla="*/ T192 w 7034"/>
            <a:gd name="T194" fmla="+- 0 1364 1075"/>
            <a:gd name="T195" fmla="*/ 1364 h 800"/>
            <a:gd name="T196" fmla="+- 0 6277 1403"/>
            <a:gd name="T197" fmla="*/ T196 w 7034"/>
            <a:gd name="T198" fmla="+- 0 1328 1075"/>
            <a:gd name="T199" fmla="*/ 1328 h 800"/>
            <a:gd name="T200" fmla="+- 0 6459 1403"/>
            <a:gd name="T201" fmla="*/ T200 w 7034"/>
            <a:gd name="T202" fmla="+- 0 1247 1075"/>
            <a:gd name="T203" fmla="*/ 1247 h 800"/>
            <a:gd name="T204" fmla="+- 0 8068 1403"/>
            <a:gd name="T205" fmla="*/ T204 w 7034"/>
            <a:gd name="T206" fmla="+- 0 1315 1075"/>
            <a:gd name="T207" fmla="*/ 1315 h 800"/>
            <a:gd name="T208" fmla="+- 0 8082 1403"/>
            <a:gd name="T209" fmla="*/ T208 w 7034"/>
            <a:gd name="T210" fmla="+- 0 1329 1075"/>
            <a:gd name="T211" fmla="*/ 1329 h 800"/>
            <a:gd name="T212" fmla="+- 0 8092 1403"/>
            <a:gd name="T213" fmla="*/ T212 w 7034"/>
            <a:gd name="T214" fmla="+- 0 1325 1075"/>
            <a:gd name="T215" fmla="*/ 1325 h 800"/>
            <a:gd name="T216" fmla="+- 0 8105 1403"/>
            <a:gd name="T217" fmla="*/ T216 w 7034"/>
            <a:gd name="T218" fmla="+- 0 1322 1075"/>
            <a:gd name="T219" fmla="*/ 1322 h 800"/>
            <a:gd name="T220" fmla="+- 0 8123 1403"/>
            <a:gd name="T221" fmla="*/ T220 w 7034"/>
            <a:gd name="T222" fmla="+- 0 1332 1075"/>
            <a:gd name="T223" fmla="*/ 1332 h 800"/>
            <a:gd name="T224" fmla="+- 0 8139 1403"/>
            <a:gd name="T225" fmla="*/ T224 w 7034"/>
            <a:gd name="T226" fmla="+- 0 1325 1075"/>
            <a:gd name="T227" fmla="*/ 1325 h 800"/>
            <a:gd name="T228" fmla="+- 0 8157 1403"/>
            <a:gd name="T229" fmla="*/ T228 w 7034"/>
            <a:gd name="T230" fmla="+- 0 1338 1075"/>
            <a:gd name="T231" fmla="*/ 1338 h 800"/>
            <a:gd name="T232" fmla="+- 0 8187 1403"/>
            <a:gd name="T233" fmla="*/ T232 w 7034"/>
            <a:gd name="T234" fmla="+- 0 1323 1075"/>
            <a:gd name="T235" fmla="*/ 1323 h 800"/>
            <a:gd name="T236" fmla="+- 0 8196 1403"/>
            <a:gd name="T237" fmla="*/ T236 w 7034"/>
            <a:gd name="T238" fmla="+- 0 1339 1075"/>
            <a:gd name="T239" fmla="*/ 1339 h 800"/>
            <a:gd name="T240" fmla="+- 0 8213 1403"/>
            <a:gd name="T241" fmla="*/ T240 w 7034"/>
            <a:gd name="T242" fmla="+- 0 1326 1075"/>
            <a:gd name="T243" fmla="*/ 1326 h 800"/>
            <a:gd name="T244" fmla="+- 0 8233 1403"/>
            <a:gd name="T245" fmla="*/ T244 w 7034"/>
            <a:gd name="T246" fmla="+- 0 1333 1075"/>
            <a:gd name="T247" fmla="*/ 1333 h 800"/>
            <a:gd name="T248" fmla="+- 0 8320 1403"/>
            <a:gd name="T249" fmla="*/ T248 w 7034"/>
            <a:gd name="T250" fmla="+- 0 1330 1075"/>
            <a:gd name="T251" fmla="*/ 1330 h 80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  <a:cxn ang="0">
              <a:pos x="T97" y="T99"/>
            </a:cxn>
            <a:cxn ang="0">
              <a:pos x="T101" y="T103"/>
            </a:cxn>
            <a:cxn ang="0">
              <a:pos x="T105" y="T107"/>
            </a:cxn>
            <a:cxn ang="0">
              <a:pos x="T109" y="T111"/>
            </a:cxn>
            <a:cxn ang="0">
              <a:pos x="T113" y="T115"/>
            </a:cxn>
            <a:cxn ang="0">
              <a:pos x="T117" y="T119"/>
            </a:cxn>
            <a:cxn ang="0">
              <a:pos x="T121" y="T123"/>
            </a:cxn>
            <a:cxn ang="0">
              <a:pos x="T125" y="T127"/>
            </a:cxn>
            <a:cxn ang="0">
              <a:pos x="T129" y="T131"/>
            </a:cxn>
            <a:cxn ang="0">
              <a:pos x="T133" y="T135"/>
            </a:cxn>
            <a:cxn ang="0">
              <a:pos x="T137" y="T139"/>
            </a:cxn>
            <a:cxn ang="0">
              <a:pos x="T141" y="T143"/>
            </a:cxn>
            <a:cxn ang="0">
              <a:pos x="T145" y="T147"/>
            </a:cxn>
            <a:cxn ang="0">
              <a:pos x="T149" y="T151"/>
            </a:cxn>
            <a:cxn ang="0">
              <a:pos x="T153" y="T155"/>
            </a:cxn>
            <a:cxn ang="0">
              <a:pos x="T157" y="T159"/>
            </a:cxn>
            <a:cxn ang="0">
              <a:pos x="T161" y="T163"/>
            </a:cxn>
            <a:cxn ang="0">
              <a:pos x="T165" y="T167"/>
            </a:cxn>
            <a:cxn ang="0">
              <a:pos x="T169" y="T171"/>
            </a:cxn>
            <a:cxn ang="0">
              <a:pos x="T173" y="T175"/>
            </a:cxn>
            <a:cxn ang="0">
              <a:pos x="T177" y="T179"/>
            </a:cxn>
            <a:cxn ang="0">
              <a:pos x="T181" y="T183"/>
            </a:cxn>
            <a:cxn ang="0">
              <a:pos x="T185" y="T187"/>
            </a:cxn>
            <a:cxn ang="0">
              <a:pos x="T189" y="T191"/>
            </a:cxn>
            <a:cxn ang="0">
              <a:pos x="T193" y="T195"/>
            </a:cxn>
            <a:cxn ang="0">
              <a:pos x="T197" y="T199"/>
            </a:cxn>
            <a:cxn ang="0">
              <a:pos x="T201" y="T203"/>
            </a:cxn>
            <a:cxn ang="0">
              <a:pos x="T205" y="T207"/>
            </a:cxn>
            <a:cxn ang="0">
              <a:pos x="T209" y="T211"/>
            </a:cxn>
            <a:cxn ang="0">
              <a:pos x="T213" y="T215"/>
            </a:cxn>
            <a:cxn ang="0">
              <a:pos x="T217" y="T219"/>
            </a:cxn>
            <a:cxn ang="0">
              <a:pos x="T221" y="T223"/>
            </a:cxn>
            <a:cxn ang="0">
              <a:pos x="T225" y="T227"/>
            </a:cxn>
            <a:cxn ang="0">
              <a:pos x="T229" y="T231"/>
            </a:cxn>
            <a:cxn ang="0">
              <a:pos x="T233" y="T235"/>
            </a:cxn>
            <a:cxn ang="0">
              <a:pos x="T237" y="T239"/>
            </a:cxn>
            <a:cxn ang="0">
              <a:pos x="T241" y="T243"/>
            </a:cxn>
            <a:cxn ang="0">
              <a:pos x="T245" y="T247"/>
            </a:cxn>
            <a:cxn ang="0">
              <a:pos x="T249" y="T251"/>
            </a:cxn>
          </a:cxnLst>
          <a:rect l="0" t="0" r="r" b="b"/>
          <a:pathLst>
            <a:path w="7034" h="800">
              <a:moveTo>
                <a:pt x="2032" y="362"/>
              </a:moveTo>
              <a:lnTo>
                <a:pt x="2006" y="364"/>
              </a:lnTo>
              <a:lnTo>
                <a:pt x="1991" y="369"/>
              </a:lnTo>
              <a:lnTo>
                <a:pt x="1979" y="378"/>
              </a:lnTo>
              <a:lnTo>
                <a:pt x="1966" y="386"/>
              </a:lnTo>
              <a:lnTo>
                <a:pt x="1988" y="380"/>
              </a:lnTo>
              <a:lnTo>
                <a:pt x="2005" y="374"/>
              </a:lnTo>
              <a:lnTo>
                <a:pt x="2020" y="368"/>
              </a:lnTo>
              <a:lnTo>
                <a:pt x="2032" y="362"/>
              </a:lnTo>
              <a:close/>
              <a:moveTo>
                <a:pt x="2175" y="306"/>
              </a:moveTo>
              <a:lnTo>
                <a:pt x="2167" y="301"/>
              </a:lnTo>
              <a:lnTo>
                <a:pt x="2168" y="293"/>
              </a:lnTo>
              <a:lnTo>
                <a:pt x="2146" y="311"/>
              </a:lnTo>
              <a:lnTo>
                <a:pt x="2128" y="317"/>
              </a:lnTo>
              <a:lnTo>
                <a:pt x="2126" y="318"/>
              </a:lnTo>
              <a:lnTo>
                <a:pt x="2150" y="323"/>
              </a:lnTo>
              <a:lnTo>
                <a:pt x="2174" y="312"/>
              </a:lnTo>
              <a:lnTo>
                <a:pt x="2175" y="306"/>
              </a:lnTo>
              <a:close/>
              <a:moveTo>
                <a:pt x="3137" y="150"/>
              </a:moveTo>
              <a:lnTo>
                <a:pt x="3124" y="155"/>
              </a:lnTo>
              <a:lnTo>
                <a:pt x="3136" y="152"/>
              </a:lnTo>
              <a:lnTo>
                <a:pt x="3137" y="150"/>
              </a:lnTo>
              <a:close/>
              <a:moveTo>
                <a:pt x="3148" y="142"/>
              </a:moveTo>
              <a:lnTo>
                <a:pt x="3133" y="143"/>
              </a:lnTo>
              <a:lnTo>
                <a:pt x="3097" y="148"/>
              </a:lnTo>
              <a:lnTo>
                <a:pt x="3112" y="148"/>
              </a:lnTo>
              <a:lnTo>
                <a:pt x="3125" y="147"/>
              </a:lnTo>
              <a:lnTo>
                <a:pt x="3134" y="148"/>
              </a:lnTo>
              <a:lnTo>
                <a:pt x="3137" y="150"/>
              </a:lnTo>
              <a:lnTo>
                <a:pt x="3148" y="145"/>
              </a:lnTo>
              <a:lnTo>
                <a:pt x="3148" y="142"/>
              </a:lnTo>
              <a:close/>
              <a:moveTo>
                <a:pt x="3183" y="107"/>
              </a:moveTo>
              <a:lnTo>
                <a:pt x="3088" y="132"/>
              </a:lnTo>
              <a:lnTo>
                <a:pt x="3102" y="132"/>
              </a:lnTo>
              <a:lnTo>
                <a:pt x="3121" y="124"/>
              </a:lnTo>
              <a:lnTo>
                <a:pt x="3142" y="118"/>
              </a:lnTo>
              <a:lnTo>
                <a:pt x="3163" y="113"/>
              </a:lnTo>
              <a:lnTo>
                <a:pt x="3183" y="107"/>
              </a:lnTo>
              <a:close/>
              <a:moveTo>
                <a:pt x="4729" y="21"/>
              </a:moveTo>
              <a:lnTo>
                <a:pt x="4561" y="31"/>
              </a:lnTo>
              <a:lnTo>
                <a:pt x="4506" y="35"/>
              </a:lnTo>
              <a:lnTo>
                <a:pt x="4520" y="37"/>
              </a:lnTo>
              <a:lnTo>
                <a:pt x="4729" y="21"/>
              </a:lnTo>
              <a:close/>
              <a:moveTo>
                <a:pt x="5225" y="237"/>
              </a:moveTo>
              <a:lnTo>
                <a:pt x="5102" y="244"/>
              </a:lnTo>
              <a:lnTo>
                <a:pt x="5110" y="246"/>
              </a:lnTo>
              <a:lnTo>
                <a:pt x="5225" y="237"/>
              </a:lnTo>
              <a:close/>
              <a:moveTo>
                <a:pt x="5710" y="305"/>
              </a:moveTo>
              <a:lnTo>
                <a:pt x="5710" y="304"/>
              </a:lnTo>
              <a:lnTo>
                <a:pt x="5708" y="305"/>
              </a:lnTo>
              <a:lnTo>
                <a:pt x="5710" y="305"/>
              </a:lnTo>
              <a:close/>
              <a:moveTo>
                <a:pt x="5852" y="255"/>
              </a:moveTo>
              <a:lnTo>
                <a:pt x="5775" y="267"/>
              </a:lnTo>
              <a:lnTo>
                <a:pt x="5604" y="271"/>
              </a:lnTo>
              <a:lnTo>
                <a:pt x="5533" y="281"/>
              </a:lnTo>
              <a:lnTo>
                <a:pt x="5563" y="283"/>
              </a:lnTo>
              <a:lnTo>
                <a:pt x="5629" y="283"/>
              </a:lnTo>
              <a:lnTo>
                <a:pt x="5663" y="285"/>
              </a:lnTo>
              <a:lnTo>
                <a:pt x="5695" y="293"/>
              </a:lnTo>
              <a:lnTo>
                <a:pt x="5707" y="299"/>
              </a:lnTo>
              <a:lnTo>
                <a:pt x="5710" y="304"/>
              </a:lnTo>
              <a:lnTo>
                <a:pt x="5713" y="301"/>
              </a:lnTo>
              <a:lnTo>
                <a:pt x="5708" y="291"/>
              </a:lnTo>
              <a:lnTo>
                <a:pt x="5813" y="283"/>
              </a:lnTo>
              <a:lnTo>
                <a:pt x="5749" y="275"/>
              </a:lnTo>
              <a:lnTo>
                <a:pt x="5776" y="271"/>
              </a:lnTo>
              <a:lnTo>
                <a:pt x="5808" y="269"/>
              </a:lnTo>
              <a:lnTo>
                <a:pt x="5837" y="265"/>
              </a:lnTo>
              <a:lnTo>
                <a:pt x="5852" y="255"/>
              </a:lnTo>
              <a:close/>
              <a:moveTo>
                <a:pt x="5881" y="235"/>
              </a:moveTo>
              <a:lnTo>
                <a:pt x="5870" y="220"/>
              </a:lnTo>
              <a:lnTo>
                <a:pt x="5810" y="231"/>
              </a:lnTo>
              <a:lnTo>
                <a:pt x="5827" y="236"/>
              </a:lnTo>
              <a:lnTo>
                <a:pt x="5842" y="236"/>
              </a:lnTo>
              <a:lnTo>
                <a:pt x="5859" y="235"/>
              </a:lnTo>
              <a:lnTo>
                <a:pt x="5881" y="235"/>
              </a:lnTo>
              <a:close/>
              <a:moveTo>
                <a:pt x="5900" y="273"/>
              </a:moveTo>
              <a:lnTo>
                <a:pt x="5849" y="275"/>
              </a:lnTo>
              <a:lnTo>
                <a:pt x="5869" y="281"/>
              </a:lnTo>
              <a:lnTo>
                <a:pt x="5900" y="273"/>
              </a:lnTo>
              <a:close/>
              <a:moveTo>
                <a:pt x="5917" y="59"/>
              </a:moveTo>
              <a:lnTo>
                <a:pt x="5900" y="43"/>
              </a:lnTo>
              <a:lnTo>
                <a:pt x="5789" y="44"/>
              </a:lnTo>
              <a:lnTo>
                <a:pt x="5819" y="52"/>
              </a:lnTo>
              <a:lnTo>
                <a:pt x="5847" y="55"/>
              </a:lnTo>
              <a:lnTo>
                <a:pt x="5878" y="56"/>
              </a:lnTo>
              <a:lnTo>
                <a:pt x="5917" y="59"/>
              </a:lnTo>
              <a:close/>
              <a:moveTo>
                <a:pt x="5948" y="101"/>
              </a:moveTo>
              <a:lnTo>
                <a:pt x="5855" y="94"/>
              </a:lnTo>
              <a:lnTo>
                <a:pt x="5890" y="103"/>
              </a:lnTo>
              <a:lnTo>
                <a:pt x="5948" y="101"/>
              </a:lnTo>
              <a:close/>
              <a:moveTo>
                <a:pt x="6580" y="274"/>
              </a:moveTo>
              <a:lnTo>
                <a:pt x="6578" y="271"/>
              </a:lnTo>
              <a:lnTo>
                <a:pt x="6579" y="276"/>
              </a:lnTo>
              <a:lnTo>
                <a:pt x="6579" y="280"/>
              </a:lnTo>
              <a:lnTo>
                <a:pt x="6579" y="278"/>
              </a:lnTo>
              <a:lnTo>
                <a:pt x="6579" y="277"/>
              </a:lnTo>
              <a:lnTo>
                <a:pt x="6580" y="274"/>
              </a:lnTo>
              <a:close/>
              <a:moveTo>
                <a:pt x="6582" y="278"/>
              </a:moveTo>
              <a:lnTo>
                <a:pt x="6582" y="276"/>
              </a:lnTo>
              <a:lnTo>
                <a:pt x="6581" y="270"/>
              </a:lnTo>
              <a:lnTo>
                <a:pt x="6582" y="278"/>
              </a:lnTo>
              <a:close/>
              <a:moveTo>
                <a:pt x="6582" y="279"/>
              </a:moveTo>
              <a:lnTo>
                <a:pt x="6582" y="278"/>
              </a:lnTo>
              <a:lnTo>
                <a:pt x="6580" y="285"/>
              </a:lnTo>
              <a:lnTo>
                <a:pt x="6579" y="285"/>
              </a:lnTo>
              <a:lnTo>
                <a:pt x="6579" y="281"/>
              </a:lnTo>
              <a:lnTo>
                <a:pt x="6578" y="286"/>
              </a:lnTo>
              <a:lnTo>
                <a:pt x="6578" y="287"/>
              </a:lnTo>
              <a:lnTo>
                <a:pt x="6577" y="291"/>
              </a:lnTo>
              <a:lnTo>
                <a:pt x="6580" y="298"/>
              </a:lnTo>
              <a:lnTo>
                <a:pt x="6581" y="285"/>
              </a:lnTo>
              <a:lnTo>
                <a:pt x="6582" y="279"/>
              </a:lnTo>
              <a:close/>
              <a:moveTo>
                <a:pt x="6584" y="277"/>
              </a:moveTo>
              <a:lnTo>
                <a:pt x="6582" y="276"/>
              </a:lnTo>
              <a:lnTo>
                <a:pt x="6582" y="277"/>
              </a:lnTo>
              <a:lnTo>
                <a:pt x="6582" y="280"/>
              </a:lnTo>
              <a:lnTo>
                <a:pt x="6584" y="277"/>
              </a:lnTo>
              <a:close/>
              <a:moveTo>
                <a:pt x="6585" y="285"/>
              </a:moveTo>
              <a:lnTo>
                <a:pt x="6584" y="285"/>
              </a:lnTo>
              <a:lnTo>
                <a:pt x="6584" y="288"/>
              </a:lnTo>
              <a:lnTo>
                <a:pt x="6585" y="285"/>
              </a:lnTo>
              <a:close/>
              <a:moveTo>
                <a:pt x="6588" y="284"/>
              </a:moveTo>
              <a:lnTo>
                <a:pt x="6588" y="284"/>
              </a:lnTo>
              <a:lnTo>
                <a:pt x="6587" y="286"/>
              </a:lnTo>
              <a:lnTo>
                <a:pt x="6588" y="284"/>
              </a:lnTo>
              <a:close/>
              <a:moveTo>
                <a:pt x="6600" y="287"/>
              </a:moveTo>
              <a:lnTo>
                <a:pt x="6600" y="279"/>
              </a:lnTo>
              <a:lnTo>
                <a:pt x="6599" y="272"/>
              </a:lnTo>
              <a:lnTo>
                <a:pt x="6599" y="279"/>
              </a:lnTo>
              <a:lnTo>
                <a:pt x="6598" y="277"/>
              </a:lnTo>
              <a:lnTo>
                <a:pt x="6598" y="274"/>
              </a:lnTo>
              <a:lnTo>
                <a:pt x="6598" y="272"/>
              </a:lnTo>
              <a:lnTo>
                <a:pt x="6597" y="274"/>
              </a:lnTo>
              <a:lnTo>
                <a:pt x="6597" y="268"/>
              </a:lnTo>
              <a:lnTo>
                <a:pt x="6596" y="267"/>
              </a:lnTo>
              <a:lnTo>
                <a:pt x="6595" y="279"/>
              </a:lnTo>
              <a:lnTo>
                <a:pt x="6593" y="280"/>
              </a:lnTo>
              <a:lnTo>
                <a:pt x="6593" y="272"/>
              </a:lnTo>
              <a:lnTo>
                <a:pt x="6593" y="268"/>
              </a:lnTo>
              <a:lnTo>
                <a:pt x="6591" y="268"/>
              </a:lnTo>
              <a:lnTo>
                <a:pt x="6591" y="272"/>
              </a:lnTo>
              <a:lnTo>
                <a:pt x="6590" y="270"/>
              </a:lnTo>
              <a:lnTo>
                <a:pt x="6589" y="264"/>
              </a:lnTo>
              <a:lnTo>
                <a:pt x="6589" y="267"/>
              </a:lnTo>
              <a:lnTo>
                <a:pt x="6588" y="265"/>
              </a:lnTo>
              <a:lnTo>
                <a:pt x="6586" y="273"/>
              </a:lnTo>
              <a:lnTo>
                <a:pt x="6584" y="277"/>
              </a:lnTo>
              <a:lnTo>
                <a:pt x="6585" y="278"/>
              </a:lnTo>
              <a:lnTo>
                <a:pt x="6585" y="285"/>
              </a:lnTo>
              <a:lnTo>
                <a:pt x="6588" y="284"/>
              </a:lnTo>
              <a:lnTo>
                <a:pt x="6590" y="272"/>
              </a:lnTo>
              <a:lnTo>
                <a:pt x="6590" y="270"/>
              </a:lnTo>
              <a:lnTo>
                <a:pt x="6590" y="272"/>
              </a:lnTo>
              <a:lnTo>
                <a:pt x="6590" y="271"/>
              </a:lnTo>
              <a:lnTo>
                <a:pt x="6590" y="276"/>
              </a:lnTo>
              <a:lnTo>
                <a:pt x="6590" y="277"/>
              </a:lnTo>
              <a:lnTo>
                <a:pt x="6588" y="284"/>
              </a:lnTo>
              <a:lnTo>
                <a:pt x="6592" y="281"/>
              </a:lnTo>
              <a:lnTo>
                <a:pt x="6594" y="287"/>
              </a:lnTo>
              <a:lnTo>
                <a:pt x="6595" y="290"/>
              </a:lnTo>
              <a:lnTo>
                <a:pt x="6595" y="281"/>
              </a:lnTo>
              <a:lnTo>
                <a:pt x="6595" y="280"/>
              </a:lnTo>
              <a:lnTo>
                <a:pt x="6595" y="277"/>
              </a:lnTo>
              <a:lnTo>
                <a:pt x="6596" y="274"/>
              </a:lnTo>
              <a:lnTo>
                <a:pt x="6597" y="283"/>
              </a:lnTo>
              <a:lnTo>
                <a:pt x="6598" y="277"/>
              </a:lnTo>
              <a:lnTo>
                <a:pt x="6600" y="287"/>
              </a:lnTo>
              <a:close/>
              <a:moveTo>
                <a:pt x="6610" y="270"/>
              </a:moveTo>
              <a:lnTo>
                <a:pt x="6610" y="269"/>
              </a:lnTo>
              <a:lnTo>
                <a:pt x="6610" y="263"/>
              </a:lnTo>
              <a:lnTo>
                <a:pt x="6607" y="272"/>
              </a:lnTo>
              <a:lnTo>
                <a:pt x="6607" y="267"/>
              </a:lnTo>
              <a:lnTo>
                <a:pt x="6605" y="273"/>
              </a:lnTo>
              <a:lnTo>
                <a:pt x="6605" y="265"/>
              </a:lnTo>
              <a:lnTo>
                <a:pt x="6604" y="273"/>
              </a:lnTo>
              <a:lnTo>
                <a:pt x="6604" y="276"/>
              </a:lnTo>
              <a:lnTo>
                <a:pt x="6601" y="265"/>
              </a:lnTo>
              <a:lnTo>
                <a:pt x="6602" y="268"/>
              </a:lnTo>
              <a:lnTo>
                <a:pt x="6601" y="266"/>
              </a:lnTo>
              <a:lnTo>
                <a:pt x="6600" y="277"/>
              </a:lnTo>
              <a:lnTo>
                <a:pt x="6600" y="282"/>
              </a:lnTo>
              <a:lnTo>
                <a:pt x="6601" y="281"/>
              </a:lnTo>
              <a:lnTo>
                <a:pt x="6601" y="284"/>
              </a:lnTo>
              <a:lnTo>
                <a:pt x="6602" y="280"/>
              </a:lnTo>
              <a:lnTo>
                <a:pt x="6601" y="276"/>
              </a:lnTo>
              <a:lnTo>
                <a:pt x="6602" y="270"/>
              </a:lnTo>
              <a:lnTo>
                <a:pt x="6602" y="281"/>
              </a:lnTo>
              <a:lnTo>
                <a:pt x="6608" y="276"/>
              </a:lnTo>
              <a:lnTo>
                <a:pt x="6609" y="272"/>
              </a:lnTo>
              <a:lnTo>
                <a:pt x="6609" y="269"/>
              </a:lnTo>
              <a:lnTo>
                <a:pt x="6610" y="270"/>
              </a:lnTo>
              <a:close/>
              <a:moveTo>
                <a:pt x="6610" y="277"/>
              </a:moveTo>
              <a:lnTo>
                <a:pt x="6609" y="276"/>
              </a:lnTo>
              <a:lnTo>
                <a:pt x="6609" y="277"/>
              </a:lnTo>
              <a:lnTo>
                <a:pt x="6610" y="279"/>
              </a:lnTo>
              <a:lnTo>
                <a:pt x="6610" y="277"/>
              </a:lnTo>
              <a:close/>
              <a:moveTo>
                <a:pt x="6624" y="402"/>
              </a:moveTo>
              <a:lnTo>
                <a:pt x="6620" y="397"/>
              </a:lnTo>
              <a:lnTo>
                <a:pt x="6600" y="393"/>
              </a:lnTo>
              <a:lnTo>
                <a:pt x="6593" y="396"/>
              </a:lnTo>
              <a:lnTo>
                <a:pt x="6596" y="404"/>
              </a:lnTo>
              <a:lnTo>
                <a:pt x="6605" y="411"/>
              </a:lnTo>
              <a:lnTo>
                <a:pt x="6610" y="408"/>
              </a:lnTo>
              <a:lnTo>
                <a:pt x="6619" y="405"/>
              </a:lnTo>
              <a:lnTo>
                <a:pt x="6624" y="402"/>
              </a:lnTo>
              <a:close/>
              <a:moveTo>
                <a:pt x="6632" y="253"/>
              </a:moveTo>
              <a:lnTo>
                <a:pt x="6632" y="251"/>
              </a:lnTo>
              <a:lnTo>
                <a:pt x="6632" y="249"/>
              </a:lnTo>
              <a:lnTo>
                <a:pt x="6631" y="255"/>
              </a:lnTo>
              <a:lnTo>
                <a:pt x="6632" y="253"/>
              </a:lnTo>
              <a:close/>
              <a:moveTo>
                <a:pt x="6634" y="260"/>
              </a:moveTo>
              <a:lnTo>
                <a:pt x="6633" y="260"/>
              </a:lnTo>
              <a:lnTo>
                <a:pt x="6633" y="261"/>
              </a:lnTo>
              <a:lnTo>
                <a:pt x="6634" y="260"/>
              </a:lnTo>
              <a:close/>
              <a:moveTo>
                <a:pt x="6634" y="271"/>
              </a:moveTo>
              <a:lnTo>
                <a:pt x="6634" y="269"/>
              </a:lnTo>
              <a:lnTo>
                <a:pt x="6633" y="267"/>
              </a:lnTo>
              <a:lnTo>
                <a:pt x="6633" y="266"/>
              </a:lnTo>
              <a:lnTo>
                <a:pt x="6633" y="262"/>
              </a:lnTo>
              <a:lnTo>
                <a:pt x="6633" y="261"/>
              </a:lnTo>
              <a:lnTo>
                <a:pt x="6632" y="262"/>
              </a:lnTo>
              <a:lnTo>
                <a:pt x="6632" y="261"/>
              </a:lnTo>
              <a:lnTo>
                <a:pt x="6632" y="253"/>
              </a:lnTo>
              <a:lnTo>
                <a:pt x="6631" y="261"/>
              </a:lnTo>
              <a:lnTo>
                <a:pt x="6630" y="252"/>
              </a:lnTo>
              <a:lnTo>
                <a:pt x="6625" y="254"/>
              </a:lnTo>
              <a:lnTo>
                <a:pt x="6622" y="262"/>
              </a:lnTo>
              <a:lnTo>
                <a:pt x="6624" y="256"/>
              </a:lnTo>
              <a:lnTo>
                <a:pt x="6624" y="254"/>
              </a:lnTo>
              <a:lnTo>
                <a:pt x="6623" y="253"/>
              </a:lnTo>
              <a:lnTo>
                <a:pt x="6622" y="257"/>
              </a:lnTo>
              <a:lnTo>
                <a:pt x="6622" y="264"/>
              </a:lnTo>
              <a:lnTo>
                <a:pt x="6620" y="268"/>
              </a:lnTo>
              <a:lnTo>
                <a:pt x="6618" y="264"/>
              </a:lnTo>
              <a:lnTo>
                <a:pt x="6617" y="259"/>
              </a:lnTo>
              <a:lnTo>
                <a:pt x="6617" y="261"/>
              </a:lnTo>
              <a:lnTo>
                <a:pt x="6617" y="266"/>
              </a:lnTo>
              <a:lnTo>
                <a:pt x="6616" y="275"/>
              </a:lnTo>
              <a:lnTo>
                <a:pt x="6614" y="258"/>
              </a:lnTo>
              <a:lnTo>
                <a:pt x="6611" y="263"/>
              </a:lnTo>
              <a:lnTo>
                <a:pt x="6611" y="264"/>
              </a:lnTo>
              <a:lnTo>
                <a:pt x="6611" y="265"/>
              </a:lnTo>
              <a:lnTo>
                <a:pt x="6610" y="267"/>
              </a:lnTo>
              <a:lnTo>
                <a:pt x="6610" y="271"/>
              </a:lnTo>
              <a:lnTo>
                <a:pt x="6610" y="277"/>
              </a:lnTo>
              <a:lnTo>
                <a:pt x="6617" y="285"/>
              </a:lnTo>
              <a:lnTo>
                <a:pt x="6622" y="275"/>
              </a:lnTo>
              <a:lnTo>
                <a:pt x="6624" y="271"/>
              </a:lnTo>
              <a:lnTo>
                <a:pt x="6623" y="277"/>
              </a:lnTo>
              <a:lnTo>
                <a:pt x="6626" y="274"/>
              </a:lnTo>
              <a:lnTo>
                <a:pt x="6628" y="276"/>
              </a:lnTo>
              <a:lnTo>
                <a:pt x="6629" y="277"/>
              </a:lnTo>
              <a:lnTo>
                <a:pt x="6630" y="274"/>
              </a:lnTo>
              <a:lnTo>
                <a:pt x="6630" y="271"/>
              </a:lnTo>
              <a:lnTo>
                <a:pt x="6631" y="268"/>
              </a:lnTo>
              <a:lnTo>
                <a:pt x="6631" y="266"/>
              </a:lnTo>
              <a:lnTo>
                <a:pt x="6631" y="279"/>
              </a:lnTo>
              <a:lnTo>
                <a:pt x="6632" y="278"/>
              </a:lnTo>
              <a:lnTo>
                <a:pt x="6633" y="273"/>
              </a:lnTo>
              <a:lnTo>
                <a:pt x="6634" y="271"/>
              </a:lnTo>
              <a:close/>
              <a:moveTo>
                <a:pt x="6635" y="256"/>
              </a:moveTo>
              <a:lnTo>
                <a:pt x="6634" y="260"/>
              </a:lnTo>
              <a:lnTo>
                <a:pt x="6635" y="256"/>
              </a:lnTo>
              <a:close/>
              <a:moveTo>
                <a:pt x="6640" y="273"/>
              </a:moveTo>
              <a:lnTo>
                <a:pt x="6640" y="271"/>
              </a:lnTo>
              <a:lnTo>
                <a:pt x="6639" y="269"/>
              </a:lnTo>
              <a:lnTo>
                <a:pt x="6639" y="270"/>
              </a:lnTo>
              <a:lnTo>
                <a:pt x="6639" y="271"/>
              </a:lnTo>
              <a:lnTo>
                <a:pt x="6640" y="275"/>
              </a:lnTo>
              <a:lnTo>
                <a:pt x="6640" y="273"/>
              </a:lnTo>
              <a:close/>
              <a:moveTo>
                <a:pt x="6649" y="250"/>
              </a:moveTo>
              <a:lnTo>
                <a:pt x="6648" y="249"/>
              </a:lnTo>
              <a:lnTo>
                <a:pt x="6649" y="252"/>
              </a:lnTo>
              <a:lnTo>
                <a:pt x="6649" y="250"/>
              </a:lnTo>
              <a:close/>
              <a:moveTo>
                <a:pt x="6650" y="245"/>
              </a:moveTo>
              <a:lnTo>
                <a:pt x="6648" y="244"/>
              </a:lnTo>
              <a:lnTo>
                <a:pt x="6649" y="246"/>
              </a:lnTo>
              <a:lnTo>
                <a:pt x="6649" y="247"/>
              </a:lnTo>
              <a:lnTo>
                <a:pt x="6650" y="245"/>
              </a:lnTo>
              <a:close/>
              <a:moveTo>
                <a:pt x="6666" y="263"/>
              </a:moveTo>
              <a:lnTo>
                <a:pt x="6665" y="260"/>
              </a:lnTo>
              <a:lnTo>
                <a:pt x="6665" y="259"/>
              </a:lnTo>
              <a:lnTo>
                <a:pt x="6665" y="254"/>
              </a:lnTo>
              <a:lnTo>
                <a:pt x="6663" y="259"/>
              </a:lnTo>
              <a:lnTo>
                <a:pt x="6663" y="254"/>
              </a:lnTo>
              <a:lnTo>
                <a:pt x="6663" y="249"/>
              </a:lnTo>
              <a:lnTo>
                <a:pt x="6663" y="243"/>
              </a:lnTo>
              <a:lnTo>
                <a:pt x="6661" y="239"/>
              </a:lnTo>
              <a:lnTo>
                <a:pt x="6659" y="245"/>
              </a:lnTo>
              <a:lnTo>
                <a:pt x="6657" y="249"/>
              </a:lnTo>
              <a:lnTo>
                <a:pt x="6655" y="242"/>
              </a:lnTo>
              <a:lnTo>
                <a:pt x="6653" y="245"/>
              </a:lnTo>
              <a:lnTo>
                <a:pt x="6651" y="248"/>
              </a:lnTo>
              <a:lnTo>
                <a:pt x="6650" y="255"/>
              </a:lnTo>
              <a:lnTo>
                <a:pt x="6651" y="251"/>
              </a:lnTo>
              <a:lnTo>
                <a:pt x="6648" y="259"/>
              </a:lnTo>
              <a:lnTo>
                <a:pt x="6647" y="256"/>
              </a:lnTo>
              <a:lnTo>
                <a:pt x="6648" y="254"/>
              </a:lnTo>
              <a:lnTo>
                <a:pt x="6646" y="248"/>
              </a:lnTo>
              <a:lnTo>
                <a:pt x="6645" y="256"/>
              </a:lnTo>
              <a:lnTo>
                <a:pt x="6643" y="261"/>
              </a:lnTo>
              <a:lnTo>
                <a:pt x="6642" y="268"/>
              </a:lnTo>
              <a:lnTo>
                <a:pt x="6642" y="267"/>
              </a:lnTo>
              <a:lnTo>
                <a:pt x="6642" y="266"/>
              </a:lnTo>
              <a:lnTo>
                <a:pt x="6642" y="265"/>
              </a:lnTo>
              <a:lnTo>
                <a:pt x="6641" y="263"/>
              </a:lnTo>
              <a:lnTo>
                <a:pt x="6640" y="265"/>
              </a:lnTo>
              <a:lnTo>
                <a:pt x="6640" y="263"/>
              </a:lnTo>
              <a:lnTo>
                <a:pt x="6641" y="257"/>
              </a:lnTo>
              <a:lnTo>
                <a:pt x="6642" y="257"/>
              </a:lnTo>
              <a:lnTo>
                <a:pt x="6642" y="254"/>
              </a:lnTo>
              <a:lnTo>
                <a:pt x="6642" y="252"/>
              </a:lnTo>
              <a:lnTo>
                <a:pt x="6640" y="248"/>
              </a:lnTo>
              <a:lnTo>
                <a:pt x="6639" y="251"/>
              </a:lnTo>
              <a:lnTo>
                <a:pt x="6638" y="252"/>
              </a:lnTo>
              <a:lnTo>
                <a:pt x="6637" y="247"/>
              </a:lnTo>
              <a:lnTo>
                <a:pt x="6637" y="245"/>
              </a:lnTo>
              <a:lnTo>
                <a:pt x="6636" y="243"/>
              </a:lnTo>
              <a:lnTo>
                <a:pt x="6636" y="247"/>
              </a:lnTo>
              <a:lnTo>
                <a:pt x="6635" y="248"/>
              </a:lnTo>
              <a:lnTo>
                <a:pt x="6635" y="249"/>
              </a:lnTo>
              <a:lnTo>
                <a:pt x="6636" y="252"/>
              </a:lnTo>
              <a:lnTo>
                <a:pt x="6636" y="254"/>
              </a:lnTo>
              <a:lnTo>
                <a:pt x="6636" y="256"/>
              </a:lnTo>
              <a:lnTo>
                <a:pt x="6635" y="264"/>
              </a:lnTo>
              <a:lnTo>
                <a:pt x="6635" y="267"/>
              </a:lnTo>
              <a:lnTo>
                <a:pt x="6635" y="259"/>
              </a:lnTo>
              <a:lnTo>
                <a:pt x="6634" y="270"/>
              </a:lnTo>
              <a:lnTo>
                <a:pt x="6635" y="270"/>
              </a:lnTo>
              <a:lnTo>
                <a:pt x="6636" y="274"/>
              </a:lnTo>
              <a:lnTo>
                <a:pt x="6636" y="270"/>
              </a:lnTo>
              <a:lnTo>
                <a:pt x="6636" y="269"/>
              </a:lnTo>
              <a:lnTo>
                <a:pt x="6637" y="271"/>
              </a:lnTo>
              <a:lnTo>
                <a:pt x="6637" y="269"/>
              </a:lnTo>
              <a:lnTo>
                <a:pt x="6637" y="267"/>
              </a:lnTo>
              <a:lnTo>
                <a:pt x="6638" y="263"/>
              </a:lnTo>
              <a:lnTo>
                <a:pt x="6639" y="264"/>
              </a:lnTo>
              <a:lnTo>
                <a:pt x="6640" y="267"/>
              </a:lnTo>
              <a:lnTo>
                <a:pt x="6640" y="271"/>
              </a:lnTo>
              <a:lnTo>
                <a:pt x="6641" y="266"/>
              </a:lnTo>
              <a:lnTo>
                <a:pt x="6642" y="266"/>
              </a:lnTo>
              <a:lnTo>
                <a:pt x="6642" y="268"/>
              </a:lnTo>
              <a:lnTo>
                <a:pt x="6642" y="270"/>
              </a:lnTo>
              <a:lnTo>
                <a:pt x="6642" y="272"/>
              </a:lnTo>
              <a:lnTo>
                <a:pt x="6641" y="274"/>
              </a:lnTo>
              <a:lnTo>
                <a:pt x="6644" y="268"/>
              </a:lnTo>
              <a:lnTo>
                <a:pt x="6646" y="282"/>
              </a:lnTo>
              <a:lnTo>
                <a:pt x="6647" y="268"/>
              </a:lnTo>
              <a:lnTo>
                <a:pt x="6647" y="263"/>
              </a:lnTo>
              <a:lnTo>
                <a:pt x="6648" y="262"/>
              </a:lnTo>
              <a:lnTo>
                <a:pt x="6649" y="269"/>
              </a:lnTo>
              <a:lnTo>
                <a:pt x="6649" y="265"/>
              </a:lnTo>
              <a:lnTo>
                <a:pt x="6651" y="258"/>
              </a:lnTo>
              <a:lnTo>
                <a:pt x="6651" y="273"/>
              </a:lnTo>
              <a:lnTo>
                <a:pt x="6652" y="276"/>
              </a:lnTo>
              <a:lnTo>
                <a:pt x="6654" y="273"/>
              </a:lnTo>
              <a:lnTo>
                <a:pt x="6655" y="258"/>
              </a:lnTo>
              <a:lnTo>
                <a:pt x="6655" y="256"/>
              </a:lnTo>
              <a:lnTo>
                <a:pt x="6656" y="260"/>
              </a:lnTo>
              <a:lnTo>
                <a:pt x="6657" y="259"/>
              </a:lnTo>
              <a:lnTo>
                <a:pt x="6657" y="263"/>
              </a:lnTo>
              <a:lnTo>
                <a:pt x="6657" y="268"/>
              </a:lnTo>
              <a:lnTo>
                <a:pt x="6658" y="259"/>
              </a:lnTo>
              <a:lnTo>
                <a:pt x="6659" y="256"/>
              </a:lnTo>
              <a:lnTo>
                <a:pt x="6659" y="255"/>
              </a:lnTo>
              <a:lnTo>
                <a:pt x="6660" y="254"/>
              </a:lnTo>
              <a:lnTo>
                <a:pt x="6661" y="267"/>
              </a:lnTo>
              <a:lnTo>
                <a:pt x="6662" y="265"/>
              </a:lnTo>
              <a:lnTo>
                <a:pt x="6665" y="260"/>
              </a:lnTo>
              <a:lnTo>
                <a:pt x="6666" y="263"/>
              </a:lnTo>
              <a:close/>
              <a:moveTo>
                <a:pt x="6677" y="243"/>
              </a:moveTo>
              <a:lnTo>
                <a:pt x="6677" y="241"/>
              </a:lnTo>
              <a:lnTo>
                <a:pt x="6676" y="244"/>
              </a:lnTo>
              <a:lnTo>
                <a:pt x="6677" y="243"/>
              </a:lnTo>
              <a:close/>
              <a:moveTo>
                <a:pt x="6717" y="256"/>
              </a:moveTo>
              <a:lnTo>
                <a:pt x="6716" y="256"/>
              </a:lnTo>
              <a:lnTo>
                <a:pt x="6715" y="261"/>
              </a:lnTo>
              <a:lnTo>
                <a:pt x="6717" y="256"/>
              </a:lnTo>
              <a:close/>
              <a:moveTo>
                <a:pt x="6728" y="258"/>
              </a:moveTo>
              <a:lnTo>
                <a:pt x="6727" y="256"/>
              </a:lnTo>
              <a:lnTo>
                <a:pt x="6727" y="262"/>
              </a:lnTo>
              <a:lnTo>
                <a:pt x="6728" y="258"/>
              </a:lnTo>
              <a:close/>
              <a:moveTo>
                <a:pt x="6736" y="424"/>
              </a:moveTo>
              <a:lnTo>
                <a:pt x="6732" y="411"/>
              </a:lnTo>
              <a:lnTo>
                <a:pt x="6735" y="401"/>
              </a:lnTo>
              <a:lnTo>
                <a:pt x="6704" y="408"/>
              </a:lnTo>
              <a:lnTo>
                <a:pt x="6689" y="411"/>
              </a:lnTo>
              <a:lnTo>
                <a:pt x="6674" y="414"/>
              </a:lnTo>
              <a:lnTo>
                <a:pt x="6685" y="413"/>
              </a:lnTo>
              <a:lnTo>
                <a:pt x="6695" y="412"/>
              </a:lnTo>
              <a:lnTo>
                <a:pt x="6706" y="411"/>
              </a:lnTo>
              <a:lnTo>
                <a:pt x="6717" y="410"/>
              </a:lnTo>
              <a:lnTo>
                <a:pt x="6734" y="421"/>
              </a:lnTo>
              <a:lnTo>
                <a:pt x="6727" y="428"/>
              </a:lnTo>
              <a:lnTo>
                <a:pt x="6707" y="433"/>
              </a:lnTo>
              <a:lnTo>
                <a:pt x="6689" y="434"/>
              </a:lnTo>
              <a:lnTo>
                <a:pt x="6727" y="433"/>
              </a:lnTo>
              <a:lnTo>
                <a:pt x="6736" y="424"/>
              </a:lnTo>
              <a:close/>
              <a:moveTo>
                <a:pt x="6738" y="246"/>
              </a:moveTo>
              <a:lnTo>
                <a:pt x="6737" y="247"/>
              </a:lnTo>
              <a:lnTo>
                <a:pt x="6737" y="249"/>
              </a:lnTo>
              <a:lnTo>
                <a:pt x="6737" y="247"/>
              </a:lnTo>
              <a:lnTo>
                <a:pt x="6738" y="246"/>
              </a:lnTo>
              <a:close/>
              <a:moveTo>
                <a:pt x="6754" y="257"/>
              </a:moveTo>
              <a:lnTo>
                <a:pt x="6754" y="254"/>
              </a:lnTo>
              <a:lnTo>
                <a:pt x="6754" y="256"/>
              </a:lnTo>
              <a:lnTo>
                <a:pt x="6754" y="257"/>
              </a:lnTo>
              <a:close/>
              <a:moveTo>
                <a:pt x="6787" y="259"/>
              </a:moveTo>
              <a:lnTo>
                <a:pt x="6787" y="260"/>
              </a:lnTo>
              <a:lnTo>
                <a:pt x="6787" y="259"/>
              </a:lnTo>
              <a:close/>
              <a:moveTo>
                <a:pt x="6812" y="256"/>
              </a:moveTo>
              <a:lnTo>
                <a:pt x="6811" y="254"/>
              </a:lnTo>
              <a:lnTo>
                <a:pt x="6811" y="258"/>
              </a:lnTo>
              <a:lnTo>
                <a:pt x="6812" y="263"/>
              </a:lnTo>
              <a:lnTo>
                <a:pt x="6812" y="256"/>
              </a:lnTo>
              <a:close/>
              <a:moveTo>
                <a:pt x="6846" y="216"/>
              </a:moveTo>
              <a:lnTo>
                <a:pt x="6844" y="219"/>
              </a:lnTo>
              <a:lnTo>
                <a:pt x="6844" y="221"/>
              </a:lnTo>
              <a:lnTo>
                <a:pt x="6846" y="216"/>
              </a:lnTo>
              <a:close/>
              <a:moveTo>
                <a:pt x="6849" y="214"/>
              </a:moveTo>
              <a:lnTo>
                <a:pt x="6848" y="215"/>
              </a:lnTo>
              <a:lnTo>
                <a:pt x="6848" y="218"/>
              </a:lnTo>
              <a:lnTo>
                <a:pt x="6849" y="214"/>
              </a:lnTo>
              <a:close/>
              <a:moveTo>
                <a:pt x="6855" y="412"/>
              </a:moveTo>
              <a:lnTo>
                <a:pt x="6850" y="407"/>
              </a:lnTo>
              <a:lnTo>
                <a:pt x="6836" y="401"/>
              </a:lnTo>
              <a:lnTo>
                <a:pt x="6819" y="394"/>
              </a:lnTo>
              <a:lnTo>
                <a:pt x="6797" y="415"/>
              </a:lnTo>
              <a:lnTo>
                <a:pt x="6848" y="417"/>
              </a:lnTo>
              <a:lnTo>
                <a:pt x="6855" y="412"/>
              </a:lnTo>
              <a:close/>
              <a:moveTo>
                <a:pt x="6857" y="224"/>
              </a:moveTo>
              <a:lnTo>
                <a:pt x="6857" y="221"/>
              </a:lnTo>
              <a:lnTo>
                <a:pt x="6857" y="218"/>
              </a:lnTo>
              <a:lnTo>
                <a:pt x="6855" y="216"/>
              </a:lnTo>
              <a:lnTo>
                <a:pt x="6857" y="224"/>
              </a:lnTo>
              <a:close/>
              <a:moveTo>
                <a:pt x="6902" y="229"/>
              </a:moveTo>
              <a:lnTo>
                <a:pt x="6902" y="223"/>
              </a:lnTo>
              <a:lnTo>
                <a:pt x="6902" y="230"/>
              </a:lnTo>
              <a:lnTo>
                <a:pt x="6902" y="229"/>
              </a:lnTo>
              <a:close/>
              <a:moveTo>
                <a:pt x="6909" y="225"/>
              </a:moveTo>
              <a:lnTo>
                <a:pt x="6909" y="226"/>
              </a:lnTo>
              <a:lnTo>
                <a:pt x="6909" y="225"/>
              </a:lnTo>
              <a:close/>
              <a:moveTo>
                <a:pt x="6910" y="223"/>
              </a:moveTo>
              <a:lnTo>
                <a:pt x="6909" y="225"/>
              </a:lnTo>
              <a:lnTo>
                <a:pt x="6909" y="224"/>
              </a:lnTo>
              <a:lnTo>
                <a:pt x="6910" y="223"/>
              </a:lnTo>
              <a:close/>
              <a:moveTo>
                <a:pt x="7034" y="257"/>
              </a:moveTo>
              <a:lnTo>
                <a:pt x="6965" y="247"/>
              </a:lnTo>
              <a:lnTo>
                <a:pt x="6929" y="240"/>
              </a:lnTo>
              <a:lnTo>
                <a:pt x="6929" y="237"/>
              </a:lnTo>
              <a:lnTo>
                <a:pt x="6928" y="230"/>
              </a:lnTo>
              <a:lnTo>
                <a:pt x="6928" y="240"/>
              </a:lnTo>
              <a:lnTo>
                <a:pt x="6927" y="240"/>
              </a:lnTo>
              <a:lnTo>
                <a:pt x="6926" y="239"/>
              </a:lnTo>
              <a:lnTo>
                <a:pt x="6927" y="230"/>
              </a:lnTo>
              <a:lnTo>
                <a:pt x="6925" y="233"/>
              </a:lnTo>
              <a:lnTo>
                <a:pt x="6925" y="240"/>
              </a:lnTo>
              <a:lnTo>
                <a:pt x="6921" y="239"/>
              </a:lnTo>
              <a:lnTo>
                <a:pt x="6920" y="234"/>
              </a:lnTo>
              <a:lnTo>
                <a:pt x="6919" y="236"/>
              </a:lnTo>
              <a:lnTo>
                <a:pt x="6919" y="239"/>
              </a:lnTo>
              <a:lnTo>
                <a:pt x="6918" y="239"/>
              </a:lnTo>
              <a:lnTo>
                <a:pt x="6919" y="239"/>
              </a:lnTo>
              <a:lnTo>
                <a:pt x="6919" y="236"/>
              </a:lnTo>
              <a:lnTo>
                <a:pt x="6918" y="236"/>
              </a:lnTo>
              <a:lnTo>
                <a:pt x="6918" y="239"/>
              </a:lnTo>
              <a:lnTo>
                <a:pt x="6914" y="238"/>
              </a:lnTo>
              <a:lnTo>
                <a:pt x="6914" y="236"/>
              </a:lnTo>
              <a:lnTo>
                <a:pt x="6914" y="229"/>
              </a:lnTo>
              <a:lnTo>
                <a:pt x="6912" y="233"/>
              </a:lnTo>
              <a:lnTo>
                <a:pt x="6912" y="237"/>
              </a:lnTo>
              <a:lnTo>
                <a:pt x="6911" y="237"/>
              </a:lnTo>
              <a:lnTo>
                <a:pt x="6911" y="230"/>
              </a:lnTo>
              <a:lnTo>
                <a:pt x="6910" y="226"/>
              </a:lnTo>
              <a:lnTo>
                <a:pt x="6910" y="230"/>
              </a:lnTo>
              <a:lnTo>
                <a:pt x="6910" y="236"/>
              </a:lnTo>
              <a:lnTo>
                <a:pt x="6910" y="237"/>
              </a:lnTo>
              <a:lnTo>
                <a:pt x="6909" y="237"/>
              </a:lnTo>
              <a:lnTo>
                <a:pt x="6909" y="235"/>
              </a:lnTo>
              <a:lnTo>
                <a:pt x="6909" y="230"/>
              </a:lnTo>
              <a:lnTo>
                <a:pt x="6909" y="225"/>
              </a:lnTo>
              <a:lnTo>
                <a:pt x="6908" y="220"/>
              </a:lnTo>
              <a:lnTo>
                <a:pt x="6908" y="237"/>
              </a:lnTo>
              <a:lnTo>
                <a:pt x="6907" y="237"/>
              </a:lnTo>
              <a:lnTo>
                <a:pt x="6908" y="236"/>
              </a:lnTo>
              <a:lnTo>
                <a:pt x="6908" y="235"/>
              </a:lnTo>
              <a:lnTo>
                <a:pt x="6908" y="237"/>
              </a:lnTo>
              <a:lnTo>
                <a:pt x="6908" y="220"/>
              </a:lnTo>
              <a:lnTo>
                <a:pt x="6907" y="212"/>
              </a:lnTo>
              <a:lnTo>
                <a:pt x="6906" y="214"/>
              </a:lnTo>
              <a:lnTo>
                <a:pt x="6906" y="230"/>
              </a:lnTo>
              <a:lnTo>
                <a:pt x="6906" y="231"/>
              </a:lnTo>
              <a:lnTo>
                <a:pt x="6906" y="236"/>
              </a:lnTo>
              <a:lnTo>
                <a:pt x="6904" y="236"/>
              </a:lnTo>
              <a:lnTo>
                <a:pt x="6906" y="230"/>
              </a:lnTo>
              <a:lnTo>
                <a:pt x="6906" y="214"/>
              </a:lnTo>
              <a:lnTo>
                <a:pt x="6905" y="214"/>
              </a:lnTo>
              <a:lnTo>
                <a:pt x="6903" y="216"/>
              </a:lnTo>
              <a:lnTo>
                <a:pt x="6903" y="223"/>
              </a:lnTo>
              <a:lnTo>
                <a:pt x="6903" y="236"/>
              </a:lnTo>
              <a:lnTo>
                <a:pt x="6901" y="236"/>
              </a:lnTo>
              <a:lnTo>
                <a:pt x="6901" y="233"/>
              </a:lnTo>
              <a:lnTo>
                <a:pt x="6900" y="221"/>
              </a:lnTo>
              <a:lnTo>
                <a:pt x="6899" y="235"/>
              </a:lnTo>
              <a:lnTo>
                <a:pt x="6895" y="235"/>
              </a:lnTo>
              <a:lnTo>
                <a:pt x="6895" y="234"/>
              </a:lnTo>
              <a:lnTo>
                <a:pt x="6898" y="233"/>
              </a:lnTo>
              <a:lnTo>
                <a:pt x="6897" y="221"/>
              </a:lnTo>
              <a:lnTo>
                <a:pt x="6898" y="225"/>
              </a:lnTo>
              <a:lnTo>
                <a:pt x="6897" y="211"/>
              </a:lnTo>
              <a:lnTo>
                <a:pt x="6895" y="224"/>
              </a:lnTo>
              <a:lnTo>
                <a:pt x="6894" y="228"/>
              </a:lnTo>
              <a:lnTo>
                <a:pt x="6894" y="232"/>
              </a:lnTo>
              <a:lnTo>
                <a:pt x="6894" y="234"/>
              </a:lnTo>
              <a:lnTo>
                <a:pt x="6892" y="234"/>
              </a:lnTo>
              <a:lnTo>
                <a:pt x="6892" y="229"/>
              </a:lnTo>
              <a:lnTo>
                <a:pt x="6890" y="234"/>
              </a:lnTo>
              <a:lnTo>
                <a:pt x="6890" y="232"/>
              </a:lnTo>
              <a:lnTo>
                <a:pt x="6890" y="228"/>
              </a:lnTo>
              <a:lnTo>
                <a:pt x="6890" y="221"/>
              </a:lnTo>
              <a:lnTo>
                <a:pt x="6891" y="230"/>
              </a:lnTo>
              <a:lnTo>
                <a:pt x="6891" y="221"/>
              </a:lnTo>
              <a:lnTo>
                <a:pt x="6888" y="217"/>
              </a:lnTo>
              <a:lnTo>
                <a:pt x="6887" y="220"/>
              </a:lnTo>
              <a:lnTo>
                <a:pt x="6887" y="233"/>
              </a:lnTo>
              <a:lnTo>
                <a:pt x="6887" y="232"/>
              </a:lnTo>
              <a:lnTo>
                <a:pt x="6887" y="233"/>
              </a:lnTo>
              <a:lnTo>
                <a:pt x="6887" y="220"/>
              </a:lnTo>
              <a:lnTo>
                <a:pt x="6883" y="232"/>
              </a:lnTo>
              <a:lnTo>
                <a:pt x="6871" y="230"/>
              </a:lnTo>
              <a:lnTo>
                <a:pt x="6870" y="225"/>
              </a:lnTo>
              <a:lnTo>
                <a:pt x="6870" y="230"/>
              </a:lnTo>
              <a:lnTo>
                <a:pt x="6868" y="224"/>
              </a:lnTo>
              <a:lnTo>
                <a:pt x="6868" y="223"/>
              </a:lnTo>
              <a:lnTo>
                <a:pt x="6868" y="221"/>
              </a:lnTo>
              <a:lnTo>
                <a:pt x="6868" y="218"/>
              </a:lnTo>
              <a:lnTo>
                <a:pt x="6867" y="218"/>
              </a:lnTo>
              <a:lnTo>
                <a:pt x="6867" y="220"/>
              </a:lnTo>
              <a:lnTo>
                <a:pt x="6867" y="223"/>
              </a:lnTo>
              <a:lnTo>
                <a:pt x="6866" y="221"/>
              </a:lnTo>
              <a:lnTo>
                <a:pt x="6867" y="229"/>
              </a:lnTo>
              <a:lnTo>
                <a:pt x="6858" y="228"/>
              </a:lnTo>
              <a:lnTo>
                <a:pt x="6858" y="227"/>
              </a:lnTo>
              <a:lnTo>
                <a:pt x="6857" y="224"/>
              </a:lnTo>
              <a:lnTo>
                <a:pt x="6857" y="228"/>
              </a:lnTo>
              <a:lnTo>
                <a:pt x="6856" y="227"/>
              </a:lnTo>
              <a:lnTo>
                <a:pt x="6856" y="225"/>
              </a:lnTo>
              <a:lnTo>
                <a:pt x="6854" y="222"/>
              </a:lnTo>
              <a:lnTo>
                <a:pt x="6854" y="227"/>
              </a:lnTo>
              <a:lnTo>
                <a:pt x="6849" y="226"/>
              </a:lnTo>
              <a:lnTo>
                <a:pt x="6849" y="225"/>
              </a:lnTo>
              <a:lnTo>
                <a:pt x="6849" y="224"/>
              </a:lnTo>
              <a:lnTo>
                <a:pt x="6849" y="222"/>
              </a:lnTo>
              <a:lnTo>
                <a:pt x="6848" y="222"/>
              </a:lnTo>
              <a:lnTo>
                <a:pt x="6848" y="218"/>
              </a:lnTo>
              <a:lnTo>
                <a:pt x="6847" y="224"/>
              </a:lnTo>
              <a:lnTo>
                <a:pt x="6847" y="226"/>
              </a:lnTo>
              <a:lnTo>
                <a:pt x="6846" y="226"/>
              </a:lnTo>
              <a:lnTo>
                <a:pt x="6846" y="224"/>
              </a:lnTo>
              <a:lnTo>
                <a:pt x="6843" y="224"/>
              </a:lnTo>
              <a:lnTo>
                <a:pt x="6843" y="225"/>
              </a:lnTo>
              <a:lnTo>
                <a:pt x="6828" y="222"/>
              </a:lnTo>
              <a:lnTo>
                <a:pt x="6828" y="216"/>
              </a:lnTo>
              <a:lnTo>
                <a:pt x="6826" y="222"/>
              </a:lnTo>
              <a:lnTo>
                <a:pt x="6807" y="218"/>
              </a:lnTo>
              <a:lnTo>
                <a:pt x="6807" y="249"/>
              </a:lnTo>
              <a:lnTo>
                <a:pt x="6807" y="251"/>
              </a:lnTo>
              <a:lnTo>
                <a:pt x="6806" y="249"/>
              </a:lnTo>
              <a:lnTo>
                <a:pt x="6807" y="249"/>
              </a:lnTo>
              <a:lnTo>
                <a:pt x="6807" y="218"/>
              </a:lnTo>
              <a:lnTo>
                <a:pt x="6806" y="218"/>
              </a:lnTo>
              <a:lnTo>
                <a:pt x="6805" y="218"/>
              </a:lnTo>
              <a:lnTo>
                <a:pt x="6805" y="249"/>
              </a:lnTo>
              <a:lnTo>
                <a:pt x="6805" y="255"/>
              </a:lnTo>
              <a:lnTo>
                <a:pt x="6804" y="255"/>
              </a:lnTo>
              <a:lnTo>
                <a:pt x="6805" y="251"/>
              </a:lnTo>
              <a:lnTo>
                <a:pt x="6805" y="249"/>
              </a:lnTo>
              <a:lnTo>
                <a:pt x="6805" y="218"/>
              </a:lnTo>
              <a:lnTo>
                <a:pt x="6802" y="218"/>
              </a:lnTo>
              <a:lnTo>
                <a:pt x="6802" y="249"/>
              </a:lnTo>
              <a:lnTo>
                <a:pt x="6802" y="252"/>
              </a:lnTo>
              <a:lnTo>
                <a:pt x="6800" y="257"/>
              </a:lnTo>
              <a:lnTo>
                <a:pt x="6800" y="253"/>
              </a:lnTo>
              <a:lnTo>
                <a:pt x="6800" y="249"/>
              </a:lnTo>
              <a:lnTo>
                <a:pt x="6802" y="249"/>
              </a:lnTo>
              <a:lnTo>
                <a:pt x="6802" y="218"/>
              </a:lnTo>
              <a:lnTo>
                <a:pt x="6792" y="216"/>
              </a:lnTo>
              <a:lnTo>
                <a:pt x="6792" y="253"/>
              </a:lnTo>
              <a:lnTo>
                <a:pt x="6792" y="252"/>
              </a:lnTo>
              <a:lnTo>
                <a:pt x="6792" y="251"/>
              </a:lnTo>
              <a:lnTo>
                <a:pt x="6792" y="253"/>
              </a:lnTo>
              <a:lnTo>
                <a:pt x="6792" y="216"/>
              </a:lnTo>
              <a:lnTo>
                <a:pt x="6771" y="212"/>
              </a:lnTo>
              <a:lnTo>
                <a:pt x="6771" y="250"/>
              </a:lnTo>
              <a:lnTo>
                <a:pt x="6770" y="247"/>
              </a:lnTo>
              <a:lnTo>
                <a:pt x="6771" y="247"/>
              </a:lnTo>
              <a:lnTo>
                <a:pt x="6771" y="250"/>
              </a:lnTo>
              <a:lnTo>
                <a:pt x="6771" y="212"/>
              </a:lnTo>
              <a:lnTo>
                <a:pt x="6765" y="211"/>
              </a:lnTo>
              <a:lnTo>
                <a:pt x="6765" y="246"/>
              </a:lnTo>
              <a:lnTo>
                <a:pt x="6765" y="257"/>
              </a:lnTo>
              <a:lnTo>
                <a:pt x="6764" y="252"/>
              </a:lnTo>
              <a:lnTo>
                <a:pt x="6764" y="250"/>
              </a:lnTo>
              <a:lnTo>
                <a:pt x="6763" y="249"/>
              </a:lnTo>
              <a:lnTo>
                <a:pt x="6763" y="248"/>
              </a:lnTo>
              <a:lnTo>
                <a:pt x="6764" y="246"/>
              </a:lnTo>
              <a:lnTo>
                <a:pt x="6765" y="246"/>
              </a:lnTo>
              <a:lnTo>
                <a:pt x="6765" y="211"/>
              </a:lnTo>
              <a:lnTo>
                <a:pt x="6763" y="211"/>
              </a:lnTo>
              <a:lnTo>
                <a:pt x="6763" y="246"/>
              </a:lnTo>
              <a:lnTo>
                <a:pt x="6763" y="248"/>
              </a:lnTo>
              <a:lnTo>
                <a:pt x="6762" y="246"/>
              </a:lnTo>
              <a:lnTo>
                <a:pt x="6763" y="246"/>
              </a:lnTo>
              <a:lnTo>
                <a:pt x="6763" y="211"/>
              </a:lnTo>
              <a:lnTo>
                <a:pt x="6750" y="209"/>
              </a:lnTo>
              <a:lnTo>
                <a:pt x="6750" y="245"/>
              </a:lnTo>
              <a:lnTo>
                <a:pt x="6749" y="252"/>
              </a:lnTo>
              <a:lnTo>
                <a:pt x="6749" y="245"/>
              </a:lnTo>
              <a:lnTo>
                <a:pt x="6750" y="245"/>
              </a:lnTo>
              <a:lnTo>
                <a:pt x="6750" y="209"/>
              </a:lnTo>
              <a:lnTo>
                <a:pt x="6749" y="208"/>
              </a:lnTo>
              <a:lnTo>
                <a:pt x="6749" y="245"/>
              </a:lnTo>
              <a:lnTo>
                <a:pt x="6748" y="247"/>
              </a:lnTo>
              <a:lnTo>
                <a:pt x="6747" y="252"/>
              </a:lnTo>
              <a:lnTo>
                <a:pt x="6746" y="251"/>
              </a:lnTo>
              <a:lnTo>
                <a:pt x="6746" y="249"/>
              </a:lnTo>
              <a:lnTo>
                <a:pt x="6745" y="245"/>
              </a:lnTo>
              <a:lnTo>
                <a:pt x="6746" y="245"/>
              </a:lnTo>
              <a:lnTo>
                <a:pt x="6746" y="248"/>
              </a:lnTo>
              <a:lnTo>
                <a:pt x="6746" y="245"/>
              </a:lnTo>
              <a:lnTo>
                <a:pt x="6748" y="247"/>
              </a:lnTo>
              <a:lnTo>
                <a:pt x="6747" y="245"/>
              </a:lnTo>
              <a:lnTo>
                <a:pt x="6749" y="245"/>
              </a:lnTo>
              <a:lnTo>
                <a:pt x="6749" y="208"/>
              </a:lnTo>
              <a:lnTo>
                <a:pt x="6741" y="207"/>
              </a:lnTo>
              <a:lnTo>
                <a:pt x="6741" y="245"/>
              </a:lnTo>
              <a:lnTo>
                <a:pt x="6740" y="249"/>
              </a:lnTo>
              <a:lnTo>
                <a:pt x="6739" y="244"/>
              </a:lnTo>
              <a:lnTo>
                <a:pt x="6741" y="245"/>
              </a:lnTo>
              <a:lnTo>
                <a:pt x="6741" y="207"/>
              </a:lnTo>
              <a:lnTo>
                <a:pt x="6731" y="205"/>
              </a:lnTo>
              <a:lnTo>
                <a:pt x="6731" y="244"/>
              </a:lnTo>
              <a:lnTo>
                <a:pt x="6731" y="245"/>
              </a:lnTo>
              <a:lnTo>
                <a:pt x="6730" y="250"/>
              </a:lnTo>
              <a:lnTo>
                <a:pt x="6730" y="244"/>
              </a:lnTo>
              <a:lnTo>
                <a:pt x="6731" y="244"/>
              </a:lnTo>
              <a:lnTo>
                <a:pt x="6731" y="205"/>
              </a:lnTo>
              <a:lnTo>
                <a:pt x="6721" y="204"/>
              </a:lnTo>
              <a:lnTo>
                <a:pt x="6719" y="203"/>
              </a:lnTo>
              <a:lnTo>
                <a:pt x="6719" y="244"/>
              </a:lnTo>
              <a:lnTo>
                <a:pt x="6719" y="243"/>
              </a:lnTo>
              <a:lnTo>
                <a:pt x="6719" y="244"/>
              </a:lnTo>
              <a:lnTo>
                <a:pt x="6719" y="203"/>
              </a:lnTo>
              <a:lnTo>
                <a:pt x="6703" y="201"/>
              </a:lnTo>
              <a:lnTo>
                <a:pt x="6703" y="241"/>
              </a:lnTo>
              <a:lnTo>
                <a:pt x="6703" y="245"/>
              </a:lnTo>
              <a:lnTo>
                <a:pt x="6703" y="241"/>
              </a:lnTo>
              <a:lnTo>
                <a:pt x="6703" y="201"/>
              </a:lnTo>
              <a:lnTo>
                <a:pt x="6700" y="200"/>
              </a:lnTo>
              <a:lnTo>
                <a:pt x="6700" y="252"/>
              </a:lnTo>
              <a:lnTo>
                <a:pt x="6699" y="251"/>
              </a:lnTo>
              <a:lnTo>
                <a:pt x="6699" y="250"/>
              </a:lnTo>
              <a:lnTo>
                <a:pt x="6699" y="249"/>
              </a:lnTo>
              <a:lnTo>
                <a:pt x="6699" y="242"/>
              </a:lnTo>
              <a:lnTo>
                <a:pt x="6700" y="252"/>
              </a:lnTo>
              <a:lnTo>
                <a:pt x="6700" y="200"/>
              </a:lnTo>
              <a:lnTo>
                <a:pt x="6699" y="200"/>
              </a:lnTo>
              <a:lnTo>
                <a:pt x="6699" y="241"/>
              </a:lnTo>
              <a:lnTo>
                <a:pt x="6699" y="242"/>
              </a:lnTo>
              <a:lnTo>
                <a:pt x="6699" y="241"/>
              </a:lnTo>
              <a:lnTo>
                <a:pt x="6699" y="200"/>
              </a:lnTo>
              <a:lnTo>
                <a:pt x="6698" y="200"/>
              </a:lnTo>
              <a:lnTo>
                <a:pt x="6698" y="241"/>
              </a:lnTo>
              <a:lnTo>
                <a:pt x="6697" y="250"/>
              </a:lnTo>
              <a:lnTo>
                <a:pt x="6697" y="247"/>
              </a:lnTo>
              <a:lnTo>
                <a:pt x="6696" y="243"/>
              </a:lnTo>
              <a:lnTo>
                <a:pt x="6696" y="247"/>
              </a:lnTo>
              <a:lnTo>
                <a:pt x="6695" y="243"/>
              </a:lnTo>
              <a:lnTo>
                <a:pt x="6695" y="242"/>
              </a:lnTo>
              <a:lnTo>
                <a:pt x="6695" y="243"/>
              </a:lnTo>
              <a:lnTo>
                <a:pt x="6695" y="241"/>
              </a:lnTo>
              <a:lnTo>
                <a:pt x="6695" y="242"/>
              </a:lnTo>
              <a:lnTo>
                <a:pt x="6695" y="241"/>
              </a:lnTo>
              <a:lnTo>
                <a:pt x="6696" y="241"/>
              </a:lnTo>
              <a:lnTo>
                <a:pt x="6696" y="247"/>
              </a:lnTo>
              <a:lnTo>
                <a:pt x="6696" y="243"/>
              </a:lnTo>
              <a:lnTo>
                <a:pt x="6696" y="241"/>
              </a:lnTo>
              <a:lnTo>
                <a:pt x="6698" y="241"/>
              </a:lnTo>
              <a:lnTo>
                <a:pt x="6698" y="200"/>
              </a:lnTo>
              <a:lnTo>
                <a:pt x="6690" y="199"/>
              </a:lnTo>
              <a:lnTo>
                <a:pt x="6690" y="240"/>
              </a:lnTo>
              <a:lnTo>
                <a:pt x="6690" y="241"/>
              </a:lnTo>
              <a:lnTo>
                <a:pt x="6690" y="240"/>
              </a:lnTo>
              <a:lnTo>
                <a:pt x="6690" y="199"/>
              </a:lnTo>
              <a:lnTo>
                <a:pt x="6684" y="198"/>
              </a:lnTo>
              <a:lnTo>
                <a:pt x="6684" y="240"/>
              </a:lnTo>
              <a:lnTo>
                <a:pt x="6684" y="244"/>
              </a:lnTo>
              <a:lnTo>
                <a:pt x="6682" y="240"/>
              </a:lnTo>
              <a:lnTo>
                <a:pt x="6684" y="240"/>
              </a:lnTo>
              <a:lnTo>
                <a:pt x="6684" y="198"/>
              </a:lnTo>
              <a:lnTo>
                <a:pt x="6680" y="197"/>
              </a:lnTo>
              <a:lnTo>
                <a:pt x="6680" y="240"/>
              </a:lnTo>
              <a:lnTo>
                <a:pt x="6679" y="246"/>
              </a:lnTo>
              <a:lnTo>
                <a:pt x="6677" y="255"/>
              </a:lnTo>
              <a:lnTo>
                <a:pt x="6676" y="255"/>
              </a:lnTo>
              <a:lnTo>
                <a:pt x="6675" y="252"/>
              </a:lnTo>
              <a:lnTo>
                <a:pt x="6675" y="251"/>
              </a:lnTo>
              <a:lnTo>
                <a:pt x="6675" y="248"/>
              </a:lnTo>
              <a:lnTo>
                <a:pt x="6676" y="245"/>
              </a:lnTo>
              <a:lnTo>
                <a:pt x="6676" y="244"/>
              </a:lnTo>
              <a:lnTo>
                <a:pt x="6675" y="244"/>
              </a:lnTo>
              <a:lnTo>
                <a:pt x="6674" y="239"/>
              </a:lnTo>
              <a:lnTo>
                <a:pt x="6677" y="239"/>
              </a:lnTo>
              <a:lnTo>
                <a:pt x="6677" y="241"/>
              </a:lnTo>
              <a:lnTo>
                <a:pt x="6677" y="240"/>
              </a:lnTo>
              <a:lnTo>
                <a:pt x="6678" y="240"/>
              </a:lnTo>
              <a:lnTo>
                <a:pt x="6678" y="239"/>
              </a:lnTo>
              <a:lnTo>
                <a:pt x="6680" y="240"/>
              </a:lnTo>
              <a:lnTo>
                <a:pt x="6680" y="197"/>
              </a:lnTo>
              <a:lnTo>
                <a:pt x="6673" y="196"/>
              </a:lnTo>
              <a:lnTo>
                <a:pt x="6673" y="239"/>
              </a:lnTo>
              <a:lnTo>
                <a:pt x="6673" y="246"/>
              </a:lnTo>
              <a:lnTo>
                <a:pt x="6673" y="248"/>
              </a:lnTo>
              <a:lnTo>
                <a:pt x="6672" y="251"/>
              </a:lnTo>
              <a:lnTo>
                <a:pt x="6672" y="243"/>
              </a:lnTo>
              <a:lnTo>
                <a:pt x="6672" y="239"/>
              </a:lnTo>
              <a:lnTo>
                <a:pt x="6673" y="239"/>
              </a:lnTo>
              <a:lnTo>
                <a:pt x="6673" y="196"/>
              </a:lnTo>
              <a:lnTo>
                <a:pt x="6636" y="190"/>
              </a:lnTo>
              <a:lnTo>
                <a:pt x="6553" y="180"/>
              </a:lnTo>
              <a:lnTo>
                <a:pt x="6474" y="175"/>
              </a:lnTo>
              <a:lnTo>
                <a:pt x="6403" y="176"/>
              </a:lnTo>
              <a:lnTo>
                <a:pt x="6351" y="164"/>
              </a:lnTo>
              <a:lnTo>
                <a:pt x="6295" y="158"/>
              </a:lnTo>
              <a:lnTo>
                <a:pt x="6246" y="152"/>
              </a:lnTo>
              <a:lnTo>
                <a:pt x="6215" y="140"/>
              </a:lnTo>
              <a:lnTo>
                <a:pt x="6118" y="129"/>
              </a:lnTo>
              <a:lnTo>
                <a:pt x="6033" y="122"/>
              </a:lnTo>
              <a:lnTo>
                <a:pt x="5955" y="120"/>
              </a:lnTo>
              <a:lnTo>
                <a:pt x="5805" y="119"/>
              </a:lnTo>
              <a:lnTo>
                <a:pt x="5722" y="117"/>
              </a:lnTo>
              <a:lnTo>
                <a:pt x="5627" y="112"/>
              </a:lnTo>
              <a:lnTo>
                <a:pt x="5610" y="107"/>
              </a:lnTo>
              <a:lnTo>
                <a:pt x="5605" y="102"/>
              </a:lnTo>
              <a:lnTo>
                <a:pt x="5604" y="96"/>
              </a:lnTo>
              <a:lnTo>
                <a:pt x="5601" y="89"/>
              </a:lnTo>
              <a:lnTo>
                <a:pt x="5648" y="90"/>
              </a:lnTo>
              <a:lnTo>
                <a:pt x="5743" y="93"/>
              </a:lnTo>
              <a:lnTo>
                <a:pt x="5791" y="95"/>
              </a:lnTo>
              <a:lnTo>
                <a:pt x="5676" y="78"/>
              </a:lnTo>
              <a:lnTo>
                <a:pt x="5724" y="78"/>
              </a:lnTo>
              <a:lnTo>
                <a:pt x="5782" y="80"/>
              </a:lnTo>
              <a:lnTo>
                <a:pt x="5834" y="81"/>
              </a:lnTo>
              <a:lnTo>
                <a:pt x="5863" y="75"/>
              </a:lnTo>
              <a:lnTo>
                <a:pt x="5786" y="74"/>
              </a:lnTo>
              <a:lnTo>
                <a:pt x="5701" y="71"/>
              </a:lnTo>
              <a:lnTo>
                <a:pt x="5522" y="62"/>
              </a:lnTo>
              <a:lnTo>
                <a:pt x="5435" y="59"/>
              </a:lnTo>
              <a:lnTo>
                <a:pt x="5356" y="60"/>
              </a:lnTo>
              <a:lnTo>
                <a:pt x="5287" y="65"/>
              </a:lnTo>
              <a:lnTo>
                <a:pt x="5340" y="69"/>
              </a:lnTo>
              <a:lnTo>
                <a:pt x="5459" y="74"/>
              </a:lnTo>
              <a:lnTo>
                <a:pt x="5519" y="78"/>
              </a:lnTo>
              <a:lnTo>
                <a:pt x="5577" y="90"/>
              </a:lnTo>
              <a:lnTo>
                <a:pt x="5598" y="96"/>
              </a:lnTo>
              <a:lnTo>
                <a:pt x="5605" y="102"/>
              </a:lnTo>
              <a:lnTo>
                <a:pt x="5520" y="105"/>
              </a:lnTo>
              <a:lnTo>
                <a:pt x="5438" y="105"/>
              </a:lnTo>
              <a:lnTo>
                <a:pt x="5358" y="104"/>
              </a:lnTo>
              <a:lnTo>
                <a:pt x="5199" y="99"/>
              </a:lnTo>
              <a:lnTo>
                <a:pt x="5118" y="97"/>
              </a:lnTo>
              <a:lnTo>
                <a:pt x="5035" y="96"/>
              </a:lnTo>
              <a:lnTo>
                <a:pt x="4949" y="97"/>
              </a:lnTo>
              <a:lnTo>
                <a:pt x="4902" y="98"/>
              </a:lnTo>
              <a:lnTo>
                <a:pt x="4856" y="96"/>
              </a:lnTo>
              <a:lnTo>
                <a:pt x="4819" y="93"/>
              </a:lnTo>
              <a:lnTo>
                <a:pt x="4800" y="88"/>
              </a:lnTo>
              <a:lnTo>
                <a:pt x="4819" y="85"/>
              </a:lnTo>
              <a:lnTo>
                <a:pt x="4823" y="81"/>
              </a:lnTo>
              <a:lnTo>
                <a:pt x="4827" y="77"/>
              </a:lnTo>
              <a:lnTo>
                <a:pt x="4842" y="73"/>
              </a:lnTo>
              <a:lnTo>
                <a:pt x="4803" y="82"/>
              </a:lnTo>
              <a:lnTo>
                <a:pt x="4791" y="92"/>
              </a:lnTo>
              <a:lnTo>
                <a:pt x="4772" y="100"/>
              </a:lnTo>
              <a:lnTo>
                <a:pt x="4713" y="103"/>
              </a:lnTo>
              <a:lnTo>
                <a:pt x="4728" y="72"/>
              </a:lnTo>
              <a:lnTo>
                <a:pt x="4697" y="82"/>
              </a:lnTo>
              <a:lnTo>
                <a:pt x="4697" y="173"/>
              </a:lnTo>
              <a:lnTo>
                <a:pt x="4596" y="179"/>
              </a:lnTo>
              <a:lnTo>
                <a:pt x="4608" y="183"/>
              </a:lnTo>
              <a:lnTo>
                <a:pt x="4623" y="185"/>
              </a:lnTo>
              <a:lnTo>
                <a:pt x="4620" y="191"/>
              </a:lnTo>
              <a:lnTo>
                <a:pt x="4596" y="191"/>
              </a:lnTo>
              <a:lnTo>
                <a:pt x="4584" y="189"/>
              </a:lnTo>
              <a:lnTo>
                <a:pt x="4579" y="183"/>
              </a:lnTo>
              <a:lnTo>
                <a:pt x="4574" y="175"/>
              </a:lnTo>
              <a:lnTo>
                <a:pt x="4555" y="183"/>
              </a:lnTo>
              <a:lnTo>
                <a:pt x="4550" y="187"/>
              </a:lnTo>
              <a:lnTo>
                <a:pt x="4545" y="191"/>
              </a:lnTo>
              <a:lnTo>
                <a:pt x="4537" y="201"/>
              </a:lnTo>
              <a:lnTo>
                <a:pt x="4525" y="213"/>
              </a:lnTo>
              <a:lnTo>
                <a:pt x="4485" y="203"/>
              </a:lnTo>
              <a:lnTo>
                <a:pt x="4471" y="201"/>
              </a:lnTo>
              <a:lnTo>
                <a:pt x="4456" y="199"/>
              </a:lnTo>
              <a:lnTo>
                <a:pt x="4429" y="193"/>
              </a:lnTo>
              <a:lnTo>
                <a:pt x="4425" y="191"/>
              </a:lnTo>
              <a:lnTo>
                <a:pt x="4468" y="189"/>
              </a:lnTo>
              <a:lnTo>
                <a:pt x="4550" y="187"/>
              </a:lnTo>
              <a:lnTo>
                <a:pt x="4496" y="180"/>
              </a:lnTo>
              <a:lnTo>
                <a:pt x="4547" y="173"/>
              </a:lnTo>
              <a:lnTo>
                <a:pt x="4591" y="170"/>
              </a:lnTo>
              <a:lnTo>
                <a:pt x="4635" y="170"/>
              </a:lnTo>
              <a:lnTo>
                <a:pt x="4684" y="167"/>
              </a:lnTo>
              <a:lnTo>
                <a:pt x="4697" y="173"/>
              </a:lnTo>
              <a:lnTo>
                <a:pt x="4697" y="82"/>
              </a:lnTo>
              <a:lnTo>
                <a:pt x="4683" y="86"/>
              </a:lnTo>
              <a:lnTo>
                <a:pt x="4625" y="86"/>
              </a:lnTo>
              <a:lnTo>
                <a:pt x="4560" y="83"/>
              </a:lnTo>
              <a:lnTo>
                <a:pt x="4494" y="90"/>
              </a:lnTo>
              <a:lnTo>
                <a:pt x="4486" y="83"/>
              </a:lnTo>
              <a:lnTo>
                <a:pt x="4503" y="76"/>
              </a:lnTo>
              <a:lnTo>
                <a:pt x="4539" y="70"/>
              </a:lnTo>
              <a:lnTo>
                <a:pt x="4586" y="68"/>
              </a:lnTo>
              <a:lnTo>
                <a:pt x="4540" y="68"/>
              </a:lnTo>
              <a:lnTo>
                <a:pt x="4509" y="74"/>
              </a:lnTo>
              <a:lnTo>
                <a:pt x="4481" y="81"/>
              </a:lnTo>
              <a:lnTo>
                <a:pt x="4444" y="85"/>
              </a:lnTo>
              <a:lnTo>
                <a:pt x="4500" y="56"/>
              </a:lnTo>
              <a:lnTo>
                <a:pt x="4455" y="68"/>
              </a:lnTo>
              <a:lnTo>
                <a:pt x="4415" y="66"/>
              </a:lnTo>
              <a:lnTo>
                <a:pt x="4398" y="62"/>
              </a:lnTo>
              <a:lnTo>
                <a:pt x="4398" y="199"/>
              </a:lnTo>
              <a:lnTo>
                <a:pt x="4374" y="195"/>
              </a:lnTo>
              <a:lnTo>
                <a:pt x="4355" y="197"/>
              </a:lnTo>
              <a:lnTo>
                <a:pt x="4336" y="201"/>
              </a:lnTo>
              <a:lnTo>
                <a:pt x="4310" y="199"/>
              </a:lnTo>
              <a:lnTo>
                <a:pt x="4309" y="197"/>
              </a:lnTo>
              <a:lnTo>
                <a:pt x="4310" y="197"/>
              </a:lnTo>
              <a:lnTo>
                <a:pt x="4387" y="194"/>
              </a:lnTo>
              <a:lnTo>
                <a:pt x="4397" y="193"/>
              </a:lnTo>
              <a:lnTo>
                <a:pt x="4398" y="199"/>
              </a:lnTo>
              <a:lnTo>
                <a:pt x="4398" y="62"/>
              </a:lnTo>
              <a:lnTo>
                <a:pt x="4379" y="57"/>
              </a:lnTo>
              <a:lnTo>
                <a:pt x="4349" y="50"/>
              </a:lnTo>
              <a:lnTo>
                <a:pt x="4353" y="65"/>
              </a:lnTo>
              <a:lnTo>
                <a:pt x="4340" y="72"/>
              </a:lnTo>
              <a:lnTo>
                <a:pt x="4299" y="77"/>
              </a:lnTo>
              <a:lnTo>
                <a:pt x="4282" y="74"/>
              </a:lnTo>
              <a:lnTo>
                <a:pt x="4277" y="71"/>
              </a:lnTo>
              <a:lnTo>
                <a:pt x="4276" y="67"/>
              </a:lnTo>
              <a:lnTo>
                <a:pt x="4274" y="64"/>
              </a:lnTo>
              <a:lnTo>
                <a:pt x="4266" y="70"/>
              </a:lnTo>
              <a:lnTo>
                <a:pt x="4250" y="77"/>
              </a:lnTo>
              <a:lnTo>
                <a:pt x="4224" y="84"/>
              </a:lnTo>
              <a:lnTo>
                <a:pt x="4189" y="89"/>
              </a:lnTo>
              <a:lnTo>
                <a:pt x="4190" y="83"/>
              </a:lnTo>
              <a:lnTo>
                <a:pt x="4203" y="77"/>
              </a:lnTo>
              <a:lnTo>
                <a:pt x="4218" y="71"/>
              </a:lnTo>
              <a:lnTo>
                <a:pt x="4226" y="64"/>
              </a:lnTo>
              <a:lnTo>
                <a:pt x="4197" y="67"/>
              </a:lnTo>
              <a:lnTo>
                <a:pt x="4171" y="68"/>
              </a:lnTo>
              <a:lnTo>
                <a:pt x="4147" y="69"/>
              </a:lnTo>
              <a:lnTo>
                <a:pt x="4124" y="67"/>
              </a:lnTo>
              <a:lnTo>
                <a:pt x="4095" y="74"/>
              </a:lnTo>
              <a:lnTo>
                <a:pt x="4096" y="79"/>
              </a:lnTo>
              <a:lnTo>
                <a:pt x="4101" y="84"/>
              </a:lnTo>
              <a:lnTo>
                <a:pt x="4087" y="92"/>
              </a:lnTo>
              <a:lnTo>
                <a:pt x="4039" y="88"/>
              </a:lnTo>
              <a:lnTo>
                <a:pt x="4035" y="76"/>
              </a:lnTo>
              <a:lnTo>
                <a:pt x="4044" y="61"/>
              </a:lnTo>
              <a:lnTo>
                <a:pt x="4033" y="47"/>
              </a:lnTo>
              <a:lnTo>
                <a:pt x="4097" y="34"/>
              </a:lnTo>
              <a:lnTo>
                <a:pt x="4162" y="23"/>
              </a:lnTo>
              <a:lnTo>
                <a:pt x="4220" y="14"/>
              </a:lnTo>
              <a:lnTo>
                <a:pt x="4263" y="7"/>
              </a:lnTo>
              <a:lnTo>
                <a:pt x="4223" y="11"/>
              </a:lnTo>
              <a:lnTo>
                <a:pt x="4106" y="25"/>
              </a:lnTo>
              <a:lnTo>
                <a:pt x="4094" y="19"/>
              </a:lnTo>
              <a:lnTo>
                <a:pt x="4065" y="14"/>
              </a:lnTo>
              <a:lnTo>
                <a:pt x="4051" y="9"/>
              </a:lnTo>
              <a:lnTo>
                <a:pt x="4080" y="0"/>
              </a:lnTo>
              <a:lnTo>
                <a:pt x="3999" y="3"/>
              </a:lnTo>
              <a:lnTo>
                <a:pt x="3915" y="10"/>
              </a:lnTo>
              <a:lnTo>
                <a:pt x="3829" y="21"/>
              </a:lnTo>
              <a:lnTo>
                <a:pt x="3744" y="34"/>
              </a:lnTo>
              <a:lnTo>
                <a:pt x="3662" y="49"/>
              </a:lnTo>
              <a:lnTo>
                <a:pt x="3585" y="63"/>
              </a:lnTo>
              <a:lnTo>
                <a:pt x="3617" y="63"/>
              </a:lnTo>
              <a:lnTo>
                <a:pt x="3628" y="65"/>
              </a:lnTo>
              <a:lnTo>
                <a:pt x="3631" y="69"/>
              </a:lnTo>
              <a:lnTo>
                <a:pt x="3587" y="76"/>
              </a:lnTo>
              <a:lnTo>
                <a:pt x="3565" y="76"/>
              </a:lnTo>
              <a:lnTo>
                <a:pt x="3554" y="72"/>
              </a:lnTo>
              <a:lnTo>
                <a:pt x="3544" y="67"/>
              </a:lnTo>
              <a:lnTo>
                <a:pt x="3513" y="79"/>
              </a:lnTo>
              <a:lnTo>
                <a:pt x="3495" y="91"/>
              </a:lnTo>
              <a:lnTo>
                <a:pt x="3482" y="104"/>
              </a:lnTo>
              <a:lnTo>
                <a:pt x="3464" y="117"/>
              </a:lnTo>
              <a:lnTo>
                <a:pt x="3390" y="120"/>
              </a:lnTo>
              <a:lnTo>
                <a:pt x="3338" y="125"/>
              </a:lnTo>
              <a:lnTo>
                <a:pt x="3289" y="129"/>
              </a:lnTo>
              <a:lnTo>
                <a:pt x="3225" y="129"/>
              </a:lnTo>
              <a:lnTo>
                <a:pt x="3235" y="146"/>
              </a:lnTo>
              <a:lnTo>
                <a:pt x="3190" y="150"/>
              </a:lnTo>
              <a:lnTo>
                <a:pt x="3158" y="159"/>
              </a:lnTo>
              <a:lnTo>
                <a:pt x="3125" y="170"/>
              </a:lnTo>
              <a:lnTo>
                <a:pt x="3078" y="177"/>
              </a:lnTo>
              <a:lnTo>
                <a:pt x="3080" y="173"/>
              </a:lnTo>
              <a:lnTo>
                <a:pt x="3090" y="168"/>
              </a:lnTo>
              <a:lnTo>
                <a:pt x="3106" y="162"/>
              </a:lnTo>
              <a:lnTo>
                <a:pt x="3124" y="155"/>
              </a:lnTo>
              <a:lnTo>
                <a:pt x="3085" y="163"/>
              </a:lnTo>
              <a:lnTo>
                <a:pt x="3033" y="165"/>
              </a:lnTo>
              <a:lnTo>
                <a:pt x="3031" y="165"/>
              </a:lnTo>
              <a:lnTo>
                <a:pt x="3031" y="335"/>
              </a:lnTo>
              <a:lnTo>
                <a:pt x="3010" y="341"/>
              </a:lnTo>
              <a:lnTo>
                <a:pt x="3006" y="343"/>
              </a:lnTo>
              <a:lnTo>
                <a:pt x="3002" y="333"/>
              </a:lnTo>
              <a:lnTo>
                <a:pt x="3029" y="335"/>
              </a:lnTo>
              <a:lnTo>
                <a:pt x="3031" y="335"/>
              </a:lnTo>
              <a:lnTo>
                <a:pt x="3031" y="165"/>
              </a:lnTo>
              <a:lnTo>
                <a:pt x="2995" y="174"/>
              </a:lnTo>
              <a:lnTo>
                <a:pt x="3043" y="143"/>
              </a:lnTo>
              <a:lnTo>
                <a:pt x="3001" y="153"/>
              </a:lnTo>
              <a:lnTo>
                <a:pt x="2962" y="162"/>
              </a:lnTo>
              <a:lnTo>
                <a:pt x="2938" y="164"/>
              </a:lnTo>
              <a:lnTo>
                <a:pt x="2939" y="155"/>
              </a:lnTo>
              <a:lnTo>
                <a:pt x="2879" y="178"/>
              </a:lnTo>
              <a:lnTo>
                <a:pt x="2807" y="199"/>
              </a:lnTo>
              <a:lnTo>
                <a:pt x="2729" y="220"/>
              </a:lnTo>
              <a:lnTo>
                <a:pt x="2652" y="241"/>
              </a:lnTo>
              <a:lnTo>
                <a:pt x="2580" y="264"/>
              </a:lnTo>
              <a:lnTo>
                <a:pt x="2584" y="247"/>
              </a:lnTo>
              <a:lnTo>
                <a:pt x="2527" y="270"/>
              </a:lnTo>
              <a:lnTo>
                <a:pt x="2451" y="290"/>
              </a:lnTo>
              <a:lnTo>
                <a:pt x="2377" y="311"/>
              </a:lnTo>
              <a:lnTo>
                <a:pt x="2325" y="335"/>
              </a:lnTo>
              <a:lnTo>
                <a:pt x="2315" y="331"/>
              </a:lnTo>
              <a:lnTo>
                <a:pt x="2204" y="381"/>
              </a:lnTo>
              <a:lnTo>
                <a:pt x="2176" y="384"/>
              </a:lnTo>
              <a:lnTo>
                <a:pt x="2164" y="379"/>
              </a:lnTo>
              <a:lnTo>
                <a:pt x="2162" y="373"/>
              </a:lnTo>
              <a:lnTo>
                <a:pt x="2080" y="397"/>
              </a:lnTo>
              <a:lnTo>
                <a:pt x="2008" y="417"/>
              </a:lnTo>
              <a:lnTo>
                <a:pt x="1942" y="432"/>
              </a:lnTo>
              <a:lnTo>
                <a:pt x="1883" y="442"/>
              </a:lnTo>
              <a:lnTo>
                <a:pt x="1854" y="462"/>
              </a:lnTo>
              <a:lnTo>
                <a:pt x="1799" y="485"/>
              </a:lnTo>
              <a:lnTo>
                <a:pt x="1728" y="507"/>
              </a:lnTo>
              <a:lnTo>
                <a:pt x="1654" y="527"/>
              </a:lnTo>
              <a:lnTo>
                <a:pt x="1418" y="576"/>
              </a:lnTo>
              <a:lnTo>
                <a:pt x="1260" y="607"/>
              </a:lnTo>
              <a:lnTo>
                <a:pt x="1180" y="622"/>
              </a:lnTo>
              <a:lnTo>
                <a:pt x="1100" y="637"/>
              </a:lnTo>
              <a:lnTo>
                <a:pt x="1020" y="650"/>
              </a:lnTo>
              <a:lnTo>
                <a:pt x="941" y="663"/>
              </a:lnTo>
              <a:lnTo>
                <a:pt x="861" y="675"/>
              </a:lnTo>
              <a:lnTo>
                <a:pt x="782" y="687"/>
              </a:lnTo>
              <a:lnTo>
                <a:pt x="703" y="697"/>
              </a:lnTo>
              <a:lnTo>
                <a:pt x="625" y="705"/>
              </a:lnTo>
              <a:lnTo>
                <a:pt x="547" y="713"/>
              </a:lnTo>
              <a:lnTo>
                <a:pt x="470" y="719"/>
              </a:lnTo>
              <a:lnTo>
                <a:pt x="393" y="723"/>
              </a:lnTo>
              <a:lnTo>
                <a:pt x="318" y="726"/>
              </a:lnTo>
              <a:lnTo>
                <a:pt x="243" y="727"/>
              </a:lnTo>
              <a:lnTo>
                <a:pt x="189" y="729"/>
              </a:lnTo>
              <a:lnTo>
                <a:pt x="128" y="733"/>
              </a:lnTo>
              <a:lnTo>
                <a:pt x="64" y="739"/>
              </a:lnTo>
              <a:lnTo>
                <a:pt x="0" y="743"/>
              </a:lnTo>
              <a:lnTo>
                <a:pt x="62" y="749"/>
              </a:lnTo>
              <a:lnTo>
                <a:pt x="106" y="751"/>
              </a:lnTo>
              <a:lnTo>
                <a:pt x="151" y="752"/>
              </a:lnTo>
              <a:lnTo>
                <a:pt x="212" y="754"/>
              </a:lnTo>
              <a:lnTo>
                <a:pt x="261" y="762"/>
              </a:lnTo>
              <a:lnTo>
                <a:pt x="300" y="773"/>
              </a:lnTo>
              <a:lnTo>
                <a:pt x="337" y="786"/>
              </a:lnTo>
              <a:lnTo>
                <a:pt x="380" y="798"/>
              </a:lnTo>
              <a:lnTo>
                <a:pt x="347" y="780"/>
              </a:lnTo>
              <a:lnTo>
                <a:pt x="402" y="776"/>
              </a:lnTo>
              <a:lnTo>
                <a:pt x="431" y="778"/>
              </a:lnTo>
              <a:lnTo>
                <a:pt x="455" y="778"/>
              </a:lnTo>
              <a:lnTo>
                <a:pt x="498" y="770"/>
              </a:lnTo>
              <a:lnTo>
                <a:pt x="496" y="798"/>
              </a:lnTo>
              <a:lnTo>
                <a:pt x="524" y="791"/>
              </a:lnTo>
              <a:lnTo>
                <a:pt x="560" y="791"/>
              </a:lnTo>
              <a:lnTo>
                <a:pt x="597" y="794"/>
              </a:lnTo>
              <a:lnTo>
                <a:pt x="626" y="798"/>
              </a:lnTo>
              <a:lnTo>
                <a:pt x="651" y="776"/>
              </a:lnTo>
              <a:lnTo>
                <a:pt x="696" y="780"/>
              </a:lnTo>
              <a:lnTo>
                <a:pt x="732" y="784"/>
              </a:lnTo>
              <a:lnTo>
                <a:pt x="760" y="790"/>
              </a:lnTo>
              <a:lnTo>
                <a:pt x="780" y="799"/>
              </a:lnTo>
              <a:lnTo>
                <a:pt x="772" y="782"/>
              </a:lnTo>
              <a:lnTo>
                <a:pt x="820" y="782"/>
              </a:lnTo>
              <a:lnTo>
                <a:pt x="896" y="775"/>
              </a:lnTo>
              <a:lnTo>
                <a:pt x="953" y="774"/>
              </a:lnTo>
              <a:lnTo>
                <a:pt x="946" y="790"/>
              </a:lnTo>
              <a:lnTo>
                <a:pt x="975" y="779"/>
              </a:lnTo>
              <a:lnTo>
                <a:pt x="995" y="774"/>
              </a:lnTo>
              <a:lnTo>
                <a:pt x="1021" y="769"/>
              </a:lnTo>
              <a:lnTo>
                <a:pt x="1030" y="786"/>
              </a:lnTo>
              <a:lnTo>
                <a:pt x="1074" y="776"/>
              </a:lnTo>
              <a:lnTo>
                <a:pt x="1116" y="768"/>
              </a:lnTo>
              <a:lnTo>
                <a:pt x="1150" y="764"/>
              </a:lnTo>
              <a:lnTo>
                <a:pt x="1171" y="766"/>
              </a:lnTo>
              <a:lnTo>
                <a:pt x="1152" y="773"/>
              </a:lnTo>
              <a:lnTo>
                <a:pt x="1138" y="779"/>
              </a:lnTo>
              <a:lnTo>
                <a:pt x="1129" y="786"/>
              </a:lnTo>
              <a:lnTo>
                <a:pt x="1121" y="793"/>
              </a:lnTo>
              <a:lnTo>
                <a:pt x="1189" y="781"/>
              </a:lnTo>
              <a:lnTo>
                <a:pt x="1230" y="769"/>
              </a:lnTo>
              <a:lnTo>
                <a:pt x="1251" y="758"/>
              </a:lnTo>
              <a:lnTo>
                <a:pt x="1261" y="747"/>
              </a:lnTo>
              <a:lnTo>
                <a:pt x="1266" y="735"/>
              </a:lnTo>
              <a:lnTo>
                <a:pt x="1273" y="724"/>
              </a:lnTo>
              <a:lnTo>
                <a:pt x="1290" y="712"/>
              </a:lnTo>
              <a:lnTo>
                <a:pt x="1324" y="700"/>
              </a:lnTo>
              <a:lnTo>
                <a:pt x="1382" y="687"/>
              </a:lnTo>
              <a:lnTo>
                <a:pt x="1382" y="698"/>
              </a:lnTo>
              <a:lnTo>
                <a:pt x="1434" y="675"/>
              </a:lnTo>
              <a:lnTo>
                <a:pt x="1495" y="677"/>
              </a:lnTo>
              <a:lnTo>
                <a:pt x="1542" y="653"/>
              </a:lnTo>
              <a:lnTo>
                <a:pt x="1609" y="634"/>
              </a:lnTo>
              <a:lnTo>
                <a:pt x="1688" y="617"/>
              </a:lnTo>
              <a:lnTo>
                <a:pt x="1771" y="601"/>
              </a:lnTo>
              <a:lnTo>
                <a:pt x="1852" y="582"/>
              </a:lnTo>
              <a:lnTo>
                <a:pt x="1922" y="558"/>
              </a:lnTo>
              <a:lnTo>
                <a:pt x="1963" y="550"/>
              </a:lnTo>
              <a:lnTo>
                <a:pt x="2013" y="544"/>
              </a:lnTo>
              <a:lnTo>
                <a:pt x="2072" y="536"/>
              </a:lnTo>
              <a:lnTo>
                <a:pt x="2139" y="521"/>
              </a:lnTo>
              <a:lnTo>
                <a:pt x="2129" y="505"/>
              </a:lnTo>
              <a:lnTo>
                <a:pt x="2185" y="499"/>
              </a:lnTo>
              <a:lnTo>
                <a:pt x="2355" y="474"/>
              </a:lnTo>
              <a:lnTo>
                <a:pt x="2446" y="462"/>
              </a:lnTo>
              <a:lnTo>
                <a:pt x="2526" y="456"/>
              </a:lnTo>
              <a:lnTo>
                <a:pt x="2582" y="460"/>
              </a:lnTo>
              <a:lnTo>
                <a:pt x="2610" y="447"/>
              </a:lnTo>
              <a:lnTo>
                <a:pt x="2603" y="446"/>
              </a:lnTo>
              <a:lnTo>
                <a:pt x="2584" y="449"/>
              </a:lnTo>
              <a:lnTo>
                <a:pt x="2572" y="445"/>
              </a:lnTo>
              <a:lnTo>
                <a:pt x="2655" y="418"/>
              </a:lnTo>
              <a:lnTo>
                <a:pt x="2709" y="410"/>
              </a:lnTo>
              <a:lnTo>
                <a:pt x="2753" y="410"/>
              </a:lnTo>
              <a:lnTo>
                <a:pt x="2801" y="409"/>
              </a:lnTo>
              <a:lnTo>
                <a:pt x="2827" y="398"/>
              </a:lnTo>
              <a:lnTo>
                <a:pt x="2774" y="402"/>
              </a:lnTo>
              <a:lnTo>
                <a:pt x="2777" y="394"/>
              </a:lnTo>
              <a:lnTo>
                <a:pt x="2853" y="379"/>
              </a:lnTo>
              <a:lnTo>
                <a:pt x="2901" y="361"/>
              </a:lnTo>
              <a:lnTo>
                <a:pt x="2954" y="341"/>
              </a:lnTo>
              <a:lnTo>
                <a:pt x="2986" y="335"/>
              </a:lnTo>
              <a:lnTo>
                <a:pt x="2996" y="339"/>
              </a:lnTo>
              <a:lnTo>
                <a:pt x="3002" y="344"/>
              </a:lnTo>
              <a:lnTo>
                <a:pt x="2991" y="349"/>
              </a:lnTo>
              <a:lnTo>
                <a:pt x="3003" y="345"/>
              </a:lnTo>
              <a:lnTo>
                <a:pt x="3007" y="349"/>
              </a:lnTo>
              <a:lnTo>
                <a:pt x="3006" y="344"/>
              </a:lnTo>
              <a:lnTo>
                <a:pt x="3035" y="335"/>
              </a:lnTo>
              <a:lnTo>
                <a:pt x="3070" y="335"/>
              </a:lnTo>
              <a:lnTo>
                <a:pt x="3101" y="337"/>
              </a:lnTo>
              <a:lnTo>
                <a:pt x="3098" y="353"/>
              </a:lnTo>
              <a:lnTo>
                <a:pt x="3105" y="349"/>
              </a:lnTo>
              <a:lnTo>
                <a:pt x="3113" y="345"/>
              </a:lnTo>
              <a:lnTo>
                <a:pt x="3124" y="341"/>
              </a:lnTo>
              <a:lnTo>
                <a:pt x="3138" y="339"/>
              </a:lnTo>
              <a:lnTo>
                <a:pt x="3143" y="357"/>
              </a:lnTo>
              <a:lnTo>
                <a:pt x="3167" y="351"/>
              </a:lnTo>
              <a:lnTo>
                <a:pt x="3190" y="349"/>
              </a:lnTo>
              <a:lnTo>
                <a:pt x="3208" y="349"/>
              </a:lnTo>
              <a:lnTo>
                <a:pt x="3220" y="353"/>
              </a:lnTo>
              <a:lnTo>
                <a:pt x="3203" y="359"/>
              </a:lnTo>
              <a:lnTo>
                <a:pt x="3197" y="367"/>
              </a:lnTo>
              <a:lnTo>
                <a:pt x="3192" y="375"/>
              </a:lnTo>
              <a:lnTo>
                <a:pt x="3248" y="367"/>
              </a:lnTo>
              <a:lnTo>
                <a:pt x="3267" y="351"/>
              </a:lnTo>
              <a:lnTo>
                <a:pt x="3268" y="349"/>
              </a:lnTo>
              <a:lnTo>
                <a:pt x="3271" y="339"/>
              </a:lnTo>
              <a:lnTo>
                <a:pt x="3273" y="333"/>
              </a:lnTo>
              <a:lnTo>
                <a:pt x="3281" y="325"/>
              </a:lnTo>
              <a:lnTo>
                <a:pt x="3287" y="319"/>
              </a:lnTo>
              <a:lnTo>
                <a:pt x="3289" y="317"/>
              </a:lnTo>
              <a:lnTo>
                <a:pt x="3338" y="307"/>
              </a:lnTo>
              <a:lnTo>
                <a:pt x="3337" y="319"/>
              </a:lnTo>
              <a:lnTo>
                <a:pt x="3362" y="307"/>
              </a:lnTo>
              <a:lnTo>
                <a:pt x="3367" y="305"/>
              </a:lnTo>
              <a:lnTo>
                <a:pt x="3399" y="317"/>
              </a:lnTo>
              <a:lnTo>
                <a:pt x="3429" y="305"/>
              </a:lnTo>
              <a:lnTo>
                <a:pt x="3445" y="299"/>
              </a:lnTo>
              <a:lnTo>
                <a:pt x="3578" y="299"/>
              </a:lnTo>
              <a:lnTo>
                <a:pt x="3641" y="293"/>
              </a:lnTo>
              <a:lnTo>
                <a:pt x="3664" y="295"/>
              </a:lnTo>
              <a:lnTo>
                <a:pt x="3692" y="301"/>
              </a:lnTo>
              <a:lnTo>
                <a:pt x="3724" y="307"/>
              </a:lnTo>
              <a:lnTo>
                <a:pt x="3762" y="307"/>
              </a:lnTo>
              <a:lnTo>
                <a:pt x="3758" y="293"/>
              </a:lnTo>
              <a:lnTo>
                <a:pt x="3758" y="291"/>
              </a:lnTo>
              <a:lnTo>
                <a:pt x="3810" y="303"/>
              </a:lnTo>
              <a:lnTo>
                <a:pt x="3883" y="317"/>
              </a:lnTo>
              <a:lnTo>
                <a:pt x="3957" y="333"/>
              </a:lnTo>
              <a:lnTo>
                <a:pt x="4006" y="359"/>
              </a:lnTo>
              <a:lnTo>
                <a:pt x="4023" y="353"/>
              </a:lnTo>
              <a:lnTo>
                <a:pt x="4020" y="351"/>
              </a:lnTo>
              <a:lnTo>
                <a:pt x="4009" y="349"/>
              </a:lnTo>
              <a:lnTo>
                <a:pt x="4003" y="343"/>
              </a:lnTo>
              <a:lnTo>
                <a:pt x="4051" y="337"/>
              </a:lnTo>
              <a:lnTo>
                <a:pt x="4081" y="341"/>
              </a:lnTo>
              <a:lnTo>
                <a:pt x="4105" y="353"/>
              </a:lnTo>
              <a:lnTo>
                <a:pt x="4131" y="363"/>
              </a:lnTo>
              <a:lnTo>
                <a:pt x="4146" y="359"/>
              </a:lnTo>
              <a:lnTo>
                <a:pt x="4134" y="355"/>
              </a:lnTo>
              <a:lnTo>
                <a:pt x="4117" y="351"/>
              </a:lnTo>
              <a:lnTo>
                <a:pt x="4120" y="343"/>
              </a:lnTo>
              <a:lnTo>
                <a:pt x="4163" y="345"/>
              </a:lnTo>
              <a:lnTo>
                <a:pt x="4172" y="343"/>
              </a:lnTo>
              <a:lnTo>
                <a:pt x="4191" y="339"/>
              </a:lnTo>
              <a:lnTo>
                <a:pt x="4202" y="337"/>
              </a:lnTo>
              <a:lnTo>
                <a:pt x="4223" y="333"/>
              </a:lnTo>
              <a:lnTo>
                <a:pt x="4276" y="335"/>
              </a:lnTo>
              <a:lnTo>
                <a:pt x="4276" y="341"/>
              </a:lnTo>
              <a:lnTo>
                <a:pt x="4266" y="343"/>
              </a:lnTo>
              <a:lnTo>
                <a:pt x="4252" y="345"/>
              </a:lnTo>
              <a:lnTo>
                <a:pt x="4242" y="349"/>
              </a:lnTo>
              <a:lnTo>
                <a:pt x="4301" y="341"/>
              </a:lnTo>
              <a:lnTo>
                <a:pt x="4374" y="341"/>
              </a:lnTo>
              <a:lnTo>
                <a:pt x="4530" y="345"/>
              </a:lnTo>
              <a:lnTo>
                <a:pt x="4603" y="353"/>
              </a:lnTo>
              <a:lnTo>
                <a:pt x="4685" y="361"/>
              </a:lnTo>
              <a:lnTo>
                <a:pt x="4771" y="371"/>
              </a:lnTo>
              <a:lnTo>
                <a:pt x="4857" y="379"/>
              </a:lnTo>
              <a:lnTo>
                <a:pt x="4940" y="391"/>
              </a:lnTo>
              <a:lnTo>
                <a:pt x="4943" y="385"/>
              </a:lnTo>
              <a:lnTo>
                <a:pt x="4984" y="393"/>
              </a:lnTo>
              <a:lnTo>
                <a:pt x="5028" y="395"/>
              </a:lnTo>
              <a:lnTo>
                <a:pt x="5074" y="395"/>
              </a:lnTo>
              <a:lnTo>
                <a:pt x="5121" y="399"/>
              </a:lnTo>
              <a:lnTo>
                <a:pt x="5090" y="389"/>
              </a:lnTo>
              <a:lnTo>
                <a:pt x="5119" y="385"/>
              </a:lnTo>
              <a:lnTo>
                <a:pt x="5143" y="383"/>
              </a:lnTo>
              <a:lnTo>
                <a:pt x="5195" y="383"/>
              </a:lnTo>
              <a:lnTo>
                <a:pt x="5217" y="401"/>
              </a:lnTo>
              <a:lnTo>
                <a:pt x="5239" y="397"/>
              </a:lnTo>
              <a:lnTo>
                <a:pt x="5247" y="391"/>
              </a:lnTo>
              <a:lnTo>
                <a:pt x="5253" y="385"/>
              </a:lnTo>
              <a:lnTo>
                <a:pt x="5258" y="383"/>
              </a:lnTo>
              <a:lnTo>
                <a:pt x="5268" y="379"/>
              </a:lnTo>
              <a:lnTo>
                <a:pt x="5304" y="385"/>
              </a:lnTo>
              <a:lnTo>
                <a:pt x="5384" y="385"/>
              </a:lnTo>
              <a:lnTo>
                <a:pt x="5409" y="383"/>
              </a:lnTo>
              <a:lnTo>
                <a:pt x="5411" y="389"/>
              </a:lnTo>
              <a:lnTo>
                <a:pt x="5404" y="393"/>
              </a:lnTo>
              <a:lnTo>
                <a:pt x="5394" y="397"/>
              </a:lnTo>
              <a:lnTo>
                <a:pt x="5386" y="401"/>
              </a:lnTo>
              <a:lnTo>
                <a:pt x="5416" y="395"/>
              </a:lnTo>
              <a:lnTo>
                <a:pt x="5436" y="387"/>
              </a:lnTo>
              <a:lnTo>
                <a:pt x="5452" y="383"/>
              </a:lnTo>
              <a:lnTo>
                <a:pt x="5459" y="381"/>
              </a:lnTo>
              <a:lnTo>
                <a:pt x="5496" y="379"/>
              </a:lnTo>
              <a:lnTo>
                <a:pt x="5497" y="383"/>
              </a:lnTo>
              <a:lnTo>
                <a:pt x="5536" y="379"/>
              </a:lnTo>
              <a:lnTo>
                <a:pt x="5575" y="375"/>
              </a:lnTo>
              <a:lnTo>
                <a:pt x="5658" y="369"/>
              </a:lnTo>
              <a:lnTo>
                <a:pt x="5920" y="357"/>
              </a:lnTo>
              <a:lnTo>
                <a:pt x="6003" y="349"/>
              </a:lnTo>
              <a:lnTo>
                <a:pt x="5992" y="349"/>
              </a:lnTo>
              <a:lnTo>
                <a:pt x="5995" y="345"/>
              </a:lnTo>
              <a:lnTo>
                <a:pt x="5991" y="341"/>
              </a:lnTo>
              <a:lnTo>
                <a:pt x="6078" y="339"/>
              </a:lnTo>
              <a:lnTo>
                <a:pt x="6165" y="343"/>
              </a:lnTo>
              <a:lnTo>
                <a:pt x="6252" y="351"/>
              </a:lnTo>
              <a:lnTo>
                <a:pt x="6417" y="371"/>
              </a:lnTo>
              <a:lnTo>
                <a:pt x="6494" y="375"/>
              </a:lnTo>
              <a:lnTo>
                <a:pt x="6433" y="357"/>
              </a:lnTo>
              <a:lnTo>
                <a:pt x="6381" y="339"/>
              </a:lnTo>
              <a:lnTo>
                <a:pt x="6363" y="333"/>
              </a:lnTo>
              <a:lnTo>
                <a:pt x="6317" y="319"/>
              </a:lnTo>
              <a:lnTo>
                <a:pt x="6297" y="313"/>
              </a:lnTo>
              <a:lnTo>
                <a:pt x="6290" y="311"/>
              </a:lnTo>
              <a:lnTo>
                <a:pt x="6247" y="305"/>
              </a:lnTo>
              <a:lnTo>
                <a:pt x="6218" y="301"/>
              </a:lnTo>
              <a:lnTo>
                <a:pt x="6153" y="305"/>
              </a:lnTo>
              <a:lnTo>
                <a:pt x="6125" y="297"/>
              </a:lnTo>
              <a:lnTo>
                <a:pt x="6094" y="297"/>
              </a:lnTo>
              <a:lnTo>
                <a:pt x="6067" y="295"/>
              </a:lnTo>
              <a:lnTo>
                <a:pt x="6050" y="287"/>
              </a:lnTo>
              <a:lnTo>
                <a:pt x="5959" y="285"/>
              </a:lnTo>
              <a:lnTo>
                <a:pt x="5885" y="295"/>
              </a:lnTo>
              <a:lnTo>
                <a:pt x="5811" y="307"/>
              </a:lnTo>
              <a:lnTo>
                <a:pt x="5723" y="313"/>
              </a:lnTo>
              <a:lnTo>
                <a:pt x="5704" y="309"/>
              </a:lnTo>
              <a:lnTo>
                <a:pt x="5708" y="305"/>
              </a:lnTo>
              <a:lnTo>
                <a:pt x="5636" y="315"/>
              </a:lnTo>
              <a:lnTo>
                <a:pt x="5565" y="319"/>
              </a:lnTo>
              <a:lnTo>
                <a:pt x="5494" y="319"/>
              </a:lnTo>
              <a:lnTo>
                <a:pt x="5422" y="317"/>
              </a:lnTo>
              <a:lnTo>
                <a:pt x="5346" y="319"/>
              </a:lnTo>
              <a:lnTo>
                <a:pt x="5319" y="319"/>
              </a:lnTo>
              <a:lnTo>
                <a:pt x="5294" y="317"/>
              </a:lnTo>
              <a:lnTo>
                <a:pt x="5273" y="313"/>
              </a:lnTo>
              <a:lnTo>
                <a:pt x="5263" y="307"/>
              </a:lnTo>
              <a:lnTo>
                <a:pt x="5273" y="305"/>
              </a:lnTo>
              <a:lnTo>
                <a:pt x="5276" y="301"/>
              </a:lnTo>
              <a:lnTo>
                <a:pt x="5278" y="297"/>
              </a:lnTo>
              <a:lnTo>
                <a:pt x="5286" y="293"/>
              </a:lnTo>
              <a:lnTo>
                <a:pt x="5265" y="301"/>
              </a:lnTo>
              <a:lnTo>
                <a:pt x="5258" y="311"/>
              </a:lnTo>
              <a:lnTo>
                <a:pt x="5247" y="319"/>
              </a:lnTo>
              <a:lnTo>
                <a:pt x="5214" y="319"/>
              </a:lnTo>
              <a:lnTo>
                <a:pt x="5219" y="301"/>
              </a:lnTo>
              <a:lnTo>
                <a:pt x="5223" y="289"/>
              </a:lnTo>
              <a:lnTo>
                <a:pt x="5198" y="301"/>
              </a:lnTo>
              <a:lnTo>
                <a:pt x="5166" y="299"/>
              </a:lnTo>
              <a:lnTo>
                <a:pt x="5130" y="295"/>
              </a:lnTo>
              <a:lnTo>
                <a:pt x="5093" y="299"/>
              </a:lnTo>
              <a:lnTo>
                <a:pt x="5089" y="291"/>
              </a:lnTo>
              <a:lnTo>
                <a:pt x="5092" y="289"/>
              </a:lnTo>
              <a:lnTo>
                <a:pt x="5099" y="285"/>
              </a:lnTo>
              <a:lnTo>
                <a:pt x="5119" y="281"/>
              </a:lnTo>
              <a:lnTo>
                <a:pt x="5145" y="281"/>
              </a:lnTo>
              <a:lnTo>
                <a:pt x="5120" y="279"/>
              </a:lnTo>
              <a:lnTo>
                <a:pt x="5102" y="283"/>
              </a:lnTo>
              <a:lnTo>
                <a:pt x="5086" y="289"/>
              </a:lnTo>
              <a:lnTo>
                <a:pt x="5066" y="289"/>
              </a:lnTo>
              <a:lnTo>
                <a:pt x="5084" y="275"/>
              </a:lnTo>
              <a:lnTo>
                <a:pt x="5087" y="273"/>
              </a:lnTo>
              <a:lnTo>
                <a:pt x="5098" y="265"/>
              </a:lnTo>
              <a:lnTo>
                <a:pt x="5072" y="273"/>
              </a:lnTo>
              <a:lnTo>
                <a:pt x="5050" y="269"/>
              </a:lnTo>
              <a:lnTo>
                <a:pt x="5031" y="259"/>
              </a:lnTo>
              <a:lnTo>
                <a:pt x="5015" y="249"/>
              </a:lnTo>
              <a:lnTo>
                <a:pt x="5015" y="255"/>
              </a:lnTo>
              <a:lnTo>
                <a:pt x="5016" y="265"/>
              </a:lnTo>
              <a:lnTo>
                <a:pt x="5009" y="271"/>
              </a:lnTo>
              <a:lnTo>
                <a:pt x="4986" y="273"/>
              </a:lnTo>
              <a:lnTo>
                <a:pt x="4967" y="269"/>
              </a:lnTo>
              <a:lnTo>
                <a:pt x="4977" y="263"/>
              </a:lnTo>
              <a:lnTo>
                <a:pt x="4973" y="259"/>
              </a:lnTo>
              <a:lnTo>
                <a:pt x="4968" y="265"/>
              </a:lnTo>
              <a:lnTo>
                <a:pt x="4944" y="275"/>
              </a:lnTo>
              <a:lnTo>
                <a:pt x="4924" y="275"/>
              </a:lnTo>
              <a:lnTo>
                <a:pt x="4920" y="269"/>
              </a:lnTo>
              <a:lnTo>
                <a:pt x="4919" y="267"/>
              </a:lnTo>
              <a:lnTo>
                <a:pt x="4944" y="263"/>
              </a:lnTo>
              <a:lnTo>
                <a:pt x="4946" y="255"/>
              </a:lnTo>
              <a:lnTo>
                <a:pt x="4916" y="255"/>
              </a:lnTo>
              <a:lnTo>
                <a:pt x="4902" y="253"/>
              </a:lnTo>
              <a:lnTo>
                <a:pt x="4890" y="247"/>
              </a:lnTo>
              <a:lnTo>
                <a:pt x="4874" y="253"/>
              </a:lnTo>
              <a:lnTo>
                <a:pt x="4873" y="257"/>
              </a:lnTo>
              <a:lnTo>
                <a:pt x="4876" y="263"/>
              </a:lnTo>
              <a:lnTo>
                <a:pt x="4868" y="269"/>
              </a:lnTo>
              <a:lnTo>
                <a:pt x="4842" y="261"/>
              </a:lnTo>
              <a:lnTo>
                <a:pt x="4840" y="249"/>
              </a:lnTo>
              <a:lnTo>
                <a:pt x="4846" y="235"/>
              </a:lnTo>
              <a:lnTo>
                <a:pt x="4841" y="219"/>
              </a:lnTo>
              <a:lnTo>
                <a:pt x="4877" y="213"/>
              </a:lnTo>
              <a:lnTo>
                <a:pt x="4914" y="209"/>
              </a:lnTo>
              <a:lnTo>
                <a:pt x="4946" y="205"/>
              </a:lnTo>
              <a:lnTo>
                <a:pt x="4970" y="201"/>
              </a:lnTo>
              <a:lnTo>
                <a:pt x="4883" y="205"/>
              </a:lnTo>
              <a:lnTo>
                <a:pt x="4877" y="197"/>
              </a:lnTo>
              <a:lnTo>
                <a:pt x="4862" y="191"/>
              </a:lnTo>
              <a:lnTo>
                <a:pt x="4854" y="183"/>
              </a:lnTo>
              <a:lnTo>
                <a:pt x="4871" y="177"/>
              </a:lnTo>
              <a:lnTo>
                <a:pt x="4803" y="171"/>
              </a:lnTo>
              <a:lnTo>
                <a:pt x="4778" y="171"/>
              </a:lnTo>
              <a:lnTo>
                <a:pt x="4786" y="166"/>
              </a:lnTo>
              <a:lnTo>
                <a:pt x="4813" y="158"/>
              </a:lnTo>
              <a:lnTo>
                <a:pt x="4877" y="164"/>
              </a:lnTo>
              <a:lnTo>
                <a:pt x="4952" y="165"/>
              </a:lnTo>
              <a:lnTo>
                <a:pt x="5020" y="163"/>
              </a:lnTo>
              <a:lnTo>
                <a:pt x="5063" y="163"/>
              </a:lnTo>
              <a:lnTo>
                <a:pt x="5068" y="168"/>
              </a:lnTo>
              <a:lnTo>
                <a:pt x="5056" y="172"/>
              </a:lnTo>
              <a:lnTo>
                <a:pt x="5038" y="176"/>
              </a:lnTo>
              <a:lnTo>
                <a:pt x="5023" y="179"/>
              </a:lnTo>
              <a:lnTo>
                <a:pt x="5076" y="173"/>
              </a:lnTo>
              <a:lnTo>
                <a:pt x="5113" y="166"/>
              </a:lnTo>
              <a:lnTo>
                <a:pt x="5154" y="161"/>
              </a:lnTo>
              <a:lnTo>
                <a:pt x="5219" y="161"/>
              </a:lnTo>
              <a:lnTo>
                <a:pt x="5221" y="166"/>
              </a:lnTo>
              <a:lnTo>
                <a:pt x="5296" y="162"/>
              </a:lnTo>
              <a:lnTo>
                <a:pt x="5374" y="160"/>
              </a:lnTo>
              <a:lnTo>
                <a:pt x="5454" y="161"/>
              </a:lnTo>
              <a:lnTo>
                <a:pt x="5536" y="162"/>
              </a:lnTo>
              <a:lnTo>
                <a:pt x="5620" y="166"/>
              </a:lnTo>
              <a:lnTo>
                <a:pt x="5705" y="170"/>
              </a:lnTo>
              <a:lnTo>
                <a:pt x="5790" y="175"/>
              </a:lnTo>
              <a:lnTo>
                <a:pt x="6044" y="191"/>
              </a:lnTo>
              <a:lnTo>
                <a:pt x="6126" y="195"/>
              </a:lnTo>
              <a:lnTo>
                <a:pt x="6106" y="192"/>
              </a:lnTo>
              <a:lnTo>
                <a:pt x="6112" y="189"/>
              </a:lnTo>
              <a:lnTo>
                <a:pt x="6104" y="185"/>
              </a:lnTo>
              <a:lnTo>
                <a:pt x="6184" y="192"/>
              </a:lnTo>
              <a:lnTo>
                <a:pt x="6347" y="207"/>
              </a:lnTo>
              <a:lnTo>
                <a:pt x="6592" y="232"/>
              </a:lnTo>
              <a:lnTo>
                <a:pt x="6671" y="239"/>
              </a:lnTo>
              <a:lnTo>
                <a:pt x="6669" y="243"/>
              </a:lnTo>
              <a:lnTo>
                <a:pt x="6667" y="241"/>
              </a:lnTo>
              <a:lnTo>
                <a:pt x="6665" y="240"/>
              </a:lnTo>
              <a:lnTo>
                <a:pt x="6664" y="247"/>
              </a:lnTo>
              <a:lnTo>
                <a:pt x="6664" y="250"/>
              </a:lnTo>
              <a:lnTo>
                <a:pt x="6668" y="254"/>
              </a:lnTo>
              <a:lnTo>
                <a:pt x="6668" y="255"/>
              </a:lnTo>
              <a:lnTo>
                <a:pt x="6668" y="259"/>
              </a:lnTo>
              <a:lnTo>
                <a:pt x="6668" y="262"/>
              </a:lnTo>
              <a:lnTo>
                <a:pt x="6666" y="263"/>
              </a:lnTo>
              <a:lnTo>
                <a:pt x="6667" y="267"/>
              </a:lnTo>
              <a:lnTo>
                <a:pt x="6668" y="264"/>
              </a:lnTo>
              <a:lnTo>
                <a:pt x="6670" y="267"/>
              </a:lnTo>
              <a:lnTo>
                <a:pt x="6671" y="264"/>
              </a:lnTo>
              <a:lnTo>
                <a:pt x="6672" y="260"/>
              </a:lnTo>
              <a:lnTo>
                <a:pt x="6671" y="269"/>
              </a:lnTo>
              <a:lnTo>
                <a:pt x="6674" y="260"/>
              </a:lnTo>
              <a:lnTo>
                <a:pt x="6673" y="271"/>
              </a:lnTo>
              <a:lnTo>
                <a:pt x="6674" y="263"/>
              </a:lnTo>
              <a:lnTo>
                <a:pt x="6676" y="264"/>
              </a:lnTo>
              <a:lnTo>
                <a:pt x="6678" y="264"/>
              </a:lnTo>
              <a:lnTo>
                <a:pt x="6678" y="263"/>
              </a:lnTo>
              <a:lnTo>
                <a:pt x="6678" y="260"/>
              </a:lnTo>
              <a:lnTo>
                <a:pt x="6679" y="255"/>
              </a:lnTo>
              <a:lnTo>
                <a:pt x="6679" y="254"/>
              </a:lnTo>
              <a:lnTo>
                <a:pt x="6681" y="261"/>
              </a:lnTo>
              <a:lnTo>
                <a:pt x="6679" y="254"/>
              </a:lnTo>
              <a:lnTo>
                <a:pt x="6679" y="252"/>
              </a:lnTo>
              <a:lnTo>
                <a:pt x="6681" y="258"/>
              </a:lnTo>
              <a:lnTo>
                <a:pt x="6682" y="261"/>
              </a:lnTo>
              <a:lnTo>
                <a:pt x="6681" y="261"/>
              </a:lnTo>
              <a:lnTo>
                <a:pt x="6681" y="262"/>
              </a:lnTo>
              <a:lnTo>
                <a:pt x="6682" y="267"/>
              </a:lnTo>
              <a:lnTo>
                <a:pt x="6683" y="252"/>
              </a:lnTo>
              <a:lnTo>
                <a:pt x="6683" y="250"/>
              </a:lnTo>
              <a:lnTo>
                <a:pt x="6684" y="262"/>
              </a:lnTo>
              <a:lnTo>
                <a:pt x="6686" y="264"/>
              </a:lnTo>
              <a:lnTo>
                <a:pt x="6684" y="255"/>
              </a:lnTo>
              <a:lnTo>
                <a:pt x="6684" y="254"/>
              </a:lnTo>
              <a:lnTo>
                <a:pt x="6685" y="250"/>
              </a:lnTo>
              <a:lnTo>
                <a:pt x="6685" y="248"/>
              </a:lnTo>
              <a:lnTo>
                <a:pt x="6687" y="251"/>
              </a:lnTo>
              <a:lnTo>
                <a:pt x="6688" y="252"/>
              </a:lnTo>
              <a:lnTo>
                <a:pt x="6687" y="254"/>
              </a:lnTo>
              <a:lnTo>
                <a:pt x="6687" y="255"/>
              </a:lnTo>
              <a:lnTo>
                <a:pt x="6688" y="266"/>
              </a:lnTo>
              <a:lnTo>
                <a:pt x="6689" y="253"/>
              </a:lnTo>
              <a:lnTo>
                <a:pt x="6690" y="259"/>
              </a:lnTo>
              <a:lnTo>
                <a:pt x="6691" y="253"/>
              </a:lnTo>
              <a:lnTo>
                <a:pt x="6691" y="252"/>
              </a:lnTo>
              <a:lnTo>
                <a:pt x="6689" y="250"/>
              </a:lnTo>
              <a:lnTo>
                <a:pt x="6690" y="248"/>
              </a:lnTo>
              <a:lnTo>
                <a:pt x="6690" y="245"/>
              </a:lnTo>
              <a:lnTo>
                <a:pt x="6693" y="247"/>
              </a:lnTo>
              <a:lnTo>
                <a:pt x="6693" y="245"/>
              </a:lnTo>
              <a:lnTo>
                <a:pt x="6693" y="244"/>
              </a:lnTo>
              <a:lnTo>
                <a:pt x="6693" y="241"/>
              </a:lnTo>
              <a:lnTo>
                <a:pt x="6694" y="241"/>
              </a:lnTo>
              <a:lnTo>
                <a:pt x="6694" y="243"/>
              </a:lnTo>
              <a:lnTo>
                <a:pt x="6695" y="245"/>
              </a:lnTo>
              <a:lnTo>
                <a:pt x="6693" y="251"/>
              </a:lnTo>
              <a:lnTo>
                <a:pt x="6692" y="250"/>
              </a:lnTo>
              <a:lnTo>
                <a:pt x="6691" y="257"/>
              </a:lnTo>
              <a:lnTo>
                <a:pt x="6691" y="260"/>
              </a:lnTo>
              <a:lnTo>
                <a:pt x="6693" y="261"/>
              </a:lnTo>
              <a:lnTo>
                <a:pt x="6696" y="259"/>
              </a:lnTo>
              <a:lnTo>
                <a:pt x="6698" y="253"/>
              </a:lnTo>
              <a:lnTo>
                <a:pt x="6699" y="255"/>
              </a:lnTo>
              <a:lnTo>
                <a:pt x="6700" y="255"/>
              </a:lnTo>
              <a:lnTo>
                <a:pt x="6698" y="259"/>
              </a:lnTo>
              <a:lnTo>
                <a:pt x="6698" y="260"/>
              </a:lnTo>
              <a:lnTo>
                <a:pt x="6699" y="261"/>
              </a:lnTo>
              <a:lnTo>
                <a:pt x="6701" y="267"/>
              </a:lnTo>
              <a:lnTo>
                <a:pt x="6702" y="253"/>
              </a:lnTo>
              <a:lnTo>
                <a:pt x="6702" y="252"/>
              </a:lnTo>
              <a:lnTo>
                <a:pt x="6702" y="247"/>
              </a:lnTo>
              <a:lnTo>
                <a:pt x="6704" y="253"/>
              </a:lnTo>
              <a:lnTo>
                <a:pt x="6704" y="260"/>
              </a:lnTo>
              <a:lnTo>
                <a:pt x="6705" y="251"/>
              </a:lnTo>
              <a:lnTo>
                <a:pt x="6708" y="262"/>
              </a:lnTo>
              <a:lnTo>
                <a:pt x="6710" y="257"/>
              </a:lnTo>
              <a:lnTo>
                <a:pt x="6710" y="251"/>
              </a:lnTo>
              <a:lnTo>
                <a:pt x="6710" y="249"/>
              </a:lnTo>
              <a:lnTo>
                <a:pt x="6710" y="255"/>
              </a:lnTo>
              <a:lnTo>
                <a:pt x="6713" y="249"/>
              </a:lnTo>
              <a:lnTo>
                <a:pt x="6715" y="252"/>
              </a:lnTo>
              <a:lnTo>
                <a:pt x="6715" y="249"/>
              </a:lnTo>
              <a:lnTo>
                <a:pt x="6715" y="247"/>
              </a:lnTo>
              <a:lnTo>
                <a:pt x="6715" y="245"/>
              </a:lnTo>
              <a:lnTo>
                <a:pt x="6715" y="244"/>
              </a:lnTo>
              <a:lnTo>
                <a:pt x="6714" y="244"/>
              </a:lnTo>
              <a:lnTo>
                <a:pt x="6714" y="242"/>
              </a:lnTo>
              <a:lnTo>
                <a:pt x="6715" y="242"/>
              </a:lnTo>
              <a:lnTo>
                <a:pt x="6715" y="244"/>
              </a:lnTo>
              <a:lnTo>
                <a:pt x="6716" y="244"/>
              </a:lnTo>
              <a:lnTo>
                <a:pt x="6716" y="243"/>
              </a:lnTo>
              <a:lnTo>
                <a:pt x="6717" y="243"/>
              </a:lnTo>
              <a:lnTo>
                <a:pt x="6717" y="256"/>
              </a:lnTo>
              <a:lnTo>
                <a:pt x="6719" y="262"/>
              </a:lnTo>
              <a:lnTo>
                <a:pt x="6720" y="253"/>
              </a:lnTo>
              <a:lnTo>
                <a:pt x="6720" y="257"/>
              </a:lnTo>
              <a:lnTo>
                <a:pt x="6720" y="262"/>
              </a:lnTo>
              <a:lnTo>
                <a:pt x="6722" y="264"/>
              </a:lnTo>
              <a:lnTo>
                <a:pt x="6721" y="253"/>
              </a:lnTo>
              <a:lnTo>
                <a:pt x="6721" y="244"/>
              </a:lnTo>
              <a:lnTo>
                <a:pt x="6721" y="243"/>
              </a:lnTo>
              <a:lnTo>
                <a:pt x="6722" y="243"/>
              </a:lnTo>
              <a:lnTo>
                <a:pt x="6723" y="250"/>
              </a:lnTo>
              <a:lnTo>
                <a:pt x="6723" y="252"/>
              </a:lnTo>
              <a:lnTo>
                <a:pt x="6723" y="257"/>
              </a:lnTo>
              <a:lnTo>
                <a:pt x="6727" y="256"/>
              </a:lnTo>
              <a:lnTo>
                <a:pt x="6727" y="253"/>
              </a:lnTo>
              <a:lnTo>
                <a:pt x="6727" y="247"/>
              </a:lnTo>
              <a:lnTo>
                <a:pt x="6726" y="253"/>
              </a:lnTo>
              <a:lnTo>
                <a:pt x="6726" y="243"/>
              </a:lnTo>
              <a:lnTo>
                <a:pt x="6729" y="244"/>
              </a:lnTo>
              <a:lnTo>
                <a:pt x="6729" y="245"/>
              </a:lnTo>
              <a:lnTo>
                <a:pt x="6729" y="247"/>
              </a:lnTo>
              <a:lnTo>
                <a:pt x="6728" y="250"/>
              </a:lnTo>
              <a:lnTo>
                <a:pt x="6728" y="252"/>
              </a:lnTo>
              <a:lnTo>
                <a:pt x="6728" y="254"/>
              </a:lnTo>
              <a:lnTo>
                <a:pt x="6728" y="257"/>
              </a:lnTo>
              <a:lnTo>
                <a:pt x="6728" y="258"/>
              </a:lnTo>
              <a:lnTo>
                <a:pt x="6732" y="268"/>
              </a:lnTo>
              <a:lnTo>
                <a:pt x="6736" y="254"/>
              </a:lnTo>
              <a:lnTo>
                <a:pt x="6736" y="253"/>
              </a:lnTo>
              <a:lnTo>
                <a:pt x="6736" y="250"/>
              </a:lnTo>
              <a:lnTo>
                <a:pt x="6736" y="246"/>
              </a:lnTo>
              <a:lnTo>
                <a:pt x="6735" y="244"/>
              </a:lnTo>
              <a:lnTo>
                <a:pt x="6739" y="244"/>
              </a:lnTo>
              <a:lnTo>
                <a:pt x="6738" y="245"/>
              </a:lnTo>
              <a:lnTo>
                <a:pt x="6738" y="246"/>
              </a:lnTo>
              <a:lnTo>
                <a:pt x="6739" y="246"/>
              </a:lnTo>
              <a:lnTo>
                <a:pt x="6737" y="259"/>
              </a:lnTo>
              <a:lnTo>
                <a:pt x="6737" y="261"/>
              </a:lnTo>
              <a:lnTo>
                <a:pt x="6739" y="265"/>
              </a:lnTo>
              <a:lnTo>
                <a:pt x="6742" y="260"/>
              </a:lnTo>
              <a:lnTo>
                <a:pt x="6747" y="257"/>
              </a:lnTo>
              <a:lnTo>
                <a:pt x="6751" y="262"/>
              </a:lnTo>
              <a:lnTo>
                <a:pt x="6751" y="257"/>
              </a:lnTo>
              <a:lnTo>
                <a:pt x="6751" y="252"/>
              </a:lnTo>
              <a:lnTo>
                <a:pt x="6751" y="249"/>
              </a:lnTo>
              <a:lnTo>
                <a:pt x="6753" y="262"/>
              </a:lnTo>
              <a:lnTo>
                <a:pt x="6754" y="251"/>
              </a:lnTo>
              <a:lnTo>
                <a:pt x="6754" y="254"/>
              </a:lnTo>
              <a:lnTo>
                <a:pt x="6754" y="251"/>
              </a:lnTo>
              <a:lnTo>
                <a:pt x="6755" y="250"/>
              </a:lnTo>
              <a:lnTo>
                <a:pt x="6756" y="257"/>
              </a:lnTo>
              <a:lnTo>
                <a:pt x="6756" y="260"/>
              </a:lnTo>
              <a:lnTo>
                <a:pt x="6757" y="261"/>
              </a:lnTo>
              <a:lnTo>
                <a:pt x="6756" y="260"/>
              </a:lnTo>
              <a:lnTo>
                <a:pt x="6754" y="257"/>
              </a:lnTo>
              <a:lnTo>
                <a:pt x="6754" y="263"/>
              </a:lnTo>
              <a:lnTo>
                <a:pt x="6756" y="261"/>
              </a:lnTo>
              <a:lnTo>
                <a:pt x="6756" y="262"/>
              </a:lnTo>
              <a:lnTo>
                <a:pt x="6758" y="263"/>
              </a:lnTo>
              <a:lnTo>
                <a:pt x="6756" y="259"/>
              </a:lnTo>
              <a:lnTo>
                <a:pt x="6757" y="256"/>
              </a:lnTo>
              <a:lnTo>
                <a:pt x="6757" y="252"/>
              </a:lnTo>
              <a:lnTo>
                <a:pt x="6758" y="266"/>
              </a:lnTo>
              <a:lnTo>
                <a:pt x="6764" y="262"/>
              </a:lnTo>
              <a:lnTo>
                <a:pt x="6767" y="257"/>
              </a:lnTo>
              <a:lnTo>
                <a:pt x="6768" y="255"/>
              </a:lnTo>
              <a:lnTo>
                <a:pt x="6766" y="246"/>
              </a:lnTo>
              <a:lnTo>
                <a:pt x="6768" y="247"/>
              </a:lnTo>
              <a:lnTo>
                <a:pt x="6769" y="255"/>
              </a:lnTo>
              <a:lnTo>
                <a:pt x="6771" y="252"/>
              </a:lnTo>
              <a:lnTo>
                <a:pt x="6777" y="260"/>
              </a:lnTo>
              <a:lnTo>
                <a:pt x="6776" y="252"/>
              </a:lnTo>
              <a:lnTo>
                <a:pt x="6776" y="251"/>
              </a:lnTo>
              <a:lnTo>
                <a:pt x="6778" y="250"/>
              </a:lnTo>
              <a:lnTo>
                <a:pt x="6779" y="247"/>
              </a:lnTo>
              <a:lnTo>
                <a:pt x="6783" y="248"/>
              </a:lnTo>
              <a:lnTo>
                <a:pt x="6783" y="250"/>
              </a:lnTo>
              <a:lnTo>
                <a:pt x="6784" y="248"/>
              </a:lnTo>
              <a:lnTo>
                <a:pt x="6784" y="254"/>
              </a:lnTo>
              <a:lnTo>
                <a:pt x="6784" y="258"/>
              </a:lnTo>
              <a:lnTo>
                <a:pt x="6784" y="262"/>
              </a:lnTo>
              <a:lnTo>
                <a:pt x="6785" y="259"/>
              </a:lnTo>
              <a:lnTo>
                <a:pt x="6785" y="263"/>
              </a:lnTo>
              <a:lnTo>
                <a:pt x="6786" y="261"/>
              </a:lnTo>
              <a:lnTo>
                <a:pt x="6786" y="259"/>
              </a:lnTo>
              <a:lnTo>
                <a:pt x="6785" y="256"/>
              </a:lnTo>
              <a:lnTo>
                <a:pt x="6785" y="254"/>
              </a:lnTo>
              <a:lnTo>
                <a:pt x="6786" y="248"/>
              </a:lnTo>
              <a:lnTo>
                <a:pt x="6787" y="253"/>
              </a:lnTo>
              <a:lnTo>
                <a:pt x="6787" y="259"/>
              </a:lnTo>
              <a:lnTo>
                <a:pt x="6789" y="250"/>
              </a:lnTo>
              <a:lnTo>
                <a:pt x="6788" y="248"/>
              </a:lnTo>
              <a:lnTo>
                <a:pt x="6791" y="248"/>
              </a:lnTo>
              <a:lnTo>
                <a:pt x="6791" y="257"/>
              </a:lnTo>
              <a:lnTo>
                <a:pt x="6790" y="260"/>
              </a:lnTo>
              <a:lnTo>
                <a:pt x="6790" y="252"/>
              </a:lnTo>
              <a:lnTo>
                <a:pt x="6788" y="261"/>
              </a:lnTo>
              <a:lnTo>
                <a:pt x="6787" y="260"/>
              </a:lnTo>
              <a:lnTo>
                <a:pt x="6787" y="269"/>
              </a:lnTo>
              <a:lnTo>
                <a:pt x="6789" y="268"/>
              </a:lnTo>
              <a:lnTo>
                <a:pt x="6790" y="261"/>
              </a:lnTo>
              <a:lnTo>
                <a:pt x="6792" y="268"/>
              </a:lnTo>
              <a:lnTo>
                <a:pt x="6793" y="264"/>
              </a:lnTo>
              <a:lnTo>
                <a:pt x="6793" y="267"/>
              </a:lnTo>
              <a:lnTo>
                <a:pt x="6794" y="271"/>
              </a:lnTo>
              <a:lnTo>
                <a:pt x="6794" y="266"/>
              </a:lnTo>
              <a:lnTo>
                <a:pt x="6795" y="265"/>
              </a:lnTo>
              <a:lnTo>
                <a:pt x="6793" y="261"/>
              </a:lnTo>
              <a:lnTo>
                <a:pt x="6794" y="260"/>
              </a:lnTo>
              <a:lnTo>
                <a:pt x="6795" y="255"/>
              </a:lnTo>
              <a:lnTo>
                <a:pt x="6795" y="254"/>
              </a:lnTo>
              <a:lnTo>
                <a:pt x="6795" y="251"/>
              </a:lnTo>
              <a:lnTo>
                <a:pt x="6796" y="254"/>
              </a:lnTo>
              <a:lnTo>
                <a:pt x="6797" y="251"/>
              </a:lnTo>
              <a:lnTo>
                <a:pt x="6797" y="249"/>
              </a:lnTo>
              <a:lnTo>
                <a:pt x="6797" y="254"/>
              </a:lnTo>
              <a:lnTo>
                <a:pt x="6797" y="256"/>
              </a:lnTo>
              <a:lnTo>
                <a:pt x="6796" y="262"/>
              </a:lnTo>
              <a:lnTo>
                <a:pt x="6800" y="266"/>
              </a:lnTo>
              <a:lnTo>
                <a:pt x="6805" y="265"/>
              </a:lnTo>
              <a:lnTo>
                <a:pt x="6810" y="262"/>
              </a:lnTo>
              <a:lnTo>
                <a:pt x="6808" y="261"/>
              </a:lnTo>
              <a:lnTo>
                <a:pt x="6808" y="257"/>
              </a:lnTo>
              <a:lnTo>
                <a:pt x="6808" y="256"/>
              </a:lnTo>
              <a:lnTo>
                <a:pt x="6809" y="255"/>
              </a:lnTo>
              <a:lnTo>
                <a:pt x="6810" y="253"/>
              </a:lnTo>
              <a:lnTo>
                <a:pt x="6810" y="251"/>
              </a:lnTo>
              <a:lnTo>
                <a:pt x="6810" y="249"/>
              </a:lnTo>
              <a:lnTo>
                <a:pt x="6815" y="250"/>
              </a:lnTo>
              <a:lnTo>
                <a:pt x="6814" y="251"/>
              </a:lnTo>
              <a:lnTo>
                <a:pt x="6814" y="253"/>
              </a:lnTo>
              <a:lnTo>
                <a:pt x="6815" y="255"/>
              </a:lnTo>
              <a:lnTo>
                <a:pt x="6815" y="250"/>
              </a:lnTo>
              <a:lnTo>
                <a:pt x="6816" y="250"/>
              </a:lnTo>
              <a:lnTo>
                <a:pt x="6816" y="258"/>
              </a:lnTo>
              <a:lnTo>
                <a:pt x="6815" y="256"/>
              </a:lnTo>
              <a:lnTo>
                <a:pt x="6817" y="265"/>
              </a:lnTo>
              <a:lnTo>
                <a:pt x="6819" y="260"/>
              </a:lnTo>
              <a:lnTo>
                <a:pt x="6820" y="261"/>
              </a:lnTo>
              <a:lnTo>
                <a:pt x="6821" y="260"/>
              </a:lnTo>
              <a:lnTo>
                <a:pt x="6823" y="258"/>
              </a:lnTo>
              <a:lnTo>
                <a:pt x="6823" y="257"/>
              </a:lnTo>
              <a:lnTo>
                <a:pt x="6823" y="255"/>
              </a:lnTo>
              <a:lnTo>
                <a:pt x="6822" y="250"/>
              </a:lnTo>
              <a:lnTo>
                <a:pt x="6823" y="250"/>
              </a:lnTo>
              <a:lnTo>
                <a:pt x="6823" y="257"/>
              </a:lnTo>
              <a:lnTo>
                <a:pt x="6823" y="256"/>
              </a:lnTo>
              <a:lnTo>
                <a:pt x="6823" y="257"/>
              </a:lnTo>
              <a:lnTo>
                <a:pt x="6823" y="259"/>
              </a:lnTo>
              <a:lnTo>
                <a:pt x="6826" y="258"/>
              </a:lnTo>
              <a:lnTo>
                <a:pt x="6830" y="262"/>
              </a:lnTo>
              <a:lnTo>
                <a:pt x="6830" y="258"/>
              </a:lnTo>
              <a:lnTo>
                <a:pt x="6832" y="251"/>
              </a:lnTo>
              <a:lnTo>
                <a:pt x="6833" y="251"/>
              </a:lnTo>
              <a:lnTo>
                <a:pt x="6832" y="253"/>
              </a:lnTo>
              <a:lnTo>
                <a:pt x="6834" y="253"/>
              </a:lnTo>
              <a:lnTo>
                <a:pt x="6834" y="251"/>
              </a:lnTo>
              <a:lnTo>
                <a:pt x="6836" y="251"/>
              </a:lnTo>
              <a:lnTo>
                <a:pt x="6836" y="255"/>
              </a:lnTo>
              <a:lnTo>
                <a:pt x="6836" y="257"/>
              </a:lnTo>
              <a:lnTo>
                <a:pt x="6840" y="251"/>
              </a:lnTo>
              <a:lnTo>
                <a:pt x="6842" y="251"/>
              </a:lnTo>
              <a:lnTo>
                <a:pt x="6842" y="254"/>
              </a:lnTo>
              <a:lnTo>
                <a:pt x="6844" y="252"/>
              </a:lnTo>
              <a:lnTo>
                <a:pt x="6846" y="252"/>
              </a:lnTo>
              <a:lnTo>
                <a:pt x="6846" y="254"/>
              </a:lnTo>
              <a:lnTo>
                <a:pt x="6848" y="252"/>
              </a:lnTo>
              <a:lnTo>
                <a:pt x="6855" y="252"/>
              </a:lnTo>
              <a:lnTo>
                <a:pt x="6856" y="252"/>
              </a:lnTo>
              <a:lnTo>
                <a:pt x="6882" y="254"/>
              </a:lnTo>
              <a:lnTo>
                <a:pt x="6883" y="256"/>
              </a:lnTo>
              <a:lnTo>
                <a:pt x="6883" y="254"/>
              </a:lnTo>
              <a:lnTo>
                <a:pt x="6899" y="254"/>
              </a:lnTo>
              <a:lnTo>
                <a:pt x="6916" y="255"/>
              </a:lnTo>
              <a:lnTo>
                <a:pt x="6916" y="256"/>
              </a:lnTo>
              <a:lnTo>
                <a:pt x="6916" y="255"/>
              </a:lnTo>
              <a:lnTo>
                <a:pt x="6917" y="255"/>
              </a:lnTo>
              <a:lnTo>
                <a:pt x="6917" y="258"/>
              </a:lnTo>
              <a:lnTo>
                <a:pt x="6918" y="255"/>
              </a:lnTo>
              <a:lnTo>
                <a:pt x="6919" y="255"/>
              </a:lnTo>
              <a:lnTo>
                <a:pt x="6922" y="255"/>
              </a:lnTo>
              <a:lnTo>
                <a:pt x="6922" y="258"/>
              </a:lnTo>
              <a:lnTo>
                <a:pt x="6923" y="255"/>
              </a:lnTo>
              <a:lnTo>
                <a:pt x="6926" y="255"/>
              </a:lnTo>
              <a:lnTo>
                <a:pt x="6927" y="263"/>
              </a:lnTo>
              <a:lnTo>
                <a:pt x="6929" y="256"/>
              </a:lnTo>
              <a:lnTo>
                <a:pt x="6930" y="256"/>
              </a:lnTo>
              <a:lnTo>
                <a:pt x="6930" y="261"/>
              </a:lnTo>
              <a:lnTo>
                <a:pt x="6931" y="256"/>
              </a:lnTo>
              <a:lnTo>
                <a:pt x="6968" y="257"/>
              </a:lnTo>
              <a:lnTo>
                <a:pt x="7034" y="257"/>
              </a:lnTo>
              <a:close/>
            </a:path>
          </a:pathLst>
        </a:custGeom>
        <a:solidFill>
          <a:srgbClr val="F9CB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0</xdr:colOff>
      <xdr:row>1</xdr:row>
      <xdr:rowOff>0</xdr:rowOff>
    </xdr:from>
    <xdr:to>
      <xdr:col>2</xdr:col>
      <xdr:colOff>438862</xdr:colOff>
      <xdr:row>4</xdr:row>
      <xdr:rowOff>360584</xdr:rowOff>
    </xdr:to>
    <xdr:pic>
      <xdr:nvPicPr>
        <xdr:cNvPr id="10" name="画像1">
          <a:extLst>
            <a:ext uri="{FF2B5EF4-FFF2-40B4-BE49-F238E27FC236}">
              <a16:creationId xmlns:a16="http://schemas.microsoft.com/office/drawing/2014/main" id="{D35FC327-C7D5-44E6-B74F-F78F6A40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273050"/>
          <a:ext cx="826212" cy="1617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6623-3023-4042-9C9D-EA5B5FA92DE0}">
  <sheetPr>
    <tabColor theme="7" tint="0.79998168889431442"/>
  </sheetPr>
  <dimension ref="A1:J19"/>
  <sheetViews>
    <sheetView zoomScale="90" zoomScaleNormal="90" workbookViewId="0">
      <selection activeCell="D14" sqref="D14"/>
    </sheetView>
  </sheetViews>
  <sheetFormatPr defaultColWidth="0" defaultRowHeight="18" customHeight="1" zeroHeight="1" x14ac:dyDescent="0.45"/>
  <cols>
    <col min="1" max="1" width="3.09765625" customWidth="1"/>
    <col min="2" max="2" width="10.3984375" bestFit="1" customWidth="1"/>
    <col min="3" max="3" width="8.69921875" customWidth="1"/>
    <col min="4" max="4" width="5.09765625" customWidth="1"/>
    <col min="5" max="5" width="3.09765625" customWidth="1"/>
    <col min="6" max="6" width="8.69921875" customWidth="1"/>
    <col min="7" max="9" width="9.59765625" customWidth="1"/>
    <col min="10" max="10" width="3.09765625" customWidth="1"/>
    <col min="11" max="16384" width="8.69921875" hidden="1"/>
  </cols>
  <sheetData>
    <row r="1" spans="2:9" ht="18" customHeight="1" thickBot="1" x14ac:dyDescent="0.5"/>
    <row r="2" spans="2:9" ht="18" customHeight="1" thickBot="1" x14ac:dyDescent="0.5">
      <c r="B2" s="12" t="s">
        <v>574</v>
      </c>
      <c r="C2" s="81" t="s">
        <v>698</v>
      </c>
      <c r="D2" s="82"/>
      <c r="E2" s="82"/>
      <c r="F2" s="82"/>
      <c r="G2" s="82"/>
      <c r="H2" s="82"/>
      <c r="I2" s="83"/>
    </row>
    <row r="3" spans="2:9" ht="18" customHeight="1" thickBot="1" x14ac:dyDescent="0.5"/>
    <row r="4" spans="2:9" ht="18" customHeight="1" thickBot="1" x14ac:dyDescent="0.5">
      <c r="B4" s="12" t="s">
        <v>602</v>
      </c>
      <c r="C4" s="19" t="s">
        <v>697</v>
      </c>
      <c r="F4" s="12" t="s">
        <v>614</v>
      </c>
      <c r="H4" s="19">
        <v>15</v>
      </c>
    </row>
    <row r="5" spans="2:9" ht="18" customHeight="1" x14ac:dyDescent="0.45"/>
    <row r="6" spans="2:9" ht="18" customHeight="1" thickBot="1" x14ac:dyDescent="0.5">
      <c r="B6" s="12" t="s">
        <v>603</v>
      </c>
      <c r="F6" s="12" t="s">
        <v>615</v>
      </c>
    </row>
    <row r="7" spans="2:9" ht="18" customHeight="1" thickBot="1" x14ac:dyDescent="0.5">
      <c r="B7" s="13" t="s">
        <v>604</v>
      </c>
      <c r="C7" s="79" t="s">
        <v>618</v>
      </c>
      <c r="D7" s="80"/>
      <c r="F7" s="17"/>
      <c r="G7" s="24" t="s">
        <v>623</v>
      </c>
      <c r="H7" s="25" t="s">
        <v>619</v>
      </c>
      <c r="I7" s="26"/>
    </row>
    <row r="8" spans="2:9" ht="18" customHeight="1" thickTop="1" thickBot="1" x14ac:dyDescent="0.5">
      <c r="B8" s="20" t="s">
        <v>609</v>
      </c>
      <c r="C8" s="14" t="s">
        <v>606</v>
      </c>
      <c r="D8" s="21">
        <v>1</v>
      </c>
      <c r="F8" s="18" t="s">
        <v>616</v>
      </c>
      <c r="G8" s="66">
        <v>51000</v>
      </c>
      <c r="H8" s="67">
        <v>50000</v>
      </c>
      <c r="I8" s="68"/>
    </row>
    <row r="9" spans="2:9" ht="18" customHeight="1" thickBot="1" x14ac:dyDescent="0.5">
      <c r="B9" s="13" t="s">
        <v>605</v>
      </c>
      <c r="C9" s="15" t="s">
        <v>607</v>
      </c>
      <c r="D9" s="22"/>
      <c r="F9" s="11" t="s">
        <v>617</v>
      </c>
      <c r="G9" s="69">
        <v>51000</v>
      </c>
      <c r="H9" s="70">
        <v>50000</v>
      </c>
      <c r="I9" s="71"/>
    </row>
    <row r="10" spans="2:9" ht="18" customHeight="1" thickTop="1" thickBot="1" x14ac:dyDescent="0.5">
      <c r="B10" s="20" t="s">
        <v>610</v>
      </c>
      <c r="C10" s="15" t="s">
        <v>608</v>
      </c>
      <c r="D10" s="22">
        <v>1</v>
      </c>
    </row>
    <row r="11" spans="2:9" ht="18" customHeight="1" thickBot="1" x14ac:dyDescent="0.5">
      <c r="C11" s="15" t="s">
        <v>609</v>
      </c>
      <c r="D11" s="22"/>
      <c r="F11" s="12" t="s">
        <v>620</v>
      </c>
    </row>
    <row r="12" spans="2:9" ht="18" customHeight="1" thickBot="1" x14ac:dyDescent="0.5">
      <c r="B12" s="28" t="s">
        <v>628</v>
      </c>
      <c r="C12" s="15" t="s">
        <v>610</v>
      </c>
      <c r="D12" s="22"/>
      <c r="F12" s="84" t="s">
        <v>621</v>
      </c>
      <c r="G12" s="85"/>
      <c r="H12" s="85"/>
      <c r="I12" s="27" t="s">
        <v>699</v>
      </c>
    </row>
    <row r="13" spans="2:9" ht="18" customHeight="1" thickTop="1" thickBot="1" x14ac:dyDescent="0.5">
      <c r="B13" s="29" t="s">
        <v>6191</v>
      </c>
      <c r="C13" s="15" t="s">
        <v>611</v>
      </c>
      <c r="D13" s="22">
        <v>1</v>
      </c>
      <c r="F13" s="77" t="s">
        <v>622</v>
      </c>
      <c r="G13" s="78"/>
      <c r="H13" s="78"/>
      <c r="I13" s="22" t="s">
        <v>699</v>
      </c>
    </row>
    <row r="14" spans="2:9" ht="18" customHeight="1" x14ac:dyDescent="0.45">
      <c r="C14" s="15" t="s">
        <v>612</v>
      </c>
      <c r="D14" s="22">
        <v>1</v>
      </c>
      <c r="F14" s="77" t="s">
        <v>627</v>
      </c>
      <c r="G14" s="78"/>
      <c r="H14" s="78"/>
      <c r="I14" s="22" t="s">
        <v>699</v>
      </c>
    </row>
    <row r="15" spans="2:9" ht="18" customHeight="1" thickBot="1" x14ac:dyDescent="0.5">
      <c r="C15" s="15" t="s">
        <v>613</v>
      </c>
      <c r="D15" s="22"/>
      <c r="F15" s="75" t="s">
        <v>641</v>
      </c>
      <c r="G15" s="76"/>
      <c r="H15" s="76"/>
      <c r="I15" s="23" t="s">
        <v>700</v>
      </c>
    </row>
    <row r="16" spans="2:9" ht="18" customHeight="1" x14ac:dyDescent="0.45">
      <c r="C16" s="15" t="s">
        <v>633</v>
      </c>
      <c r="D16" s="22">
        <v>1</v>
      </c>
    </row>
    <row r="17" spans="3:4" ht="18" customHeight="1" x14ac:dyDescent="0.45">
      <c r="C17" s="15" t="s">
        <v>634</v>
      </c>
      <c r="D17" s="22">
        <v>1</v>
      </c>
    </row>
    <row r="18" spans="3:4" ht="18" customHeight="1" thickBot="1" x14ac:dyDescent="0.5">
      <c r="C18" s="16" t="s">
        <v>635</v>
      </c>
      <c r="D18" s="23">
        <v>1</v>
      </c>
    </row>
    <row r="19" spans="3:4" ht="18" customHeight="1" x14ac:dyDescent="0.45"/>
  </sheetData>
  <sheetProtection sheet="1" objects="1" scenarios="1" selectLockedCells="1"/>
  <mergeCells count="6">
    <mergeCell ref="F15:H15"/>
    <mergeCell ref="F13:H13"/>
    <mergeCell ref="F14:H14"/>
    <mergeCell ref="C7:D7"/>
    <mergeCell ref="C2:I2"/>
    <mergeCell ref="F12:H12"/>
  </mergeCells>
  <phoneticPr fontId="5"/>
  <dataValidations count="9">
    <dataValidation type="whole" imeMode="disabled" operator="equal" allowBlank="1" showInputMessage="1" showErrorMessage="1" errorTitle="入力エラー" error="選択する場合は「1」を入力してください" sqref="D8:D18" xr:uid="{E8B9487E-536F-4B4A-A06C-C88528AF3B62}">
      <formula1>1</formula1>
    </dataValidation>
    <dataValidation type="list" imeMode="disabled" allowBlank="1" showInputMessage="1" showErrorMessage="1" errorTitle="入力エラー" error="リストから正しい種目を選択してください" sqref="B8 B10" xr:uid="{0854E25B-99A2-4B6F-BB9A-E78CDA107273}">
      <formula1>_310_入力種目</formula1>
    </dataValidation>
    <dataValidation type="list" imeMode="disabled" allowBlank="1" showInputMessage="1" showErrorMessage="1" errorTitle="入力エラー" error="リストから性別を選択してください" sqref="C4" xr:uid="{2C164A55-F578-4E70-8615-B6752256AFCE}">
      <formula1>"男子,女子,混合"</formula1>
    </dataValidation>
    <dataValidation type="whole" imeMode="disabled" allowBlank="1" showInputMessage="1" showErrorMessage="1" errorTitle="入力エラー" error="最大申込人数を「1」から「20」で入力してください" sqref="H4" xr:uid="{D6AC2AB8-5F64-4864-8EA1-90E50CD7C288}">
      <formula1>1</formula1>
      <formula2>20</formula2>
    </dataValidation>
    <dataValidation imeMode="hiragana" allowBlank="1" showInputMessage="1" showErrorMessage="1" sqref="C2:I2 G7:I7" xr:uid="{F994386C-05EC-4E72-B765-C3AF2F18FC0A}"/>
    <dataValidation type="whole" imeMode="disabled" operator="greaterThanOrEqual" allowBlank="1" showInputMessage="1" showErrorMessage="1" errorTitle="入力エラー" error="正しい金額を入力してください" sqref="G8:I9" xr:uid="{5F605669-C40D-40EA-A7C0-05C4AF7B0321}">
      <formula1>0</formula1>
    </dataValidation>
    <dataValidation type="list" imeMode="disabled" allowBlank="1" showInputMessage="1" showErrorMessage="1" errorTitle="入力エラー" error="リストから記録の有効期間を選択してください" sqref="B13" xr:uid="{AD3E8E83-058F-4AEA-B429-53CCE2B4842E}">
      <formula1>"無制限,今年度,昨年度,過去1年,過去2年,過去3年,過去4年"</formula1>
    </dataValidation>
    <dataValidation type="list" imeMode="disabled" allowBlank="1" showInputMessage="1" showErrorMessage="1" errorTitle="入力エラー" error="許可をする場合のみリストから「許可する」を選択してください" sqref="I12:I14" xr:uid="{BA7C005C-BB81-4811-8516-A5F2B3E3204A}">
      <formula1>"許可する"</formula1>
    </dataValidation>
    <dataValidation type="list" allowBlank="1" showInputMessage="1" showErrorMessage="1" sqref="I15" xr:uid="{FD3FE467-0DC4-402B-A01C-7B628C6A5D4D}">
      <formula1>"独立,所・名,所/名,(所)名,名・所,名/所,名(所)"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7DAD-B654-414F-B371-680CCD765D73}">
  <sheetPr>
    <tabColor theme="9" tint="0.79998168889431442"/>
  </sheetPr>
  <dimension ref="A1:E12"/>
  <sheetViews>
    <sheetView zoomScaleNormal="100" workbookViewId="0"/>
  </sheetViews>
  <sheetFormatPr defaultColWidth="0" defaultRowHeight="18" customHeight="1" zeroHeight="1" x14ac:dyDescent="0.45"/>
  <cols>
    <col min="1" max="1" width="3.09765625" customWidth="1"/>
    <col min="2" max="4" width="14.59765625" customWidth="1"/>
    <col min="5" max="5" width="3.09765625" customWidth="1"/>
    <col min="6" max="16384" width="8.69921875" hidden="1"/>
  </cols>
  <sheetData>
    <row r="1" spans="2:4" ht="18" customHeight="1" thickBot="1" x14ac:dyDescent="0.5"/>
    <row r="2" spans="2:4" ht="19.95" customHeight="1" thickBot="1" x14ac:dyDescent="0.5">
      <c r="B2" s="153" t="str">
        <f>IF(設定!$C$2="","",設定!$C$2)</f>
        <v>第34回関西学生対校女子駅伝競走大会</v>
      </c>
      <c r="C2" s="154"/>
      <c r="D2" s="155"/>
    </row>
    <row r="3" spans="2:4" ht="18" customHeight="1" x14ac:dyDescent="0.45">
      <c r="B3" s="54" t="s">
        <v>0</v>
      </c>
      <c r="C3" s="122" t="str">
        <f>IF(①申込書!$D$3="","",①申込書!$D$3)</f>
        <v/>
      </c>
      <c r="D3" s="159"/>
    </row>
    <row r="4" spans="2:4" ht="18" customHeight="1" x14ac:dyDescent="0.45">
      <c r="B4" s="55" t="s">
        <v>584</v>
      </c>
      <c r="C4" s="157" t="str">
        <f>IF($C$3="","",IF(設定!$I$12&lt;&gt;"",IF(②チーム申込!$B$6="","未入力",②チーム申込!$B$6),"－"))</f>
        <v/>
      </c>
      <c r="D4" s="158"/>
    </row>
    <row r="5" spans="2:4" ht="18" customHeight="1" x14ac:dyDescent="0.45">
      <c r="B5" s="55" t="s">
        <v>637</v>
      </c>
      <c r="C5" s="157" t="str">
        <f>IF($C$3="","",IF(設定!$I$12&lt;&gt;"",IF(②チーム申込!$H$6="","未入力",②チーム申込!$H$6),"－"))</f>
        <v/>
      </c>
      <c r="D5" s="158"/>
    </row>
    <row r="6" spans="2:4" ht="18" customHeight="1" x14ac:dyDescent="0.45">
      <c r="B6" s="55" t="s">
        <v>638</v>
      </c>
      <c r="C6" s="157" t="str">
        <f>IF($C$3="","",IF(設定!$I$13&lt;&gt;"",IF(②チーム申込!$K$6="","未入力",②チーム申込!$K$6),"－"))</f>
        <v/>
      </c>
      <c r="D6" s="158"/>
    </row>
    <row r="7" spans="2:4" ht="18" customHeight="1" x14ac:dyDescent="0.45">
      <c r="B7" s="55" t="s">
        <v>636</v>
      </c>
      <c r="C7" s="157" t="str">
        <f>IF($C$3="","",COUNTA(②チーム申込!$D$11:$D$30)&amp;"名")</f>
        <v/>
      </c>
      <c r="D7" s="158"/>
    </row>
    <row r="8" spans="2:4" ht="18" customHeight="1" x14ac:dyDescent="0.45">
      <c r="B8" s="156" t="s">
        <v>640</v>
      </c>
      <c r="C8" s="56" t="str">
        <f>IF($C$3="","",IF(設定!$G$7="","",設定!$G$7))</f>
        <v/>
      </c>
      <c r="D8" s="57" t="str">
        <f>IF($C$3="","",IF($C$6="オープン",設定!$G$9,設定!$G$8))</f>
        <v/>
      </c>
    </row>
    <row r="9" spans="2:4" ht="18" customHeight="1" x14ac:dyDescent="0.45">
      <c r="B9" s="156"/>
      <c r="C9" s="56" t="str">
        <f>IF($C$3="","",IF(設定!$H$7="","",設定!$H$7))</f>
        <v/>
      </c>
      <c r="D9" s="57" t="str">
        <f>IF($C$3="","",IF($C$6="オープン",設定!$H$9,設定!$H$8))</f>
        <v/>
      </c>
    </row>
    <row r="10" spans="2:4" ht="18" customHeight="1" x14ac:dyDescent="0.45">
      <c r="B10" s="156"/>
      <c r="C10" s="56" t="str">
        <f>IF($C$3="","",IF(設定!$I$7="","",設定!$I$7))</f>
        <v/>
      </c>
      <c r="D10" s="57" t="str">
        <f>IF($C$3="","",IF($C$6="オープン",設定!$I$9,設定!$I$8))</f>
        <v/>
      </c>
    </row>
    <row r="11" spans="2:4" ht="18" customHeight="1" thickBot="1" x14ac:dyDescent="0.5">
      <c r="B11" s="119"/>
      <c r="C11" s="58" t="s">
        <v>639</v>
      </c>
      <c r="D11" s="59" t="str">
        <f>IF($C$3="","",SUM($D$8:$D$10))</f>
        <v/>
      </c>
    </row>
    <row r="12" spans="2:4" ht="18" customHeight="1" x14ac:dyDescent="0.45"/>
  </sheetData>
  <sheetProtection sheet="1" objects="1" scenarios="1" selectLockedCells="1" selectUnlockedCells="1"/>
  <mergeCells count="7">
    <mergeCell ref="B2:D2"/>
    <mergeCell ref="B8:B11"/>
    <mergeCell ref="C7:D7"/>
    <mergeCell ref="C6:D6"/>
    <mergeCell ref="C5:D5"/>
    <mergeCell ref="C4:D4"/>
    <mergeCell ref="C3:D3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&amp;R&amp;D &amp;T</oddHeader>
    <oddFooter>&amp;C関西学生陸上競技連盟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BDBE-9AF7-473C-87EE-AF02379F7059}">
  <dimension ref="A1:M22"/>
  <sheetViews>
    <sheetView workbookViewId="0"/>
  </sheetViews>
  <sheetFormatPr defaultColWidth="0" defaultRowHeight="18" zeroHeight="1" x14ac:dyDescent="0.45"/>
  <cols>
    <col min="1" max="12" width="8.69921875" customWidth="1"/>
    <col min="13" max="13" width="3.09765625" customWidth="1"/>
    <col min="14" max="16384" width="8.69921875" hidden="1"/>
  </cols>
  <sheetData>
    <row r="1" spans="1:12" x14ac:dyDescent="0.45">
      <c r="A1" s="2" t="s">
        <v>7</v>
      </c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</row>
    <row r="2" spans="1:12" x14ac:dyDescent="0.45">
      <c r="A2" s="2" t="str">
        <f>IF($K2="","",IF($E2=1,INDEX(男子登録情報!$U:$U,MATCH($K2,男子登録情報!$B:$B,0)),IF($E2=2,INDEX(女子登録情報!$U:$U,MATCH($K2,女子登録情報!$B:$B,0)),"")))</f>
        <v/>
      </c>
      <c r="B2" s="2" t="str">
        <f>IF($K2="","",IF($E2=1,INDEX(男子登録情報!$P:$P,MATCH($K2,男子登録情報!$B:$B,0)),IF($E2=2,INDEX(女子登録情報!$P:$P,MATCH($K2,女子登録情報!$B:$B,0)),"")))</f>
        <v/>
      </c>
      <c r="C2" s="2" t="str">
        <f>IF($K2="","",IF($E2=1,INDEX(男子登録情報!$Q:$Q,MATCH($K2,男子登録情報!$B:$B,0)),IF($E2=2,INDEX(女子登録情報!$Q:$Q,MATCH($K2,女子登録情報!$B:$B,0)),"")))</f>
        <v/>
      </c>
      <c r="D2" s="2" t="str">
        <f>IF($K2="","",IF($E2=1,INDEX(男子登録情報!$R:$R,MATCH($K2,男子登録情報!$B:$B,0)),IF($E2=2,INDEX(女子登録情報!$R:$R,MATCH($K2,女子登録情報!$B:$B,0)),"")))</f>
        <v/>
      </c>
      <c r="E2" s="2" t="str">
        <f>IF($K2="","",IF(OR(設定!$C$4="",設定!$C$4="混合"),IF(②チーム申込!$C11="","",IF(②チーム申込!$C11="男子",1,2)),IF(設定!$C$4="男子",1,IF(設定!$C$4="女子",2))))</f>
        <v/>
      </c>
      <c r="F2" s="2" t="str">
        <f>IF($K2="","",IF($E2=1,INDEX(男子登録情報!$S:$S,MATCH($K2,男子登録情報!$B:$B,0)),IF($E2=2,INDEX(女子登録情報!$S:$S,MATCH($K2,女子登録情報!$B:$B,0)),"")))</f>
        <v/>
      </c>
      <c r="G2" s="2" t="str">
        <f>IF($K2="","",IF($E2=1,INDEX(男子登録情報!$O:$O,MATCH($K2,男子登録情報!$B:$B,0)),IF($E2=2,INDEX(女子登録情報!$O:$O,MATCH($K2,女子登録情報!$B:$B,0)),"")))</f>
        <v/>
      </c>
      <c r="H2" s="2" t="str">
        <f>IF($K2="","",IF($E2=1,INDEX(男子登録情報!$T:$T,MATCH($K2,男子登録情報!$B:$B,0)),IF($E2=2,INDEX(女子登録情報!$T:$T,MATCH($K2,女子登録情報!$B:$B,0)),"")))</f>
        <v/>
      </c>
      <c r="I2" s="2"/>
      <c r="J2" s="2"/>
      <c r="K2" s="2" t="str">
        <f>IF(OR(②チーム申込!$D11="",②チーム申込!$E11=""),"",②チーム申込!$D11)</f>
        <v/>
      </c>
      <c r="L2" s="2"/>
    </row>
    <row r="3" spans="1:12" x14ac:dyDescent="0.45">
      <c r="A3" s="2" t="str">
        <f>IF($K3="","",IF($E3=1,INDEX(男子登録情報!$U:$U,MATCH($K3,男子登録情報!$B:$B,0)),IF($E3=2,INDEX(女子登録情報!$U:$U,MATCH($K3,女子登録情報!$B:$B,0)),"")))</f>
        <v/>
      </c>
      <c r="B3" s="2" t="str">
        <f>IF($K3="","",IF($E3=1,INDEX(男子登録情報!$P:$P,MATCH($K3,男子登録情報!$B:$B,0)),IF($E3=2,INDEX(女子登録情報!$P:$P,MATCH($K3,女子登録情報!$B:$B,0)),"")))</f>
        <v/>
      </c>
      <c r="C3" s="2" t="str">
        <f>IF($K3="","",IF($E3=1,INDEX(男子登録情報!$Q:$Q,MATCH($K3,男子登録情報!$B:$B,0)),IF($E3=2,INDEX(女子登録情報!$Q:$Q,MATCH($K3,女子登録情報!$B:$B,0)),"")))</f>
        <v/>
      </c>
      <c r="D3" s="2" t="str">
        <f>IF($K3="","",IF($E3=1,INDEX(男子登録情報!$R:$R,MATCH($K3,男子登録情報!$B:$B,0)),IF($E3=2,INDEX(女子登録情報!$R:$R,MATCH($K3,女子登録情報!$B:$B,0)),"")))</f>
        <v/>
      </c>
      <c r="E3" s="2" t="str">
        <f>IF($K3="","",IF(OR(設定!$C$4="",設定!$C$4="混合"),IF(②チーム申込!$C12="","",IF(②チーム申込!$C12="男子",1,2)),IF(設定!$C$4="男子",1,IF(設定!$C$4="女子",2))))</f>
        <v/>
      </c>
      <c r="F3" s="2" t="str">
        <f>IF($K3="","",IF($E3=1,INDEX(男子登録情報!$S:$S,MATCH($K3,男子登録情報!$B:$B,0)),IF($E3=2,INDEX(女子登録情報!$S:$S,MATCH($K3,女子登録情報!$B:$B,0)),"")))</f>
        <v/>
      </c>
      <c r="G3" s="2" t="str">
        <f>IF($K3="","",IF($E3=1,INDEX(男子登録情報!$O:$O,MATCH($K3,男子登録情報!$B:$B,0)),IF($E3=2,INDEX(女子登録情報!$O:$O,MATCH($K3,女子登録情報!$B:$B,0)),"")))</f>
        <v/>
      </c>
      <c r="H3" s="2" t="str">
        <f>IF($K3="","",IF($E3=1,INDEX(男子登録情報!$T:$T,MATCH($K3,男子登録情報!$B:$B,0)),IF($E3=2,INDEX(女子登録情報!$T:$T,MATCH($K3,女子登録情報!$B:$B,0)),"")))</f>
        <v/>
      </c>
      <c r="I3" s="2"/>
      <c r="J3" s="2"/>
      <c r="K3" s="2" t="str">
        <f>IF(OR(②チーム申込!$D12="",②チーム申込!$E12=""),"",②チーム申込!$D12)</f>
        <v/>
      </c>
      <c r="L3" s="2"/>
    </row>
    <row r="4" spans="1:12" x14ac:dyDescent="0.45">
      <c r="A4" s="2" t="str">
        <f>IF($K4="","",IF($E4=1,INDEX(男子登録情報!$U:$U,MATCH($K4,男子登録情報!$B:$B,0)),IF($E4=2,INDEX(女子登録情報!$U:$U,MATCH($K4,女子登録情報!$B:$B,0)),"")))</f>
        <v/>
      </c>
      <c r="B4" s="2" t="str">
        <f>IF($K4="","",IF($E4=1,INDEX(男子登録情報!$P:$P,MATCH($K4,男子登録情報!$B:$B,0)),IF($E4=2,INDEX(女子登録情報!$P:$P,MATCH($K4,女子登録情報!$B:$B,0)),"")))</f>
        <v/>
      </c>
      <c r="C4" s="2" t="str">
        <f>IF($K4="","",IF($E4=1,INDEX(男子登録情報!$Q:$Q,MATCH($K4,男子登録情報!$B:$B,0)),IF($E4=2,INDEX(女子登録情報!$Q:$Q,MATCH($K4,女子登録情報!$B:$B,0)),"")))</f>
        <v/>
      </c>
      <c r="D4" s="2" t="str">
        <f>IF($K4="","",IF($E4=1,INDEX(男子登録情報!$R:$R,MATCH($K4,男子登録情報!$B:$B,0)),IF($E4=2,INDEX(女子登録情報!$R:$R,MATCH($K4,女子登録情報!$B:$B,0)),"")))</f>
        <v/>
      </c>
      <c r="E4" s="2" t="str">
        <f>IF($K4="","",IF(OR(設定!$C$4="",設定!$C$4="混合"),IF(②チーム申込!$C13="","",IF(②チーム申込!$C13="男子",1,2)),IF(設定!$C$4="男子",1,IF(設定!$C$4="女子",2))))</f>
        <v/>
      </c>
      <c r="F4" s="2" t="str">
        <f>IF($K4="","",IF($E4=1,INDEX(男子登録情報!$S:$S,MATCH($K4,男子登録情報!$B:$B,0)),IF($E4=2,INDEX(女子登録情報!$S:$S,MATCH($K4,女子登録情報!$B:$B,0)),"")))</f>
        <v/>
      </c>
      <c r="G4" s="2" t="str">
        <f>IF($K4="","",IF($E4=1,INDEX(男子登録情報!$O:$O,MATCH($K4,男子登録情報!$B:$B,0)),IF($E4=2,INDEX(女子登録情報!$O:$O,MATCH($K4,女子登録情報!$B:$B,0)),"")))</f>
        <v/>
      </c>
      <c r="H4" s="2" t="str">
        <f>IF($K4="","",IF($E4=1,INDEX(男子登録情報!$T:$T,MATCH($K4,男子登録情報!$B:$B,0)),IF($E4=2,INDEX(女子登録情報!$T:$T,MATCH($K4,女子登録情報!$B:$B,0)),"")))</f>
        <v/>
      </c>
      <c r="I4" s="2"/>
      <c r="J4" s="2"/>
      <c r="K4" s="2" t="str">
        <f>IF(OR(②チーム申込!$D13="",②チーム申込!$E13=""),"",②チーム申込!$D13)</f>
        <v/>
      </c>
      <c r="L4" s="2"/>
    </row>
    <row r="5" spans="1:12" x14ac:dyDescent="0.45">
      <c r="A5" s="2" t="str">
        <f>IF($K5="","",IF($E5=1,INDEX(男子登録情報!$U:$U,MATCH($K5,男子登録情報!$B:$B,0)),IF($E5=2,INDEX(女子登録情報!$U:$U,MATCH($K5,女子登録情報!$B:$B,0)),"")))</f>
        <v/>
      </c>
      <c r="B5" s="2" t="str">
        <f>IF($K5="","",IF($E5=1,INDEX(男子登録情報!$P:$P,MATCH($K5,男子登録情報!$B:$B,0)),IF($E5=2,INDEX(女子登録情報!$P:$P,MATCH($K5,女子登録情報!$B:$B,0)),"")))</f>
        <v/>
      </c>
      <c r="C5" s="2" t="str">
        <f>IF($K5="","",IF($E5=1,INDEX(男子登録情報!$Q:$Q,MATCH($K5,男子登録情報!$B:$B,0)),IF($E5=2,INDEX(女子登録情報!$Q:$Q,MATCH($K5,女子登録情報!$B:$B,0)),"")))</f>
        <v/>
      </c>
      <c r="D5" s="2" t="str">
        <f>IF($K5="","",IF($E5=1,INDEX(男子登録情報!$R:$R,MATCH($K5,男子登録情報!$B:$B,0)),IF($E5=2,INDEX(女子登録情報!$R:$R,MATCH($K5,女子登録情報!$B:$B,0)),"")))</f>
        <v/>
      </c>
      <c r="E5" s="2" t="str">
        <f>IF($K5="","",IF(OR(設定!$C$4="",設定!$C$4="混合"),IF(②チーム申込!$C14="","",IF(②チーム申込!$C14="男子",1,2)),IF(設定!$C$4="男子",1,IF(設定!$C$4="女子",2))))</f>
        <v/>
      </c>
      <c r="F5" s="2" t="str">
        <f>IF($K5="","",IF($E5=1,INDEX(男子登録情報!$S:$S,MATCH($K5,男子登録情報!$B:$B,0)),IF($E5=2,INDEX(女子登録情報!$S:$S,MATCH($K5,女子登録情報!$B:$B,0)),"")))</f>
        <v/>
      </c>
      <c r="G5" s="2" t="str">
        <f>IF($K5="","",IF($E5=1,INDEX(男子登録情報!$O:$O,MATCH($K5,男子登録情報!$B:$B,0)),IF($E5=2,INDEX(女子登録情報!$O:$O,MATCH($K5,女子登録情報!$B:$B,0)),"")))</f>
        <v/>
      </c>
      <c r="H5" s="2" t="str">
        <f>IF($K5="","",IF($E5=1,INDEX(男子登録情報!$T:$T,MATCH($K5,男子登録情報!$B:$B,0)),IF($E5=2,INDEX(女子登録情報!$T:$T,MATCH($K5,女子登録情報!$B:$B,0)),"")))</f>
        <v/>
      </c>
      <c r="I5" s="2"/>
      <c r="J5" s="2"/>
      <c r="K5" s="2" t="str">
        <f>IF(OR(②チーム申込!$D14="",②チーム申込!$E14=""),"",②チーム申込!$D14)</f>
        <v/>
      </c>
      <c r="L5" s="2"/>
    </row>
    <row r="6" spans="1:12" x14ac:dyDescent="0.45">
      <c r="A6" s="2" t="str">
        <f>IF($K6="","",IF($E6=1,INDEX(男子登録情報!$U:$U,MATCH($K6,男子登録情報!$B:$B,0)),IF($E6=2,INDEX(女子登録情報!$U:$U,MATCH($K6,女子登録情報!$B:$B,0)),"")))</f>
        <v/>
      </c>
      <c r="B6" s="2" t="str">
        <f>IF($K6="","",IF($E6=1,INDEX(男子登録情報!$P:$P,MATCH($K6,男子登録情報!$B:$B,0)),IF($E6=2,INDEX(女子登録情報!$P:$P,MATCH($K6,女子登録情報!$B:$B,0)),"")))</f>
        <v/>
      </c>
      <c r="C6" s="2" t="str">
        <f>IF($K6="","",IF($E6=1,INDEX(男子登録情報!$Q:$Q,MATCH($K6,男子登録情報!$B:$B,0)),IF($E6=2,INDEX(女子登録情報!$Q:$Q,MATCH($K6,女子登録情報!$B:$B,0)),"")))</f>
        <v/>
      </c>
      <c r="D6" s="2" t="str">
        <f>IF($K6="","",IF($E6=1,INDEX(男子登録情報!$R:$R,MATCH($K6,男子登録情報!$B:$B,0)),IF($E6=2,INDEX(女子登録情報!$R:$R,MATCH($K6,女子登録情報!$B:$B,0)),"")))</f>
        <v/>
      </c>
      <c r="E6" s="2" t="str">
        <f>IF($K6="","",IF(OR(設定!$C$4="",設定!$C$4="混合"),IF(②チーム申込!$C15="","",IF(②チーム申込!$C15="男子",1,2)),IF(設定!$C$4="男子",1,IF(設定!$C$4="女子",2))))</f>
        <v/>
      </c>
      <c r="F6" s="2" t="str">
        <f>IF($K6="","",IF($E6=1,INDEX(男子登録情報!$S:$S,MATCH($K6,男子登録情報!$B:$B,0)),IF($E6=2,INDEX(女子登録情報!$S:$S,MATCH($K6,女子登録情報!$B:$B,0)),"")))</f>
        <v/>
      </c>
      <c r="G6" s="2" t="str">
        <f>IF($K6="","",IF($E6=1,INDEX(男子登録情報!$O:$O,MATCH($K6,男子登録情報!$B:$B,0)),IF($E6=2,INDEX(女子登録情報!$O:$O,MATCH($K6,女子登録情報!$B:$B,0)),"")))</f>
        <v/>
      </c>
      <c r="H6" s="2" t="str">
        <f>IF($K6="","",IF($E6=1,INDEX(男子登録情報!$T:$T,MATCH($K6,男子登録情報!$B:$B,0)),IF($E6=2,INDEX(女子登録情報!$T:$T,MATCH($K6,女子登録情報!$B:$B,0)),"")))</f>
        <v/>
      </c>
      <c r="I6" s="2"/>
      <c r="J6" s="2"/>
      <c r="K6" s="2" t="str">
        <f>IF(OR(②チーム申込!$D15="",②チーム申込!$E15=""),"",②チーム申込!$D15)</f>
        <v/>
      </c>
      <c r="L6" s="2"/>
    </row>
    <row r="7" spans="1:12" x14ac:dyDescent="0.45">
      <c r="A7" s="2" t="str">
        <f>IF($K7="","",IF($E7=1,INDEX(男子登録情報!$U:$U,MATCH($K7,男子登録情報!$B:$B,0)),IF($E7=2,INDEX(女子登録情報!$U:$U,MATCH($K7,女子登録情報!$B:$B,0)),"")))</f>
        <v/>
      </c>
      <c r="B7" s="2" t="str">
        <f>IF($K7="","",IF($E7=1,INDEX(男子登録情報!$P:$P,MATCH($K7,男子登録情報!$B:$B,0)),IF($E7=2,INDEX(女子登録情報!$P:$P,MATCH($K7,女子登録情報!$B:$B,0)),"")))</f>
        <v/>
      </c>
      <c r="C7" s="2" t="str">
        <f>IF($K7="","",IF($E7=1,INDEX(男子登録情報!$Q:$Q,MATCH($K7,男子登録情報!$B:$B,0)),IF($E7=2,INDEX(女子登録情報!$Q:$Q,MATCH($K7,女子登録情報!$B:$B,0)),"")))</f>
        <v/>
      </c>
      <c r="D7" s="2" t="str">
        <f>IF($K7="","",IF($E7=1,INDEX(男子登録情報!$R:$R,MATCH($K7,男子登録情報!$B:$B,0)),IF($E7=2,INDEX(女子登録情報!$R:$R,MATCH($K7,女子登録情報!$B:$B,0)),"")))</f>
        <v/>
      </c>
      <c r="E7" s="2" t="str">
        <f>IF($K7="","",IF(OR(設定!$C$4="",設定!$C$4="混合"),IF(②チーム申込!$C16="","",IF(②チーム申込!$C16="男子",1,2)),IF(設定!$C$4="男子",1,IF(設定!$C$4="女子",2))))</f>
        <v/>
      </c>
      <c r="F7" s="2" t="str">
        <f>IF($K7="","",IF($E7=1,INDEX(男子登録情報!$S:$S,MATCH($K7,男子登録情報!$B:$B,0)),IF($E7=2,INDEX(女子登録情報!$S:$S,MATCH($K7,女子登録情報!$B:$B,0)),"")))</f>
        <v/>
      </c>
      <c r="G7" s="2" t="str">
        <f>IF($K7="","",IF($E7=1,INDEX(男子登録情報!$O:$O,MATCH($K7,男子登録情報!$B:$B,0)),IF($E7=2,INDEX(女子登録情報!$O:$O,MATCH($K7,女子登録情報!$B:$B,0)),"")))</f>
        <v/>
      </c>
      <c r="H7" s="2" t="str">
        <f>IF($K7="","",IF($E7=1,INDEX(男子登録情報!$T:$T,MATCH($K7,男子登録情報!$B:$B,0)),IF($E7=2,INDEX(女子登録情報!$T:$T,MATCH($K7,女子登録情報!$B:$B,0)),"")))</f>
        <v/>
      </c>
      <c r="I7" s="2"/>
      <c r="J7" s="2"/>
      <c r="K7" s="2" t="str">
        <f>IF(OR(②チーム申込!$D16="",②チーム申込!$E16=""),"",②チーム申込!$D16)</f>
        <v/>
      </c>
      <c r="L7" s="2"/>
    </row>
    <row r="8" spans="1:12" x14ac:dyDescent="0.45">
      <c r="A8" s="2" t="str">
        <f>IF($K8="","",IF($E8=1,INDEX(男子登録情報!$U:$U,MATCH($K8,男子登録情報!$B:$B,0)),IF($E8=2,INDEX(女子登録情報!$U:$U,MATCH($K8,女子登録情報!$B:$B,0)),"")))</f>
        <v/>
      </c>
      <c r="B8" s="2" t="str">
        <f>IF($K8="","",IF($E8=1,INDEX(男子登録情報!$P:$P,MATCH($K8,男子登録情報!$B:$B,0)),IF($E8=2,INDEX(女子登録情報!$P:$P,MATCH($K8,女子登録情報!$B:$B,0)),"")))</f>
        <v/>
      </c>
      <c r="C8" s="2" t="str">
        <f>IF($K8="","",IF($E8=1,INDEX(男子登録情報!$Q:$Q,MATCH($K8,男子登録情報!$B:$B,0)),IF($E8=2,INDEX(女子登録情報!$Q:$Q,MATCH($K8,女子登録情報!$B:$B,0)),"")))</f>
        <v/>
      </c>
      <c r="D8" s="2" t="str">
        <f>IF($K8="","",IF($E8=1,INDEX(男子登録情報!$R:$R,MATCH($K8,男子登録情報!$B:$B,0)),IF($E8=2,INDEX(女子登録情報!$R:$R,MATCH($K8,女子登録情報!$B:$B,0)),"")))</f>
        <v/>
      </c>
      <c r="E8" s="2" t="str">
        <f>IF($K8="","",IF(OR(設定!$C$4="",設定!$C$4="混合"),IF(②チーム申込!$C17="","",IF(②チーム申込!$C17="男子",1,2)),IF(設定!$C$4="男子",1,IF(設定!$C$4="女子",2))))</f>
        <v/>
      </c>
      <c r="F8" s="2" t="str">
        <f>IF($K8="","",IF($E8=1,INDEX(男子登録情報!$S:$S,MATCH($K8,男子登録情報!$B:$B,0)),IF($E8=2,INDEX(女子登録情報!$S:$S,MATCH($K8,女子登録情報!$B:$B,0)),"")))</f>
        <v/>
      </c>
      <c r="G8" s="2" t="str">
        <f>IF($K8="","",IF($E8=1,INDEX(男子登録情報!$O:$O,MATCH($K8,男子登録情報!$B:$B,0)),IF($E8=2,INDEX(女子登録情報!$O:$O,MATCH($K8,女子登録情報!$B:$B,0)),"")))</f>
        <v/>
      </c>
      <c r="H8" s="2" t="str">
        <f>IF($K8="","",IF($E8=1,INDEX(男子登録情報!$T:$T,MATCH($K8,男子登録情報!$B:$B,0)),IF($E8=2,INDEX(女子登録情報!$T:$T,MATCH($K8,女子登録情報!$B:$B,0)),"")))</f>
        <v/>
      </c>
      <c r="I8" s="2"/>
      <c r="J8" s="2"/>
      <c r="K8" s="2" t="str">
        <f>IF(OR(②チーム申込!$D17="",②チーム申込!$E17=""),"",②チーム申込!$D17)</f>
        <v/>
      </c>
      <c r="L8" s="2"/>
    </row>
    <row r="9" spans="1:12" x14ac:dyDescent="0.45">
      <c r="A9" s="2" t="str">
        <f>IF($K9="","",IF($E9=1,INDEX(男子登録情報!$U:$U,MATCH($K9,男子登録情報!$B:$B,0)),IF($E9=2,INDEX(女子登録情報!$U:$U,MATCH($K9,女子登録情報!$B:$B,0)),"")))</f>
        <v/>
      </c>
      <c r="B9" s="2" t="str">
        <f>IF($K9="","",IF($E9=1,INDEX(男子登録情報!$P:$P,MATCH($K9,男子登録情報!$B:$B,0)),IF($E9=2,INDEX(女子登録情報!$P:$P,MATCH($K9,女子登録情報!$B:$B,0)),"")))</f>
        <v/>
      </c>
      <c r="C9" s="2" t="str">
        <f>IF($K9="","",IF($E9=1,INDEX(男子登録情報!$Q:$Q,MATCH($K9,男子登録情報!$B:$B,0)),IF($E9=2,INDEX(女子登録情報!$Q:$Q,MATCH($K9,女子登録情報!$B:$B,0)),"")))</f>
        <v/>
      </c>
      <c r="D9" s="2" t="str">
        <f>IF($K9="","",IF($E9=1,INDEX(男子登録情報!$R:$R,MATCH($K9,男子登録情報!$B:$B,0)),IF($E9=2,INDEX(女子登録情報!$R:$R,MATCH($K9,女子登録情報!$B:$B,0)),"")))</f>
        <v/>
      </c>
      <c r="E9" s="2" t="str">
        <f>IF($K9="","",IF(OR(設定!$C$4="",設定!$C$4="混合"),IF(②チーム申込!$C18="","",IF(②チーム申込!$C18="男子",1,2)),IF(設定!$C$4="男子",1,IF(設定!$C$4="女子",2))))</f>
        <v/>
      </c>
      <c r="F9" s="2" t="str">
        <f>IF($K9="","",IF($E9=1,INDEX(男子登録情報!$S:$S,MATCH($K9,男子登録情報!$B:$B,0)),IF($E9=2,INDEX(女子登録情報!$S:$S,MATCH($K9,女子登録情報!$B:$B,0)),"")))</f>
        <v/>
      </c>
      <c r="G9" s="2" t="str">
        <f>IF($K9="","",IF($E9=1,INDEX(男子登録情報!$O:$O,MATCH($K9,男子登録情報!$B:$B,0)),IF($E9=2,INDEX(女子登録情報!$O:$O,MATCH($K9,女子登録情報!$B:$B,0)),"")))</f>
        <v/>
      </c>
      <c r="H9" s="2" t="str">
        <f>IF($K9="","",IF($E9=1,INDEX(男子登録情報!$T:$T,MATCH($K9,男子登録情報!$B:$B,0)),IF($E9=2,INDEX(女子登録情報!$T:$T,MATCH($K9,女子登録情報!$B:$B,0)),"")))</f>
        <v/>
      </c>
      <c r="I9" s="2"/>
      <c r="J9" s="2"/>
      <c r="K9" s="2" t="str">
        <f>IF(OR(②チーム申込!$D18="",②チーム申込!$E18=""),"",②チーム申込!$D18)</f>
        <v/>
      </c>
      <c r="L9" s="2"/>
    </row>
    <row r="10" spans="1:12" x14ac:dyDescent="0.45">
      <c r="A10" s="2" t="str">
        <f>IF($K10="","",IF($E10=1,INDEX(男子登録情報!$U:$U,MATCH($K10,男子登録情報!$B:$B,0)),IF($E10=2,INDEX(女子登録情報!$U:$U,MATCH($K10,女子登録情報!$B:$B,0)),"")))</f>
        <v/>
      </c>
      <c r="B10" s="2" t="str">
        <f>IF($K10="","",IF($E10=1,INDEX(男子登録情報!$P:$P,MATCH($K10,男子登録情報!$B:$B,0)),IF($E10=2,INDEX(女子登録情報!$P:$P,MATCH($K10,女子登録情報!$B:$B,0)),"")))</f>
        <v/>
      </c>
      <c r="C10" s="2" t="str">
        <f>IF($K10="","",IF($E10=1,INDEX(男子登録情報!$Q:$Q,MATCH($K10,男子登録情報!$B:$B,0)),IF($E10=2,INDEX(女子登録情報!$Q:$Q,MATCH($K10,女子登録情報!$B:$B,0)),"")))</f>
        <v/>
      </c>
      <c r="D10" s="2" t="str">
        <f>IF($K10="","",IF($E10=1,INDEX(男子登録情報!$R:$R,MATCH($K10,男子登録情報!$B:$B,0)),IF($E10=2,INDEX(女子登録情報!$R:$R,MATCH($K10,女子登録情報!$B:$B,0)),"")))</f>
        <v/>
      </c>
      <c r="E10" s="2" t="str">
        <f>IF($K10="","",IF(OR(設定!$C$4="",設定!$C$4="混合"),IF(②チーム申込!$C19="","",IF(②チーム申込!$C19="男子",1,2)),IF(設定!$C$4="男子",1,IF(設定!$C$4="女子",2))))</f>
        <v/>
      </c>
      <c r="F10" s="2" t="str">
        <f>IF($K10="","",IF($E10=1,INDEX(男子登録情報!$S:$S,MATCH($K10,男子登録情報!$B:$B,0)),IF($E10=2,INDEX(女子登録情報!$S:$S,MATCH($K10,女子登録情報!$B:$B,0)),"")))</f>
        <v/>
      </c>
      <c r="G10" s="2" t="str">
        <f>IF($K10="","",IF($E10=1,INDEX(男子登録情報!$O:$O,MATCH($K10,男子登録情報!$B:$B,0)),IF($E10=2,INDEX(女子登録情報!$O:$O,MATCH($K10,女子登録情報!$B:$B,0)),"")))</f>
        <v/>
      </c>
      <c r="H10" s="2" t="str">
        <f>IF($K10="","",IF($E10=1,INDEX(男子登録情報!$T:$T,MATCH($K10,男子登録情報!$B:$B,0)),IF($E10=2,INDEX(女子登録情報!$T:$T,MATCH($K10,女子登録情報!$B:$B,0)),"")))</f>
        <v/>
      </c>
      <c r="I10" s="2"/>
      <c r="J10" s="2"/>
      <c r="K10" s="2" t="str">
        <f>IF(OR(②チーム申込!$D19="",②チーム申込!$E19=""),"",②チーム申込!$D19)</f>
        <v/>
      </c>
      <c r="L10" s="2"/>
    </row>
    <row r="11" spans="1:12" x14ac:dyDescent="0.45">
      <c r="A11" s="2" t="str">
        <f>IF($K11="","",IF($E11=1,INDEX(男子登録情報!$U:$U,MATCH($K11,男子登録情報!$B:$B,0)),IF($E11=2,INDEX(女子登録情報!$U:$U,MATCH($K11,女子登録情報!$B:$B,0)),"")))</f>
        <v/>
      </c>
      <c r="B11" s="2" t="str">
        <f>IF($K11="","",IF($E11=1,INDEX(男子登録情報!$P:$P,MATCH($K11,男子登録情報!$B:$B,0)),IF($E11=2,INDEX(女子登録情報!$P:$P,MATCH($K11,女子登録情報!$B:$B,0)),"")))</f>
        <v/>
      </c>
      <c r="C11" s="2" t="str">
        <f>IF($K11="","",IF($E11=1,INDEX(男子登録情報!$Q:$Q,MATCH($K11,男子登録情報!$B:$B,0)),IF($E11=2,INDEX(女子登録情報!$Q:$Q,MATCH($K11,女子登録情報!$B:$B,0)),"")))</f>
        <v/>
      </c>
      <c r="D11" s="2" t="str">
        <f>IF($K11="","",IF($E11=1,INDEX(男子登録情報!$R:$R,MATCH($K11,男子登録情報!$B:$B,0)),IF($E11=2,INDEX(女子登録情報!$R:$R,MATCH($K11,女子登録情報!$B:$B,0)),"")))</f>
        <v/>
      </c>
      <c r="E11" s="2" t="str">
        <f>IF($K11="","",IF(OR(設定!$C$4="",設定!$C$4="混合"),IF(②チーム申込!$C20="","",IF(②チーム申込!$C20="男子",1,2)),IF(設定!$C$4="男子",1,IF(設定!$C$4="女子",2))))</f>
        <v/>
      </c>
      <c r="F11" s="2" t="str">
        <f>IF($K11="","",IF($E11=1,INDEX(男子登録情報!$S:$S,MATCH($K11,男子登録情報!$B:$B,0)),IF($E11=2,INDEX(女子登録情報!$S:$S,MATCH($K11,女子登録情報!$B:$B,0)),"")))</f>
        <v/>
      </c>
      <c r="G11" s="2" t="str">
        <f>IF($K11="","",IF($E11=1,INDEX(男子登録情報!$O:$O,MATCH($K11,男子登録情報!$B:$B,0)),IF($E11=2,INDEX(女子登録情報!$O:$O,MATCH($K11,女子登録情報!$B:$B,0)),"")))</f>
        <v/>
      </c>
      <c r="H11" s="2" t="str">
        <f>IF($K11="","",IF($E11=1,INDEX(男子登録情報!$T:$T,MATCH($K11,男子登録情報!$B:$B,0)),IF($E11=2,INDEX(女子登録情報!$T:$T,MATCH($K11,女子登録情報!$B:$B,0)),"")))</f>
        <v/>
      </c>
      <c r="I11" s="2"/>
      <c r="J11" s="2"/>
      <c r="K11" s="2" t="str">
        <f>IF(OR(②チーム申込!$D20="",②チーム申込!$E20=""),"",②チーム申込!$D20)</f>
        <v/>
      </c>
      <c r="L11" s="2"/>
    </row>
    <row r="12" spans="1:12" x14ac:dyDescent="0.45">
      <c r="A12" s="2" t="str">
        <f>IF($K12="","",IF($E12=1,INDEX(男子登録情報!$U:$U,MATCH($K12,男子登録情報!$B:$B,0)),IF($E12=2,INDEX(女子登録情報!$U:$U,MATCH($K12,女子登録情報!$B:$B,0)),"")))</f>
        <v/>
      </c>
      <c r="B12" s="2" t="str">
        <f>IF($K12="","",IF($E12=1,INDEX(男子登録情報!$P:$P,MATCH($K12,男子登録情報!$B:$B,0)),IF($E12=2,INDEX(女子登録情報!$P:$P,MATCH($K12,女子登録情報!$B:$B,0)),"")))</f>
        <v/>
      </c>
      <c r="C12" s="2" t="str">
        <f>IF($K12="","",IF($E12=1,INDEX(男子登録情報!$Q:$Q,MATCH($K12,男子登録情報!$B:$B,0)),IF($E12=2,INDEX(女子登録情報!$Q:$Q,MATCH($K12,女子登録情報!$B:$B,0)),"")))</f>
        <v/>
      </c>
      <c r="D12" s="2" t="str">
        <f>IF($K12="","",IF($E12=1,INDEX(男子登録情報!$R:$R,MATCH($K12,男子登録情報!$B:$B,0)),IF($E12=2,INDEX(女子登録情報!$R:$R,MATCH($K12,女子登録情報!$B:$B,0)),"")))</f>
        <v/>
      </c>
      <c r="E12" s="2" t="str">
        <f>IF($K12="","",IF(OR(設定!$C$4="",設定!$C$4="混合"),IF(②チーム申込!$C21="","",IF(②チーム申込!$C21="男子",1,2)),IF(設定!$C$4="男子",1,IF(設定!$C$4="女子",2))))</f>
        <v/>
      </c>
      <c r="F12" s="2" t="str">
        <f>IF($K12="","",IF($E12=1,INDEX(男子登録情報!$S:$S,MATCH($K12,男子登録情報!$B:$B,0)),IF($E12=2,INDEX(女子登録情報!$S:$S,MATCH($K12,女子登録情報!$B:$B,0)),"")))</f>
        <v/>
      </c>
      <c r="G12" s="2" t="str">
        <f>IF($K12="","",IF($E12=1,INDEX(男子登録情報!$O:$O,MATCH($K12,男子登録情報!$B:$B,0)),IF($E12=2,INDEX(女子登録情報!$O:$O,MATCH($K12,女子登録情報!$B:$B,0)),"")))</f>
        <v/>
      </c>
      <c r="H12" s="2" t="str">
        <f>IF($K12="","",IF($E12=1,INDEX(男子登録情報!$T:$T,MATCH($K12,男子登録情報!$B:$B,0)),IF($E12=2,INDEX(女子登録情報!$T:$T,MATCH($K12,女子登録情報!$B:$B,0)),"")))</f>
        <v/>
      </c>
      <c r="I12" s="2"/>
      <c r="J12" s="2"/>
      <c r="K12" s="2" t="str">
        <f>IF(OR(②チーム申込!$D21="",②チーム申込!$E21=""),"",②チーム申込!$D21)</f>
        <v/>
      </c>
      <c r="L12" s="2"/>
    </row>
    <row r="13" spans="1:12" x14ac:dyDescent="0.45">
      <c r="A13" s="2" t="str">
        <f>IF($K13="","",IF($E13=1,INDEX(男子登録情報!$U:$U,MATCH($K13,男子登録情報!$B:$B,0)),IF($E13=2,INDEX(女子登録情報!$U:$U,MATCH($K13,女子登録情報!$B:$B,0)),"")))</f>
        <v/>
      </c>
      <c r="B13" s="2" t="str">
        <f>IF($K13="","",IF($E13=1,INDEX(男子登録情報!$P:$P,MATCH($K13,男子登録情報!$B:$B,0)),IF($E13=2,INDEX(女子登録情報!$P:$P,MATCH($K13,女子登録情報!$B:$B,0)),"")))</f>
        <v/>
      </c>
      <c r="C13" s="2" t="str">
        <f>IF($K13="","",IF($E13=1,INDEX(男子登録情報!$Q:$Q,MATCH($K13,男子登録情報!$B:$B,0)),IF($E13=2,INDEX(女子登録情報!$Q:$Q,MATCH($K13,女子登録情報!$B:$B,0)),"")))</f>
        <v/>
      </c>
      <c r="D13" s="2" t="str">
        <f>IF($K13="","",IF($E13=1,INDEX(男子登録情報!$R:$R,MATCH($K13,男子登録情報!$B:$B,0)),IF($E13=2,INDEX(女子登録情報!$R:$R,MATCH($K13,女子登録情報!$B:$B,0)),"")))</f>
        <v/>
      </c>
      <c r="E13" s="2" t="str">
        <f>IF($K13="","",IF(OR(設定!$C$4="",設定!$C$4="混合"),IF(②チーム申込!$C22="","",IF(②チーム申込!$C22="男子",1,2)),IF(設定!$C$4="男子",1,IF(設定!$C$4="女子",2))))</f>
        <v/>
      </c>
      <c r="F13" s="2" t="str">
        <f>IF($K13="","",IF($E13=1,INDEX(男子登録情報!$S:$S,MATCH($K13,男子登録情報!$B:$B,0)),IF($E13=2,INDEX(女子登録情報!$S:$S,MATCH($K13,女子登録情報!$B:$B,0)),"")))</f>
        <v/>
      </c>
      <c r="G13" s="2" t="str">
        <f>IF($K13="","",IF($E13=1,INDEX(男子登録情報!$O:$O,MATCH($K13,男子登録情報!$B:$B,0)),IF($E13=2,INDEX(女子登録情報!$O:$O,MATCH($K13,女子登録情報!$B:$B,0)),"")))</f>
        <v/>
      </c>
      <c r="H13" s="2" t="str">
        <f>IF($K13="","",IF($E13=1,INDEX(男子登録情報!$T:$T,MATCH($K13,男子登録情報!$B:$B,0)),IF($E13=2,INDEX(女子登録情報!$T:$T,MATCH($K13,女子登録情報!$B:$B,0)),"")))</f>
        <v/>
      </c>
      <c r="I13" s="2"/>
      <c r="J13" s="2"/>
      <c r="K13" s="2" t="str">
        <f>IF(OR(②チーム申込!$D22="",②チーム申込!$E22=""),"",②チーム申込!$D22)</f>
        <v/>
      </c>
      <c r="L13" s="2"/>
    </row>
    <row r="14" spans="1:12" x14ac:dyDescent="0.45">
      <c r="A14" s="2" t="str">
        <f>IF($K14="","",IF($E14=1,INDEX(男子登録情報!$U:$U,MATCH($K14,男子登録情報!$B:$B,0)),IF($E14=2,INDEX(女子登録情報!$U:$U,MATCH($K14,女子登録情報!$B:$B,0)),"")))</f>
        <v/>
      </c>
      <c r="B14" s="2" t="str">
        <f>IF($K14="","",IF($E14=1,INDEX(男子登録情報!$P:$P,MATCH($K14,男子登録情報!$B:$B,0)),IF($E14=2,INDEX(女子登録情報!$P:$P,MATCH($K14,女子登録情報!$B:$B,0)),"")))</f>
        <v/>
      </c>
      <c r="C14" s="2" t="str">
        <f>IF($K14="","",IF($E14=1,INDEX(男子登録情報!$Q:$Q,MATCH($K14,男子登録情報!$B:$B,0)),IF($E14=2,INDEX(女子登録情報!$Q:$Q,MATCH($K14,女子登録情報!$B:$B,0)),"")))</f>
        <v/>
      </c>
      <c r="D14" s="2" t="str">
        <f>IF($K14="","",IF($E14=1,INDEX(男子登録情報!$R:$R,MATCH($K14,男子登録情報!$B:$B,0)),IF($E14=2,INDEX(女子登録情報!$R:$R,MATCH($K14,女子登録情報!$B:$B,0)),"")))</f>
        <v/>
      </c>
      <c r="E14" s="2" t="str">
        <f>IF($K14="","",IF(OR(設定!$C$4="",設定!$C$4="混合"),IF(②チーム申込!$C23="","",IF(②チーム申込!$C23="男子",1,2)),IF(設定!$C$4="男子",1,IF(設定!$C$4="女子",2))))</f>
        <v/>
      </c>
      <c r="F14" s="2" t="str">
        <f>IF($K14="","",IF($E14=1,INDEX(男子登録情報!$S:$S,MATCH($K14,男子登録情報!$B:$B,0)),IF($E14=2,INDEX(女子登録情報!$S:$S,MATCH($K14,女子登録情報!$B:$B,0)),"")))</f>
        <v/>
      </c>
      <c r="G14" s="2" t="str">
        <f>IF($K14="","",IF($E14=1,INDEX(男子登録情報!$O:$O,MATCH($K14,男子登録情報!$B:$B,0)),IF($E14=2,INDEX(女子登録情報!$O:$O,MATCH($K14,女子登録情報!$B:$B,0)),"")))</f>
        <v/>
      </c>
      <c r="H14" s="2" t="str">
        <f>IF($K14="","",IF($E14=1,INDEX(男子登録情報!$T:$T,MATCH($K14,男子登録情報!$B:$B,0)),IF($E14=2,INDEX(女子登録情報!$T:$T,MATCH($K14,女子登録情報!$B:$B,0)),"")))</f>
        <v/>
      </c>
      <c r="I14" s="2"/>
      <c r="J14" s="2"/>
      <c r="K14" s="2" t="str">
        <f>IF(OR(②チーム申込!$D23="",②チーム申込!$E23=""),"",②チーム申込!$D23)</f>
        <v/>
      </c>
      <c r="L14" s="2"/>
    </row>
    <row r="15" spans="1:12" x14ac:dyDescent="0.45">
      <c r="A15" s="2" t="str">
        <f>IF($K15="","",IF($E15=1,INDEX(男子登録情報!$U:$U,MATCH($K15,男子登録情報!$B:$B,0)),IF($E15=2,INDEX(女子登録情報!$U:$U,MATCH($K15,女子登録情報!$B:$B,0)),"")))</f>
        <v/>
      </c>
      <c r="B15" s="2" t="str">
        <f>IF($K15="","",IF($E15=1,INDEX(男子登録情報!$P:$P,MATCH($K15,男子登録情報!$B:$B,0)),IF($E15=2,INDEX(女子登録情報!$P:$P,MATCH($K15,女子登録情報!$B:$B,0)),"")))</f>
        <v/>
      </c>
      <c r="C15" s="2" t="str">
        <f>IF($K15="","",IF($E15=1,INDEX(男子登録情報!$Q:$Q,MATCH($K15,男子登録情報!$B:$B,0)),IF($E15=2,INDEX(女子登録情報!$Q:$Q,MATCH($K15,女子登録情報!$B:$B,0)),"")))</f>
        <v/>
      </c>
      <c r="D15" s="2" t="str">
        <f>IF($K15="","",IF($E15=1,INDEX(男子登録情報!$R:$R,MATCH($K15,男子登録情報!$B:$B,0)),IF($E15=2,INDEX(女子登録情報!$R:$R,MATCH($K15,女子登録情報!$B:$B,0)),"")))</f>
        <v/>
      </c>
      <c r="E15" s="2" t="str">
        <f>IF($K15="","",IF(OR(設定!$C$4="",設定!$C$4="混合"),IF(②チーム申込!$C24="","",IF(②チーム申込!$C24="男子",1,2)),IF(設定!$C$4="男子",1,IF(設定!$C$4="女子",2))))</f>
        <v/>
      </c>
      <c r="F15" s="2" t="str">
        <f>IF($K15="","",IF($E15=1,INDEX(男子登録情報!$S:$S,MATCH($K15,男子登録情報!$B:$B,0)),IF($E15=2,INDEX(女子登録情報!$S:$S,MATCH($K15,女子登録情報!$B:$B,0)),"")))</f>
        <v/>
      </c>
      <c r="G15" s="2" t="str">
        <f>IF($K15="","",IF($E15=1,INDEX(男子登録情報!$O:$O,MATCH($K15,男子登録情報!$B:$B,0)),IF($E15=2,INDEX(女子登録情報!$O:$O,MATCH($K15,女子登録情報!$B:$B,0)),"")))</f>
        <v/>
      </c>
      <c r="H15" s="2" t="str">
        <f>IF($K15="","",IF($E15=1,INDEX(男子登録情報!$T:$T,MATCH($K15,男子登録情報!$B:$B,0)),IF($E15=2,INDEX(女子登録情報!$T:$T,MATCH($K15,女子登録情報!$B:$B,0)),"")))</f>
        <v/>
      </c>
      <c r="I15" s="2"/>
      <c r="J15" s="2"/>
      <c r="K15" s="2" t="str">
        <f>IF(OR(②チーム申込!$D24="",②チーム申込!$E24=""),"",②チーム申込!$D24)</f>
        <v/>
      </c>
      <c r="L15" s="2"/>
    </row>
    <row r="16" spans="1:12" x14ac:dyDescent="0.45">
      <c r="A16" s="2" t="str">
        <f>IF($K16="","",IF($E16=1,INDEX(男子登録情報!$U:$U,MATCH($K16,男子登録情報!$B:$B,0)),IF($E16=2,INDEX(女子登録情報!$U:$U,MATCH($K16,女子登録情報!$B:$B,0)),"")))</f>
        <v/>
      </c>
      <c r="B16" s="2" t="str">
        <f>IF($K16="","",IF($E16=1,INDEX(男子登録情報!$P:$P,MATCH($K16,男子登録情報!$B:$B,0)),IF($E16=2,INDEX(女子登録情報!$P:$P,MATCH($K16,女子登録情報!$B:$B,0)),"")))</f>
        <v/>
      </c>
      <c r="C16" s="2" t="str">
        <f>IF($K16="","",IF($E16=1,INDEX(男子登録情報!$Q:$Q,MATCH($K16,男子登録情報!$B:$B,0)),IF($E16=2,INDEX(女子登録情報!$Q:$Q,MATCH($K16,女子登録情報!$B:$B,0)),"")))</f>
        <v/>
      </c>
      <c r="D16" s="2" t="str">
        <f>IF($K16="","",IF($E16=1,INDEX(男子登録情報!$R:$R,MATCH($K16,男子登録情報!$B:$B,0)),IF($E16=2,INDEX(女子登録情報!$R:$R,MATCH($K16,女子登録情報!$B:$B,0)),"")))</f>
        <v/>
      </c>
      <c r="E16" s="2" t="str">
        <f>IF($K16="","",IF(OR(設定!$C$4="",設定!$C$4="混合"),IF(②チーム申込!$C25="","",IF(②チーム申込!$C25="男子",1,2)),IF(設定!$C$4="男子",1,IF(設定!$C$4="女子",2))))</f>
        <v/>
      </c>
      <c r="F16" s="2" t="str">
        <f>IF($K16="","",IF($E16=1,INDEX(男子登録情報!$S:$S,MATCH($K16,男子登録情報!$B:$B,0)),IF($E16=2,INDEX(女子登録情報!$S:$S,MATCH($K16,女子登録情報!$B:$B,0)),"")))</f>
        <v/>
      </c>
      <c r="G16" s="2" t="str">
        <f>IF($K16="","",IF($E16=1,INDEX(男子登録情報!$O:$O,MATCH($K16,男子登録情報!$B:$B,0)),IF($E16=2,INDEX(女子登録情報!$O:$O,MATCH($K16,女子登録情報!$B:$B,0)),"")))</f>
        <v/>
      </c>
      <c r="H16" s="2" t="str">
        <f>IF($K16="","",IF($E16=1,INDEX(男子登録情報!$T:$T,MATCH($K16,男子登録情報!$B:$B,0)),IF($E16=2,INDEX(女子登録情報!$T:$T,MATCH($K16,女子登録情報!$B:$B,0)),"")))</f>
        <v/>
      </c>
      <c r="I16" s="2"/>
      <c r="J16" s="2"/>
      <c r="K16" s="2" t="str">
        <f>IF(OR(②チーム申込!$D25="",②チーム申込!$E25=""),"",②チーム申込!$D25)</f>
        <v/>
      </c>
      <c r="L16" s="2"/>
    </row>
    <row r="17" spans="1:12" x14ac:dyDescent="0.45">
      <c r="A17" s="2" t="str">
        <f>IF($K17="","",IF($E17=1,INDEX(男子登録情報!$U:$U,MATCH($K17,男子登録情報!$B:$B,0)),IF($E17=2,INDEX(女子登録情報!$U:$U,MATCH($K17,女子登録情報!$B:$B,0)),"")))</f>
        <v/>
      </c>
      <c r="B17" s="2" t="str">
        <f>IF($K17="","",IF($E17=1,INDEX(男子登録情報!$P:$P,MATCH($K17,男子登録情報!$B:$B,0)),IF($E17=2,INDEX(女子登録情報!$P:$P,MATCH($K17,女子登録情報!$B:$B,0)),"")))</f>
        <v/>
      </c>
      <c r="C17" s="2" t="str">
        <f>IF($K17="","",IF($E17=1,INDEX(男子登録情報!$Q:$Q,MATCH($K17,男子登録情報!$B:$B,0)),IF($E17=2,INDEX(女子登録情報!$Q:$Q,MATCH($K17,女子登録情報!$B:$B,0)),"")))</f>
        <v/>
      </c>
      <c r="D17" s="2" t="str">
        <f>IF($K17="","",IF($E17=1,INDEX(男子登録情報!$R:$R,MATCH($K17,男子登録情報!$B:$B,0)),IF($E17=2,INDEX(女子登録情報!$R:$R,MATCH($K17,女子登録情報!$B:$B,0)),"")))</f>
        <v/>
      </c>
      <c r="E17" s="2" t="str">
        <f>IF($K17="","",IF(OR(設定!$C$4="",設定!$C$4="混合"),IF(②チーム申込!$C26="","",IF(②チーム申込!$C26="男子",1,2)),IF(設定!$C$4="男子",1,IF(設定!$C$4="女子",2))))</f>
        <v/>
      </c>
      <c r="F17" s="2" t="str">
        <f>IF($K17="","",IF($E17=1,INDEX(男子登録情報!$S:$S,MATCH($K17,男子登録情報!$B:$B,0)),IF($E17=2,INDEX(女子登録情報!$S:$S,MATCH($K17,女子登録情報!$B:$B,0)),"")))</f>
        <v/>
      </c>
      <c r="G17" s="2" t="str">
        <f>IF($K17="","",IF($E17=1,INDEX(男子登録情報!$O:$O,MATCH($K17,男子登録情報!$B:$B,0)),IF($E17=2,INDEX(女子登録情報!$O:$O,MATCH($K17,女子登録情報!$B:$B,0)),"")))</f>
        <v/>
      </c>
      <c r="H17" s="2" t="str">
        <f>IF($K17="","",IF($E17=1,INDEX(男子登録情報!$T:$T,MATCH($K17,男子登録情報!$B:$B,0)),IF($E17=2,INDEX(女子登録情報!$T:$T,MATCH($K17,女子登録情報!$B:$B,0)),"")))</f>
        <v/>
      </c>
      <c r="I17" s="2"/>
      <c r="J17" s="2"/>
      <c r="K17" s="2" t="str">
        <f>IF(OR(②チーム申込!$D26="",②チーム申込!$E26=""),"",②チーム申込!$D26)</f>
        <v/>
      </c>
      <c r="L17" s="2"/>
    </row>
    <row r="18" spans="1:12" x14ac:dyDescent="0.45">
      <c r="A18" s="2" t="str">
        <f>IF($K18="","",IF($E18=1,INDEX(男子登録情報!$U:$U,MATCH($K18,男子登録情報!$B:$B,0)),IF($E18=2,INDEX(女子登録情報!$U:$U,MATCH($K18,女子登録情報!$B:$B,0)),"")))</f>
        <v/>
      </c>
      <c r="B18" s="2" t="str">
        <f>IF($K18="","",IF($E18=1,INDEX(男子登録情報!$P:$P,MATCH($K18,男子登録情報!$B:$B,0)),IF($E18=2,INDEX(女子登録情報!$P:$P,MATCH($K18,女子登録情報!$B:$B,0)),"")))</f>
        <v/>
      </c>
      <c r="C18" s="2" t="str">
        <f>IF($K18="","",IF($E18=1,INDEX(男子登録情報!$Q:$Q,MATCH($K18,男子登録情報!$B:$B,0)),IF($E18=2,INDEX(女子登録情報!$Q:$Q,MATCH($K18,女子登録情報!$B:$B,0)),"")))</f>
        <v/>
      </c>
      <c r="D18" s="2" t="str">
        <f>IF($K18="","",IF($E18=1,INDEX(男子登録情報!$R:$R,MATCH($K18,男子登録情報!$B:$B,0)),IF($E18=2,INDEX(女子登録情報!$R:$R,MATCH($K18,女子登録情報!$B:$B,0)),"")))</f>
        <v/>
      </c>
      <c r="E18" s="2" t="str">
        <f>IF($K18="","",IF(OR(設定!$C$4="",設定!$C$4="混合"),IF(②チーム申込!$C27="","",IF(②チーム申込!$C27="男子",1,2)),IF(設定!$C$4="男子",1,IF(設定!$C$4="女子",2))))</f>
        <v/>
      </c>
      <c r="F18" s="2" t="str">
        <f>IF($K18="","",IF($E18=1,INDEX(男子登録情報!$S:$S,MATCH($K18,男子登録情報!$B:$B,0)),IF($E18=2,INDEX(女子登録情報!$S:$S,MATCH($K18,女子登録情報!$B:$B,0)),"")))</f>
        <v/>
      </c>
      <c r="G18" s="2" t="str">
        <f>IF($K18="","",IF($E18=1,INDEX(男子登録情報!$O:$O,MATCH($K18,男子登録情報!$B:$B,0)),IF($E18=2,INDEX(女子登録情報!$O:$O,MATCH($K18,女子登録情報!$B:$B,0)),"")))</f>
        <v/>
      </c>
      <c r="H18" s="2" t="str">
        <f>IF($K18="","",IF($E18=1,INDEX(男子登録情報!$T:$T,MATCH($K18,男子登録情報!$B:$B,0)),IF($E18=2,INDEX(女子登録情報!$T:$T,MATCH($K18,女子登録情報!$B:$B,0)),"")))</f>
        <v/>
      </c>
      <c r="I18" s="2"/>
      <c r="J18" s="2"/>
      <c r="K18" s="2" t="str">
        <f>IF(OR(②チーム申込!$D27="",②チーム申込!$E27=""),"",②チーム申込!$D27)</f>
        <v/>
      </c>
      <c r="L18" s="2"/>
    </row>
    <row r="19" spans="1:12" x14ac:dyDescent="0.45">
      <c r="A19" s="2" t="str">
        <f>IF($K19="","",IF($E19=1,INDEX(男子登録情報!$U:$U,MATCH($K19,男子登録情報!$B:$B,0)),IF($E19=2,INDEX(女子登録情報!$U:$U,MATCH($K19,女子登録情報!$B:$B,0)),"")))</f>
        <v/>
      </c>
      <c r="B19" s="2" t="str">
        <f>IF($K19="","",IF($E19=1,INDEX(男子登録情報!$P:$P,MATCH($K19,男子登録情報!$B:$B,0)),IF($E19=2,INDEX(女子登録情報!$P:$P,MATCH($K19,女子登録情報!$B:$B,0)),"")))</f>
        <v/>
      </c>
      <c r="C19" s="2" t="str">
        <f>IF($K19="","",IF($E19=1,INDEX(男子登録情報!$Q:$Q,MATCH($K19,男子登録情報!$B:$B,0)),IF($E19=2,INDEX(女子登録情報!$Q:$Q,MATCH($K19,女子登録情報!$B:$B,0)),"")))</f>
        <v/>
      </c>
      <c r="D19" s="2" t="str">
        <f>IF($K19="","",IF($E19=1,INDEX(男子登録情報!$R:$R,MATCH($K19,男子登録情報!$B:$B,0)),IF($E19=2,INDEX(女子登録情報!$R:$R,MATCH($K19,女子登録情報!$B:$B,0)),"")))</f>
        <v/>
      </c>
      <c r="E19" s="2" t="str">
        <f>IF($K19="","",IF(OR(設定!$C$4="",設定!$C$4="混合"),IF(②チーム申込!$C28="","",IF(②チーム申込!$C28="男子",1,2)),IF(設定!$C$4="男子",1,IF(設定!$C$4="女子",2))))</f>
        <v/>
      </c>
      <c r="F19" s="2" t="str">
        <f>IF($K19="","",IF($E19=1,INDEX(男子登録情報!$S:$S,MATCH($K19,男子登録情報!$B:$B,0)),IF($E19=2,INDEX(女子登録情報!$S:$S,MATCH($K19,女子登録情報!$B:$B,0)),"")))</f>
        <v/>
      </c>
      <c r="G19" s="2" t="str">
        <f>IF($K19="","",IF($E19=1,INDEX(男子登録情報!$O:$O,MATCH($K19,男子登録情報!$B:$B,0)),IF($E19=2,INDEX(女子登録情報!$O:$O,MATCH($K19,女子登録情報!$B:$B,0)),"")))</f>
        <v/>
      </c>
      <c r="H19" s="2" t="str">
        <f>IF($K19="","",IF($E19=1,INDEX(男子登録情報!$T:$T,MATCH($K19,男子登録情報!$B:$B,0)),IF($E19=2,INDEX(女子登録情報!$T:$T,MATCH($K19,女子登録情報!$B:$B,0)),"")))</f>
        <v/>
      </c>
      <c r="I19" s="2"/>
      <c r="J19" s="2"/>
      <c r="K19" s="2" t="str">
        <f>IF(OR(②チーム申込!$D28="",②チーム申込!$E28=""),"",②チーム申込!$D28)</f>
        <v/>
      </c>
      <c r="L19" s="2"/>
    </row>
    <row r="20" spans="1:12" x14ac:dyDescent="0.45">
      <c r="A20" s="2" t="str">
        <f>IF($K20="","",IF($E20=1,INDEX(男子登録情報!$U:$U,MATCH($K20,男子登録情報!$B:$B,0)),IF($E20=2,INDEX(女子登録情報!$U:$U,MATCH($K20,女子登録情報!$B:$B,0)),"")))</f>
        <v/>
      </c>
      <c r="B20" s="2" t="str">
        <f>IF($K20="","",IF($E20=1,INDEX(男子登録情報!$P:$P,MATCH($K20,男子登録情報!$B:$B,0)),IF($E20=2,INDEX(女子登録情報!$P:$P,MATCH($K20,女子登録情報!$B:$B,0)),"")))</f>
        <v/>
      </c>
      <c r="C20" s="2" t="str">
        <f>IF($K20="","",IF($E20=1,INDEX(男子登録情報!$Q:$Q,MATCH($K20,男子登録情報!$B:$B,0)),IF($E20=2,INDEX(女子登録情報!$Q:$Q,MATCH($K20,女子登録情報!$B:$B,0)),"")))</f>
        <v/>
      </c>
      <c r="D20" s="2" t="str">
        <f>IF($K20="","",IF($E20=1,INDEX(男子登録情報!$R:$R,MATCH($K20,男子登録情報!$B:$B,0)),IF($E20=2,INDEX(女子登録情報!$R:$R,MATCH($K20,女子登録情報!$B:$B,0)),"")))</f>
        <v/>
      </c>
      <c r="E20" s="2" t="str">
        <f>IF($K20="","",IF(OR(設定!$C$4="",設定!$C$4="混合"),IF(②チーム申込!$C29="","",IF(②チーム申込!$C29="男子",1,2)),IF(設定!$C$4="男子",1,IF(設定!$C$4="女子",2))))</f>
        <v/>
      </c>
      <c r="F20" s="2" t="str">
        <f>IF($K20="","",IF($E20=1,INDEX(男子登録情報!$S:$S,MATCH($K20,男子登録情報!$B:$B,0)),IF($E20=2,INDEX(女子登録情報!$S:$S,MATCH($K20,女子登録情報!$B:$B,0)),"")))</f>
        <v/>
      </c>
      <c r="G20" s="2" t="str">
        <f>IF($K20="","",IF($E20=1,INDEX(男子登録情報!$O:$O,MATCH($K20,男子登録情報!$B:$B,0)),IF($E20=2,INDEX(女子登録情報!$O:$O,MATCH($K20,女子登録情報!$B:$B,0)),"")))</f>
        <v/>
      </c>
      <c r="H20" s="2" t="str">
        <f>IF($K20="","",IF($E20=1,INDEX(男子登録情報!$T:$T,MATCH($K20,男子登録情報!$B:$B,0)),IF($E20=2,INDEX(女子登録情報!$T:$T,MATCH($K20,女子登録情報!$B:$B,0)),"")))</f>
        <v/>
      </c>
      <c r="I20" s="2"/>
      <c r="J20" s="2"/>
      <c r="K20" s="2" t="str">
        <f>IF(OR(②チーム申込!$D29="",②チーム申込!$E29=""),"",②チーム申込!$D29)</f>
        <v/>
      </c>
      <c r="L20" s="2"/>
    </row>
    <row r="21" spans="1:12" x14ac:dyDescent="0.45">
      <c r="A21" s="2" t="str">
        <f>IF($K21="","",IF($E21=1,INDEX(男子登録情報!$U:$U,MATCH($K21,男子登録情報!$B:$B,0)),IF($E21=2,INDEX(女子登録情報!$U:$U,MATCH($K21,女子登録情報!$B:$B,0)),"")))</f>
        <v/>
      </c>
      <c r="B21" s="2" t="str">
        <f>IF($K21="","",IF($E21=1,INDEX(男子登録情報!$P:$P,MATCH($K21,男子登録情報!$B:$B,0)),IF($E21=2,INDEX(女子登録情報!$P:$P,MATCH($K21,女子登録情報!$B:$B,0)),"")))</f>
        <v/>
      </c>
      <c r="C21" s="2" t="str">
        <f>IF($K21="","",IF($E21=1,INDEX(男子登録情報!$Q:$Q,MATCH($K21,男子登録情報!$B:$B,0)),IF($E21=2,INDEX(女子登録情報!$Q:$Q,MATCH($K21,女子登録情報!$B:$B,0)),"")))</f>
        <v/>
      </c>
      <c r="D21" s="2" t="str">
        <f>IF($K21="","",IF($E21=1,INDEX(男子登録情報!$R:$R,MATCH($K21,男子登録情報!$B:$B,0)),IF($E21=2,INDEX(女子登録情報!$R:$R,MATCH($K21,女子登録情報!$B:$B,0)),"")))</f>
        <v/>
      </c>
      <c r="E21" s="2" t="str">
        <f>IF($K21="","",IF(OR(設定!$C$4="",設定!$C$4="混合"),IF(②チーム申込!$C30="","",IF(②チーム申込!$C30="男子",1,2)),IF(設定!$C$4="男子",1,IF(設定!$C$4="女子",2))))</f>
        <v/>
      </c>
      <c r="F21" s="2" t="str">
        <f>IF($K21="","",IF($E21=1,INDEX(男子登録情報!$S:$S,MATCH($K21,男子登録情報!$B:$B,0)),IF($E21=2,INDEX(女子登録情報!$S:$S,MATCH($K21,女子登録情報!$B:$B,0)),"")))</f>
        <v/>
      </c>
      <c r="G21" s="2" t="str">
        <f>IF($K21="","",IF($E21=1,INDEX(男子登録情報!$O:$O,MATCH($K21,男子登録情報!$B:$B,0)),IF($E21=2,INDEX(女子登録情報!$O:$O,MATCH($K21,女子登録情報!$B:$B,0)),"")))</f>
        <v/>
      </c>
      <c r="H21" s="2" t="str">
        <f>IF($K21="","",IF($E21=1,INDEX(男子登録情報!$T:$T,MATCH($K21,男子登録情報!$B:$B,0)),IF($E21=2,INDEX(女子登録情報!$T:$T,MATCH($K21,女子登録情報!$B:$B,0)),"")))</f>
        <v/>
      </c>
      <c r="I21" s="2"/>
      <c r="J21" s="2"/>
      <c r="K21" s="2" t="str">
        <f>IF(OR(②チーム申込!$D30="",②チーム申込!$E30=""),"",②チーム申込!$D30)</f>
        <v/>
      </c>
      <c r="L21" s="2"/>
    </row>
    <row r="22" spans="1:12" x14ac:dyDescent="0.45"/>
  </sheetData>
  <phoneticPr fontId="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F0E2-3E08-4DAA-81DF-2BD87053D420}">
  <dimension ref="A1:T219"/>
  <sheetViews>
    <sheetView workbookViewId="0"/>
  </sheetViews>
  <sheetFormatPr defaultColWidth="0" defaultRowHeight="18" zeroHeight="1" x14ac:dyDescent="0.45"/>
  <cols>
    <col min="1" max="1" width="3.09765625" customWidth="1"/>
    <col min="2" max="3" width="8.69921875" customWidth="1"/>
    <col min="4" max="4" width="3.09765625" customWidth="1"/>
    <col min="5" max="6" width="8.69921875" customWidth="1"/>
    <col min="7" max="7" width="3.09765625" customWidth="1"/>
    <col min="8" max="9" width="8.69921875" customWidth="1"/>
    <col min="10" max="10" width="3.09765625" customWidth="1"/>
    <col min="11" max="11" width="8.69921875" customWidth="1"/>
    <col min="12" max="12" width="3.09765625" customWidth="1"/>
    <col min="13" max="13" width="8.69921875" customWidth="1"/>
    <col min="14" max="14" width="3.09765625" customWidth="1"/>
    <col min="15" max="16" width="8.69921875" customWidth="1"/>
    <col min="17" max="17" width="3.09765625" customWidth="1"/>
    <col min="18" max="19" width="8.69921875" customWidth="1"/>
    <col min="20" max="20" width="3.09765625" customWidth="1"/>
    <col min="21" max="16384" width="8.69921875" hidden="1"/>
  </cols>
  <sheetData>
    <row r="1" spans="2:19" x14ac:dyDescent="0.45">
      <c r="B1" s="2" t="s">
        <v>37</v>
      </c>
      <c r="C1" s="2" t="s">
        <v>38</v>
      </c>
      <c r="E1" s="2" t="s">
        <v>139</v>
      </c>
      <c r="F1" s="2" t="s">
        <v>140</v>
      </c>
      <c r="H1" s="2" t="s">
        <v>624</v>
      </c>
      <c r="I1" s="2" t="s">
        <v>625</v>
      </c>
      <c r="K1" s="2" t="s">
        <v>632</v>
      </c>
      <c r="M1" s="2" t="s">
        <v>629</v>
      </c>
      <c r="O1" s="2" t="s">
        <v>626</v>
      </c>
      <c r="P1" s="2" t="s">
        <v>625</v>
      </c>
      <c r="R1" s="2" t="s">
        <v>690</v>
      </c>
      <c r="S1" s="2" t="s">
        <v>691</v>
      </c>
    </row>
    <row r="2" spans="2:19" x14ac:dyDescent="0.45">
      <c r="B2" s="2" t="s">
        <v>39</v>
      </c>
      <c r="C2" s="2" t="s">
        <v>40</v>
      </c>
      <c r="E2" s="2" t="s">
        <v>141</v>
      </c>
      <c r="F2" s="2" t="s">
        <v>142</v>
      </c>
      <c r="H2" s="2" t="str">
        <f>IF(AND(設定!$C8&lt;&gt;設定!$B$8,設定!$C8&lt;&gt;設定!$B$10),設定!$C8,"")</f>
        <v>800m</v>
      </c>
      <c r="I2" s="2" t="str" cm="1">
        <f t="array" ref="I2">IFERROR(INDEX($H$2:$H$7,SMALL(IF($H$2:$H$7&lt;&gt;"",ROW($A$1:$A$6)),ROW($A1))),"")</f>
        <v>800m</v>
      </c>
      <c r="K2" s="2" t="s">
        <v>616</v>
      </c>
      <c r="M2" s="2" t="s">
        <v>630</v>
      </c>
      <c r="O2" s="2" t="str">
        <f>IF(設定!$D8=1,設定!$C8,"")</f>
        <v>800m</v>
      </c>
      <c r="P2" s="2" t="str" cm="1">
        <f t="array" ref="P2">IFERROR(INDEX($O$2:$O$12,SMALL(IF($O$2:$O$12&lt;&gt;"",ROW($A$1:$A$11)),ROW($A1))),"")</f>
        <v>800m</v>
      </c>
      <c r="R2" s="2" t="s">
        <v>41</v>
      </c>
      <c r="S2" s="2" t="s">
        <v>689</v>
      </c>
    </row>
    <row r="3" spans="2:19" x14ac:dyDescent="0.45">
      <c r="B3" s="2" t="s">
        <v>41</v>
      </c>
      <c r="C3" s="2" t="s">
        <v>42</v>
      </c>
      <c r="E3" s="2" t="s">
        <v>143</v>
      </c>
      <c r="F3" s="2" t="s">
        <v>144</v>
      </c>
      <c r="H3" s="2" t="str">
        <f>IF(AND(設定!$C9&lt;&gt;設定!$B$8,設定!$C9&lt;&gt;設定!$B$10),設定!$C9,"")</f>
        <v>1000m</v>
      </c>
      <c r="I3" s="2" t="str" cm="1">
        <f t="array" ref="I3">IFERROR(INDEX($H$2:$H$7,SMALL(IF($H$2:$H$7&lt;&gt;"",ROW($A$1:$A$6)),ROW($A2))),"")</f>
        <v>1000m</v>
      </c>
      <c r="K3" s="2" t="s">
        <v>617</v>
      </c>
      <c r="M3" s="2" t="s">
        <v>631</v>
      </c>
      <c r="O3" s="2" t="str">
        <f>IF(設定!$D9=1,設定!$C9,"")</f>
        <v/>
      </c>
      <c r="P3" s="2" t="str" cm="1">
        <f t="array" ref="P3">IFERROR(INDEX($O$2:$O$12,SMALL(IF($O$2:$O$12&lt;&gt;"",ROW($A$1:$A$11)),ROW($A2))),"")</f>
        <v>1500m</v>
      </c>
      <c r="R3" s="2" t="s">
        <v>43</v>
      </c>
      <c r="S3" s="2" t="s">
        <v>643</v>
      </c>
    </row>
    <row r="4" spans="2:19" x14ac:dyDescent="0.45">
      <c r="B4" s="2" t="s">
        <v>43</v>
      </c>
      <c r="C4" s="2" t="s">
        <v>44</v>
      </c>
      <c r="E4" s="2" t="s">
        <v>145</v>
      </c>
      <c r="F4" s="2" t="s">
        <v>146</v>
      </c>
      <c r="H4" s="2" t="str">
        <f>IF(AND(設定!$C10&lt;&gt;設定!$B$8,設定!$C10&lt;&gt;設定!$B$10),設定!$C10,"")</f>
        <v>1500m</v>
      </c>
      <c r="I4" s="2" t="str" cm="1">
        <f t="array" ref="I4">IFERROR(INDEX($H$2:$H$7,SMALL(IF($H$2:$H$7&lt;&gt;"",ROW($A$1:$A$6)),ROW($A3))),"")</f>
        <v>1500m</v>
      </c>
      <c r="O4" s="2" t="str">
        <f>IF(設定!$D10=1,設定!$C10,"")</f>
        <v>1500m</v>
      </c>
      <c r="P4" s="2" t="str" cm="1">
        <f t="array" ref="P4">IFERROR(INDEX($O$2:$O$12,SMALL(IF($O$2:$O$12&lt;&gt;"",ROW($A$1:$A$11)),ROW($A3))),"")</f>
        <v>10000m</v>
      </c>
      <c r="R4" s="2" t="s">
        <v>45</v>
      </c>
      <c r="S4" s="2" t="s">
        <v>644</v>
      </c>
    </row>
    <row r="5" spans="2:19" x14ac:dyDescent="0.45">
      <c r="B5" s="2" t="s">
        <v>45</v>
      </c>
      <c r="C5" s="2" t="s">
        <v>46</v>
      </c>
      <c r="E5" s="2" t="s">
        <v>147</v>
      </c>
      <c r="F5" s="2" t="s">
        <v>148</v>
      </c>
      <c r="H5" s="2" t="str">
        <f>IF(AND(設定!$C11&lt;&gt;設定!$B$8,設定!$C11&lt;&gt;設定!$B$10),設定!$C11,"")</f>
        <v/>
      </c>
      <c r="I5" s="2" t="str" cm="1">
        <f t="array" ref="I5">IFERROR(INDEX($H$2:$H$7,SMALL(IF($H$2:$H$7&lt;&gt;"",ROW($A$1:$A$6)),ROW($A4))),"")</f>
        <v>10000m</v>
      </c>
      <c r="O5" s="2" t="str">
        <f>IF(設定!$D11=1,設定!$C11,"")</f>
        <v/>
      </c>
      <c r="P5" s="2" t="str" cm="1">
        <f t="array" ref="P5">IFERROR(INDEX($O$2:$O$12,SMALL(IF($O$2:$O$12&lt;&gt;"",ROW($A$1:$A$11)),ROW($A4))),"")</f>
        <v>ﾊｰﾌﾏﾗｿﾝ</v>
      </c>
      <c r="R5" s="2" t="s">
        <v>47</v>
      </c>
      <c r="S5" s="2" t="s">
        <v>645</v>
      </c>
    </row>
    <row r="6" spans="2:19" x14ac:dyDescent="0.45">
      <c r="B6" s="2" t="s">
        <v>47</v>
      </c>
      <c r="C6" s="2" t="s">
        <v>48</v>
      </c>
      <c r="E6" s="2" t="s">
        <v>149</v>
      </c>
      <c r="F6" s="2" t="s">
        <v>150</v>
      </c>
      <c r="H6" s="2" t="str">
        <f>IF(AND(設定!$C12&lt;&gt;設定!$B$8,設定!$C12&lt;&gt;設定!$B$10),設定!$C12,"")</f>
        <v/>
      </c>
      <c r="I6" s="2" t="str" cm="1">
        <f t="array" ref="I6">IFERROR(INDEX($H$2:$H$7,SMALL(IF($H$2:$H$7&lt;&gt;"",ROW($A$1:$A$6)),ROW($A5))),"")</f>
        <v/>
      </c>
      <c r="O6" s="2" t="str">
        <f>IF(設定!$D12=1,設定!$C12,"")</f>
        <v/>
      </c>
      <c r="P6" s="2" t="str" cm="1">
        <f t="array" ref="P6">IFERROR(INDEX($O$2:$O$12,SMALL(IF($O$2:$O$12&lt;&gt;"",ROW($A$1:$A$11)),ROW($A5))),"")</f>
        <v>3000mSC</v>
      </c>
      <c r="R6" s="2" t="s">
        <v>49</v>
      </c>
      <c r="S6" s="2" t="s">
        <v>646</v>
      </c>
    </row>
    <row r="7" spans="2:19" x14ac:dyDescent="0.45">
      <c r="B7" s="2" t="s">
        <v>49</v>
      </c>
      <c r="C7" s="2" t="s">
        <v>50</v>
      </c>
      <c r="E7" s="2" t="s">
        <v>151</v>
      </c>
      <c r="F7" s="2" t="s">
        <v>152</v>
      </c>
      <c r="H7" s="2" t="str">
        <f>IF(AND(設定!$C13&lt;&gt;設定!$B$8,設定!$C13&lt;&gt;設定!$B$10),設定!$C13,"")</f>
        <v>10000m</v>
      </c>
      <c r="I7" s="2" t="str" cm="1">
        <f t="array" ref="I7">IFERROR(INDEX($H$2:$H$7,SMALL(IF($H$2:$H$7&lt;&gt;"",ROW($A$1:$A$6)),ROW($A6))),"")</f>
        <v/>
      </c>
      <c r="O7" s="2" t="str">
        <f>IF(設定!$D13=1,設定!$C13,"")</f>
        <v>10000m</v>
      </c>
      <c r="P7" s="2" t="str" cm="1">
        <f t="array" ref="P7">IFERROR(INDEX($O$2:$O$12,SMALL(IF($O$2:$O$12&lt;&gt;"",ROW($A$1:$A$11)),ROW($A6))),"")</f>
        <v>5000mW</v>
      </c>
      <c r="R7" s="2" t="s">
        <v>51</v>
      </c>
      <c r="S7" s="2" t="s">
        <v>647</v>
      </c>
    </row>
    <row r="8" spans="2:19" x14ac:dyDescent="0.45">
      <c r="B8" s="2" t="s">
        <v>51</v>
      </c>
      <c r="C8" s="2" t="s">
        <v>52</v>
      </c>
      <c r="E8" s="2" t="s">
        <v>153</v>
      </c>
      <c r="F8" s="2" t="s">
        <v>154</v>
      </c>
      <c r="O8" s="2" t="str">
        <f>IF(設定!$D14=1,設定!$C14,"")</f>
        <v>ﾊｰﾌﾏﾗｿﾝ</v>
      </c>
      <c r="P8" s="2" t="str" cm="1">
        <f t="array" ref="P8">IFERROR(INDEX($O$2:$O$12,SMALL(IF($O$2:$O$12&lt;&gt;"",ROW($A$1:$A$11)),ROW($A7))),"")</f>
        <v>10000mW</v>
      </c>
      <c r="R8" s="2" t="s">
        <v>53</v>
      </c>
      <c r="S8" s="2" t="s">
        <v>648</v>
      </c>
    </row>
    <row r="9" spans="2:19" x14ac:dyDescent="0.45">
      <c r="B9" s="2" t="s">
        <v>53</v>
      </c>
      <c r="C9" s="2" t="s">
        <v>54</v>
      </c>
      <c r="E9" s="2" t="s">
        <v>155</v>
      </c>
      <c r="F9" s="2" t="s">
        <v>156</v>
      </c>
      <c r="O9" s="2" t="str">
        <f>IF(設定!$D15=1,設定!$C15,"")</f>
        <v/>
      </c>
      <c r="P9" s="2" t="str" cm="1">
        <f t="array" ref="P9">IFERROR(INDEX($O$2:$O$12,SMALL(IF($O$2:$O$12&lt;&gt;"",ROW($A$1:$A$11)),ROW($A8))),"")</f>
        <v/>
      </c>
      <c r="R9" s="2" t="s">
        <v>55</v>
      </c>
      <c r="S9" s="2" t="s">
        <v>649</v>
      </c>
    </row>
    <row r="10" spans="2:19" x14ac:dyDescent="0.45">
      <c r="B10" s="2" t="s">
        <v>55</v>
      </c>
      <c r="C10" s="2" t="s">
        <v>56</v>
      </c>
      <c r="E10" s="2" t="s">
        <v>157</v>
      </c>
      <c r="F10" s="2" t="s">
        <v>158</v>
      </c>
      <c r="O10" s="2" t="str">
        <f>IF(設定!$D16=1,設定!$C16,"")</f>
        <v>3000mSC</v>
      </c>
      <c r="P10" s="2" t="str" cm="1">
        <f t="array" ref="P10">IFERROR(INDEX($O$2:$O$12,SMALL(IF($O$2:$O$12&lt;&gt;"",ROW($A$1:$A$11)),ROW($A9))),"")</f>
        <v/>
      </c>
      <c r="R10" s="2" t="s">
        <v>57</v>
      </c>
      <c r="S10" s="2" t="s">
        <v>650</v>
      </c>
    </row>
    <row r="11" spans="2:19" x14ac:dyDescent="0.45">
      <c r="B11" s="2" t="s">
        <v>57</v>
      </c>
      <c r="C11" s="2" t="s">
        <v>58</v>
      </c>
      <c r="E11" s="2" t="s">
        <v>159</v>
      </c>
      <c r="F11" s="2" t="s">
        <v>160</v>
      </c>
      <c r="O11" s="2" t="str">
        <f>IF(設定!$D17=1,設定!$C17,"")</f>
        <v>5000mW</v>
      </c>
      <c r="P11" s="2" t="str" cm="1">
        <f t="array" ref="P11">IFERROR(INDEX($O$2:$O$12,SMALL(IF($O$2:$O$12&lt;&gt;"",ROW($A$1:$A$11)),ROW($A10))),"")</f>
        <v/>
      </c>
      <c r="R11" s="2" t="s">
        <v>59</v>
      </c>
      <c r="S11" s="2" t="s">
        <v>651</v>
      </c>
    </row>
    <row r="12" spans="2:19" x14ac:dyDescent="0.45">
      <c r="B12" s="2" t="s">
        <v>59</v>
      </c>
      <c r="C12" s="2" t="s">
        <v>60</v>
      </c>
      <c r="E12" s="2" t="s">
        <v>161</v>
      </c>
      <c r="F12" s="2" t="s">
        <v>162</v>
      </c>
      <c r="O12" s="2" t="str">
        <f>IF(設定!$D18=1,設定!$C18,"")</f>
        <v>10000mW</v>
      </c>
      <c r="P12" s="2" t="str" cm="1">
        <f t="array" ref="P12">IFERROR(INDEX($O$2:$O$12,SMALL(IF($O$2:$O$12&lt;&gt;"",ROW($A$1:$A$11)),ROW($A11))),"")</f>
        <v/>
      </c>
      <c r="R12" s="2" t="s">
        <v>61</v>
      </c>
      <c r="S12" s="2" t="s">
        <v>652</v>
      </c>
    </row>
    <row r="13" spans="2:19" x14ac:dyDescent="0.45">
      <c r="B13" s="2" t="s">
        <v>61</v>
      </c>
      <c r="C13" s="2" t="s">
        <v>62</v>
      </c>
      <c r="E13" s="2" t="s">
        <v>163</v>
      </c>
      <c r="F13" s="2" t="s">
        <v>160</v>
      </c>
      <c r="R13" s="2" t="s">
        <v>63</v>
      </c>
      <c r="S13" s="2" t="s">
        <v>653</v>
      </c>
    </row>
    <row r="14" spans="2:19" x14ac:dyDescent="0.45">
      <c r="B14" s="2" t="s">
        <v>63</v>
      </c>
      <c r="C14" s="2" t="s">
        <v>64</v>
      </c>
      <c r="E14" s="2" t="s">
        <v>164</v>
      </c>
      <c r="F14" s="2" t="s">
        <v>165</v>
      </c>
      <c r="R14" s="2" t="s">
        <v>65</v>
      </c>
      <c r="S14" s="2" t="s">
        <v>654</v>
      </c>
    </row>
    <row r="15" spans="2:19" x14ac:dyDescent="0.45">
      <c r="B15" s="2" t="s">
        <v>65</v>
      </c>
      <c r="C15" s="2" t="s">
        <v>66</v>
      </c>
      <c r="E15" s="2" t="s">
        <v>166</v>
      </c>
      <c r="F15" s="2" t="s">
        <v>167</v>
      </c>
      <c r="R15" s="2" t="s">
        <v>67</v>
      </c>
      <c r="S15" s="2" t="s">
        <v>655</v>
      </c>
    </row>
    <row r="16" spans="2:19" x14ac:dyDescent="0.45">
      <c r="B16" s="2" t="s">
        <v>67</v>
      </c>
      <c r="C16" s="2" t="s">
        <v>68</v>
      </c>
      <c r="E16" s="2" t="s">
        <v>168</v>
      </c>
      <c r="F16" s="2" t="s">
        <v>169</v>
      </c>
      <c r="R16" s="2" t="s">
        <v>69</v>
      </c>
      <c r="S16" s="2" t="s">
        <v>656</v>
      </c>
    </row>
    <row r="17" spans="2:19" x14ac:dyDescent="0.45">
      <c r="B17" s="2" t="s">
        <v>69</v>
      </c>
      <c r="C17" s="2" t="s">
        <v>70</v>
      </c>
      <c r="E17" s="2" t="s">
        <v>170</v>
      </c>
      <c r="F17" s="2" t="s">
        <v>171</v>
      </c>
      <c r="R17" s="2" t="s">
        <v>71</v>
      </c>
      <c r="S17" s="2" t="s">
        <v>657</v>
      </c>
    </row>
    <row r="18" spans="2:19" x14ac:dyDescent="0.45">
      <c r="B18" s="2" t="s">
        <v>71</v>
      </c>
      <c r="C18" s="2" t="s">
        <v>72</v>
      </c>
      <c r="E18" s="2" t="s">
        <v>172</v>
      </c>
      <c r="F18" s="2" t="s">
        <v>173</v>
      </c>
      <c r="R18" s="2" t="s">
        <v>73</v>
      </c>
      <c r="S18" s="2" t="s">
        <v>658</v>
      </c>
    </row>
    <row r="19" spans="2:19" x14ac:dyDescent="0.45">
      <c r="B19" s="2" t="s">
        <v>73</v>
      </c>
      <c r="C19" s="2" t="s">
        <v>74</v>
      </c>
      <c r="E19" s="2" t="s">
        <v>174</v>
      </c>
      <c r="F19" s="2" t="s">
        <v>175</v>
      </c>
      <c r="R19" s="2" t="s">
        <v>75</v>
      </c>
      <c r="S19" s="2" t="s">
        <v>659</v>
      </c>
    </row>
    <row r="20" spans="2:19" x14ac:dyDescent="0.45">
      <c r="B20" s="2" t="s">
        <v>75</v>
      </c>
      <c r="C20" s="2" t="s">
        <v>76</v>
      </c>
      <c r="E20" s="2" t="s">
        <v>176</v>
      </c>
      <c r="F20" s="2" t="s">
        <v>177</v>
      </c>
      <c r="R20" s="2" t="s">
        <v>77</v>
      </c>
      <c r="S20" s="2" t="s">
        <v>660</v>
      </c>
    </row>
    <row r="21" spans="2:19" x14ac:dyDescent="0.45">
      <c r="B21" s="2" t="s">
        <v>77</v>
      </c>
      <c r="C21" s="2" t="s">
        <v>78</v>
      </c>
      <c r="E21" s="2" t="s">
        <v>178</v>
      </c>
      <c r="F21" s="2" t="s">
        <v>179</v>
      </c>
      <c r="R21" s="2" t="s">
        <v>79</v>
      </c>
      <c r="S21" s="2" t="s">
        <v>661</v>
      </c>
    </row>
    <row r="22" spans="2:19" x14ac:dyDescent="0.45">
      <c r="B22" s="2" t="s">
        <v>79</v>
      </c>
      <c r="C22" s="2" t="s">
        <v>80</v>
      </c>
      <c r="E22" s="2" t="s">
        <v>180</v>
      </c>
      <c r="F22" s="2" t="s">
        <v>181</v>
      </c>
      <c r="R22" s="2" t="s">
        <v>81</v>
      </c>
      <c r="S22" s="2" t="s">
        <v>662</v>
      </c>
    </row>
    <row r="23" spans="2:19" x14ac:dyDescent="0.45">
      <c r="B23" s="2" t="s">
        <v>81</v>
      </c>
      <c r="C23" s="2" t="s">
        <v>82</v>
      </c>
      <c r="E23" s="2" t="s">
        <v>182</v>
      </c>
      <c r="F23" s="2" t="s">
        <v>183</v>
      </c>
      <c r="R23" s="2" t="s">
        <v>83</v>
      </c>
      <c r="S23" s="2" t="s">
        <v>663</v>
      </c>
    </row>
    <row r="24" spans="2:19" x14ac:dyDescent="0.45">
      <c r="B24" s="2" t="s">
        <v>83</v>
      </c>
      <c r="C24" s="2" t="s">
        <v>84</v>
      </c>
      <c r="E24" s="2" t="s">
        <v>184</v>
      </c>
      <c r="F24" s="2" t="s">
        <v>185</v>
      </c>
      <c r="R24" s="2" t="s">
        <v>85</v>
      </c>
      <c r="S24" s="2" t="s">
        <v>664</v>
      </c>
    </row>
    <row r="25" spans="2:19" x14ac:dyDescent="0.45">
      <c r="B25" s="2" t="s">
        <v>85</v>
      </c>
      <c r="C25" s="2" t="s">
        <v>86</v>
      </c>
      <c r="E25" s="2" t="s">
        <v>186</v>
      </c>
      <c r="F25" s="2" t="s">
        <v>187</v>
      </c>
      <c r="R25" s="2" t="s">
        <v>87</v>
      </c>
      <c r="S25" s="2" t="s">
        <v>665</v>
      </c>
    </row>
    <row r="26" spans="2:19" x14ac:dyDescent="0.45">
      <c r="B26" s="2" t="s">
        <v>87</v>
      </c>
      <c r="C26" s="2" t="s">
        <v>88</v>
      </c>
      <c r="E26" s="2" t="s">
        <v>188</v>
      </c>
      <c r="F26" s="2" t="s">
        <v>189</v>
      </c>
      <c r="R26" s="2" t="s">
        <v>89</v>
      </c>
      <c r="S26" s="2" t="s">
        <v>666</v>
      </c>
    </row>
    <row r="27" spans="2:19" x14ac:dyDescent="0.45">
      <c r="B27" s="2" t="s">
        <v>89</v>
      </c>
      <c r="C27" s="2" t="s">
        <v>90</v>
      </c>
      <c r="E27" s="2" t="s">
        <v>190</v>
      </c>
      <c r="F27" s="2" t="s">
        <v>191</v>
      </c>
      <c r="R27" s="2" t="s">
        <v>91</v>
      </c>
      <c r="S27" s="2" t="s">
        <v>667</v>
      </c>
    </row>
    <row r="28" spans="2:19" x14ac:dyDescent="0.45">
      <c r="B28" s="2" t="s">
        <v>91</v>
      </c>
      <c r="C28" s="2" t="s">
        <v>92</v>
      </c>
      <c r="E28" s="2" t="s">
        <v>192</v>
      </c>
      <c r="F28" s="2" t="s">
        <v>193</v>
      </c>
      <c r="R28" s="2" t="s">
        <v>93</v>
      </c>
      <c r="S28" s="2" t="s">
        <v>668</v>
      </c>
    </row>
    <row r="29" spans="2:19" x14ac:dyDescent="0.45">
      <c r="B29" s="2" t="s">
        <v>93</v>
      </c>
      <c r="C29" s="2" t="s">
        <v>94</v>
      </c>
      <c r="E29" s="2" t="s">
        <v>194</v>
      </c>
      <c r="F29" s="2" t="s">
        <v>195</v>
      </c>
      <c r="R29" s="2" t="s">
        <v>95</v>
      </c>
      <c r="S29" s="2" t="s">
        <v>669</v>
      </c>
    </row>
    <row r="30" spans="2:19" x14ac:dyDescent="0.45">
      <c r="B30" s="2" t="s">
        <v>95</v>
      </c>
      <c r="C30" s="2" t="s">
        <v>96</v>
      </c>
      <c r="E30" s="2" t="s">
        <v>196</v>
      </c>
      <c r="F30" s="2" t="s">
        <v>197</v>
      </c>
      <c r="R30" s="2" t="s">
        <v>97</v>
      </c>
      <c r="S30" s="2" t="s">
        <v>670</v>
      </c>
    </row>
    <row r="31" spans="2:19" x14ac:dyDescent="0.45">
      <c r="B31" s="2" t="s">
        <v>97</v>
      </c>
      <c r="C31" s="2" t="s">
        <v>98</v>
      </c>
      <c r="E31" s="2" t="s">
        <v>198</v>
      </c>
      <c r="F31" s="2" t="s">
        <v>199</v>
      </c>
      <c r="R31" s="2" t="s">
        <v>99</v>
      </c>
      <c r="S31" s="2" t="s">
        <v>671</v>
      </c>
    </row>
    <row r="32" spans="2:19" x14ac:dyDescent="0.45">
      <c r="B32" s="2" t="s">
        <v>99</v>
      </c>
      <c r="C32" s="2" t="s">
        <v>100</v>
      </c>
      <c r="E32" s="2" t="s">
        <v>200</v>
      </c>
      <c r="F32" s="2" t="s">
        <v>201</v>
      </c>
      <c r="R32" s="2" t="s">
        <v>101</v>
      </c>
      <c r="S32" s="2" t="s">
        <v>672</v>
      </c>
    </row>
    <row r="33" spans="2:19" x14ac:dyDescent="0.45">
      <c r="B33" s="2" t="s">
        <v>101</v>
      </c>
      <c r="C33" s="2" t="s">
        <v>102</v>
      </c>
      <c r="E33" s="2" t="s">
        <v>202</v>
      </c>
      <c r="F33" s="2" t="s">
        <v>203</v>
      </c>
      <c r="R33" s="2" t="s">
        <v>103</v>
      </c>
      <c r="S33" s="2" t="s">
        <v>673</v>
      </c>
    </row>
    <row r="34" spans="2:19" x14ac:dyDescent="0.45">
      <c r="B34" s="2" t="s">
        <v>103</v>
      </c>
      <c r="C34" s="2" t="s">
        <v>104</v>
      </c>
      <c r="E34" s="2" t="s">
        <v>204</v>
      </c>
      <c r="F34" s="2" t="s">
        <v>205</v>
      </c>
      <c r="R34" s="2" t="s">
        <v>105</v>
      </c>
      <c r="S34" s="2" t="s">
        <v>674</v>
      </c>
    </row>
    <row r="35" spans="2:19" x14ac:dyDescent="0.45">
      <c r="B35" s="2" t="s">
        <v>105</v>
      </c>
      <c r="C35" s="2" t="s">
        <v>106</v>
      </c>
      <c r="E35" s="2" t="s">
        <v>206</v>
      </c>
      <c r="F35" s="2" t="s">
        <v>207</v>
      </c>
      <c r="R35" s="2" t="s">
        <v>107</v>
      </c>
      <c r="S35" s="2" t="s">
        <v>675</v>
      </c>
    </row>
    <row r="36" spans="2:19" x14ac:dyDescent="0.45">
      <c r="B36" s="2" t="s">
        <v>107</v>
      </c>
      <c r="C36" s="2" t="s">
        <v>108</v>
      </c>
      <c r="E36" s="2" t="s">
        <v>208</v>
      </c>
      <c r="F36" s="2" t="s">
        <v>209</v>
      </c>
      <c r="R36" s="2" t="s">
        <v>109</v>
      </c>
      <c r="S36" s="2" t="s">
        <v>676</v>
      </c>
    </row>
    <row r="37" spans="2:19" x14ac:dyDescent="0.45">
      <c r="B37" s="2" t="s">
        <v>109</v>
      </c>
      <c r="C37" s="2" t="s">
        <v>110</v>
      </c>
      <c r="E37" s="2" t="s">
        <v>210</v>
      </c>
      <c r="F37" s="2" t="s">
        <v>211</v>
      </c>
      <c r="R37" s="2" t="s">
        <v>111</v>
      </c>
      <c r="S37" s="2" t="s">
        <v>677</v>
      </c>
    </row>
    <row r="38" spans="2:19" x14ac:dyDescent="0.45">
      <c r="B38" s="2" t="s">
        <v>111</v>
      </c>
      <c r="C38" s="2" t="s">
        <v>112</v>
      </c>
      <c r="E38" s="2" t="s">
        <v>212</v>
      </c>
      <c r="F38" s="2" t="s">
        <v>213</v>
      </c>
      <c r="R38" s="2" t="s">
        <v>113</v>
      </c>
      <c r="S38" s="2" t="s">
        <v>678</v>
      </c>
    </row>
    <row r="39" spans="2:19" x14ac:dyDescent="0.45">
      <c r="B39" s="2" t="s">
        <v>113</v>
      </c>
      <c r="C39" s="2" t="s">
        <v>114</v>
      </c>
      <c r="E39" s="2" t="s">
        <v>214</v>
      </c>
      <c r="F39" s="2" t="s">
        <v>215</v>
      </c>
      <c r="R39" s="2" t="s">
        <v>115</v>
      </c>
      <c r="S39" s="2" t="s">
        <v>679</v>
      </c>
    </row>
    <row r="40" spans="2:19" x14ac:dyDescent="0.45">
      <c r="B40" s="2" t="s">
        <v>115</v>
      </c>
      <c r="C40" s="2" t="s">
        <v>116</v>
      </c>
      <c r="E40" s="2" t="s">
        <v>216</v>
      </c>
      <c r="F40" s="2" t="s">
        <v>217</v>
      </c>
      <c r="R40" s="2" t="s">
        <v>117</v>
      </c>
      <c r="S40" s="2" t="s">
        <v>680</v>
      </c>
    </row>
    <row r="41" spans="2:19" x14ac:dyDescent="0.45">
      <c r="B41" s="2" t="s">
        <v>117</v>
      </c>
      <c r="C41" s="2" t="s">
        <v>118</v>
      </c>
      <c r="E41" s="2" t="s">
        <v>218</v>
      </c>
      <c r="F41" s="2" t="s">
        <v>219</v>
      </c>
      <c r="R41" s="2" t="s">
        <v>119</v>
      </c>
      <c r="S41" s="2" t="s">
        <v>681</v>
      </c>
    </row>
    <row r="42" spans="2:19" x14ac:dyDescent="0.45">
      <c r="B42" s="2" t="s">
        <v>119</v>
      </c>
      <c r="C42" s="2" t="s">
        <v>120</v>
      </c>
      <c r="E42" s="2" t="s">
        <v>220</v>
      </c>
      <c r="F42" s="2" t="s">
        <v>221</v>
      </c>
      <c r="R42" s="2" t="s">
        <v>121</v>
      </c>
      <c r="S42" s="2" t="s">
        <v>682</v>
      </c>
    </row>
    <row r="43" spans="2:19" x14ac:dyDescent="0.45">
      <c r="B43" s="2" t="s">
        <v>121</v>
      </c>
      <c r="C43" s="2" t="s">
        <v>122</v>
      </c>
      <c r="E43" s="2" t="s">
        <v>222</v>
      </c>
      <c r="F43" s="2" t="s">
        <v>223</v>
      </c>
      <c r="R43" s="2" t="s">
        <v>123</v>
      </c>
      <c r="S43" s="2" t="s">
        <v>683</v>
      </c>
    </row>
    <row r="44" spans="2:19" x14ac:dyDescent="0.45">
      <c r="B44" s="2" t="s">
        <v>123</v>
      </c>
      <c r="C44" s="2" t="s">
        <v>124</v>
      </c>
      <c r="E44" s="2" t="s">
        <v>224</v>
      </c>
      <c r="F44" s="2" t="s">
        <v>225</v>
      </c>
      <c r="R44" s="2" t="s">
        <v>125</v>
      </c>
      <c r="S44" s="2" t="s">
        <v>684</v>
      </c>
    </row>
    <row r="45" spans="2:19" x14ac:dyDescent="0.45">
      <c r="B45" s="2" t="s">
        <v>125</v>
      </c>
      <c r="C45" s="2" t="s">
        <v>126</v>
      </c>
      <c r="E45" s="2" t="s">
        <v>226</v>
      </c>
      <c r="F45" s="2" t="s">
        <v>227</v>
      </c>
      <c r="R45" s="2" t="s">
        <v>127</v>
      </c>
      <c r="S45" s="2" t="s">
        <v>685</v>
      </c>
    </row>
    <row r="46" spans="2:19" x14ac:dyDescent="0.45">
      <c r="B46" s="2" t="s">
        <v>127</v>
      </c>
      <c r="C46" s="2" t="s">
        <v>128</v>
      </c>
      <c r="E46" s="2" t="s">
        <v>228</v>
      </c>
      <c r="F46" s="2" t="s">
        <v>229</v>
      </c>
      <c r="R46" s="2" t="s">
        <v>129</v>
      </c>
      <c r="S46" s="2" t="s">
        <v>686</v>
      </c>
    </row>
    <row r="47" spans="2:19" x14ac:dyDescent="0.45">
      <c r="B47" s="2" t="s">
        <v>129</v>
      </c>
      <c r="C47" s="2" t="s">
        <v>130</v>
      </c>
      <c r="E47" s="2" t="s">
        <v>230</v>
      </c>
      <c r="F47" s="2" t="s">
        <v>231</v>
      </c>
      <c r="R47" s="2" t="s">
        <v>131</v>
      </c>
      <c r="S47" s="2" t="s">
        <v>687</v>
      </c>
    </row>
    <row r="48" spans="2:19" x14ac:dyDescent="0.45">
      <c r="B48" s="2" t="s">
        <v>131</v>
      </c>
      <c r="C48" s="2" t="s">
        <v>132</v>
      </c>
      <c r="E48" s="2" t="s">
        <v>232</v>
      </c>
      <c r="F48" s="2" t="s">
        <v>233</v>
      </c>
      <c r="R48" s="2" t="s">
        <v>133</v>
      </c>
      <c r="S48" s="2" t="s">
        <v>688</v>
      </c>
    </row>
    <row r="49" spans="2:6" x14ac:dyDescent="0.45">
      <c r="B49" s="2" t="s">
        <v>133</v>
      </c>
      <c r="C49" s="2" t="s">
        <v>134</v>
      </c>
      <c r="E49" s="2" t="s">
        <v>234</v>
      </c>
      <c r="F49" s="2" t="s">
        <v>235</v>
      </c>
    </row>
    <row r="50" spans="2:6" x14ac:dyDescent="0.45">
      <c r="B50" s="2" t="s">
        <v>135</v>
      </c>
      <c r="C50" s="2" t="s">
        <v>136</v>
      </c>
      <c r="E50" s="2" t="s">
        <v>236</v>
      </c>
      <c r="F50" s="2" t="s">
        <v>237</v>
      </c>
    </row>
    <row r="51" spans="2:6" x14ac:dyDescent="0.45">
      <c r="B51" s="2" t="s">
        <v>137</v>
      </c>
      <c r="C51" s="2" t="s">
        <v>138</v>
      </c>
      <c r="E51" s="2" t="s">
        <v>238</v>
      </c>
      <c r="F51" s="2" t="s">
        <v>239</v>
      </c>
    </row>
    <row r="52" spans="2:6" x14ac:dyDescent="0.45">
      <c r="E52" s="2" t="s">
        <v>240</v>
      </c>
      <c r="F52" s="2" t="s">
        <v>241</v>
      </c>
    </row>
    <row r="53" spans="2:6" x14ac:dyDescent="0.45">
      <c r="E53" s="2" t="s">
        <v>242</v>
      </c>
      <c r="F53" s="2" t="s">
        <v>243</v>
      </c>
    </row>
    <row r="54" spans="2:6" x14ac:dyDescent="0.45">
      <c r="E54" s="2" t="s">
        <v>244</v>
      </c>
      <c r="F54" s="2" t="s">
        <v>245</v>
      </c>
    </row>
    <row r="55" spans="2:6" x14ac:dyDescent="0.45">
      <c r="E55" s="2" t="s">
        <v>246</v>
      </c>
      <c r="F55" s="2" t="s">
        <v>247</v>
      </c>
    </row>
    <row r="56" spans="2:6" x14ac:dyDescent="0.45">
      <c r="E56" s="2" t="s">
        <v>248</v>
      </c>
      <c r="F56" s="2" t="s">
        <v>249</v>
      </c>
    </row>
    <row r="57" spans="2:6" x14ac:dyDescent="0.45">
      <c r="E57" s="2" t="s">
        <v>250</v>
      </c>
      <c r="F57" s="2" t="s">
        <v>251</v>
      </c>
    </row>
    <row r="58" spans="2:6" x14ac:dyDescent="0.45">
      <c r="E58" s="2" t="s">
        <v>252</v>
      </c>
      <c r="F58" s="2" t="s">
        <v>253</v>
      </c>
    </row>
    <row r="59" spans="2:6" x14ac:dyDescent="0.45">
      <c r="E59" s="2" t="s">
        <v>254</v>
      </c>
      <c r="F59" s="2" t="s">
        <v>255</v>
      </c>
    </row>
    <row r="60" spans="2:6" x14ac:dyDescent="0.45">
      <c r="E60" s="2" t="s">
        <v>256</v>
      </c>
      <c r="F60" s="2" t="s">
        <v>257</v>
      </c>
    </row>
    <row r="61" spans="2:6" x14ac:dyDescent="0.45">
      <c r="E61" s="2" t="s">
        <v>258</v>
      </c>
      <c r="F61" s="2" t="s">
        <v>259</v>
      </c>
    </row>
    <row r="62" spans="2:6" x14ac:dyDescent="0.45">
      <c r="E62" s="2" t="s">
        <v>260</v>
      </c>
      <c r="F62" s="2" t="s">
        <v>261</v>
      </c>
    </row>
    <row r="63" spans="2:6" x14ac:dyDescent="0.45">
      <c r="E63" s="2" t="s">
        <v>262</v>
      </c>
      <c r="F63" s="2" t="s">
        <v>263</v>
      </c>
    </row>
    <row r="64" spans="2:6" x14ac:dyDescent="0.45">
      <c r="E64" s="2" t="s">
        <v>264</v>
      </c>
      <c r="F64" s="2" t="s">
        <v>265</v>
      </c>
    </row>
    <row r="65" spans="5:6" x14ac:dyDescent="0.45">
      <c r="E65" s="2" t="s">
        <v>266</v>
      </c>
      <c r="F65" s="2" t="s">
        <v>267</v>
      </c>
    </row>
    <row r="66" spans="5:6" x14ac:dyDescent="0.45">
      <c r="E66" s="2" t="s">
        <v>268</v>
      </c>
      <c r="F66" s="2" t="s">
        <v>269</v>
      </c>
    </row>
    <row r="67" spans="5:6" x14ac:dyDescent="0.45">
      <c r="E67" s="2" t="s">
        <v>270</v>
      </c>
      <c r="F67" s="2" t="s">
        <v>271</v>
      </c>
    </row>
    <row r="68" spans="5:6" x14ac:dyDescent="0.45">
      <c r="E68" s="2" t="s">
        <v>272</v>
      </c>
      <c r="F68" s="2" t="s">
        <v>273</v>
      </c>
    </row>
    <row r="69" spans="5:6" x14ac:dyDescent="0.45">
      <c r="E69" s="2" t="s">
        <v>274</v>
      </c>
      <c r="F69" s="2" t="s">
        <v>275</v>
      </c>
    </row>
    <row r="70" spans="5:6" x14ac:dyDescent="0.45">
      <c r="E70" s="2" t="s">
        <v>276</v>
      </c>
      <c r="F70" s="2" t="s">
        <v>277</v>
      </c>
    </row>
    <row r="71" spans="5:6" x14ac:dyDescent="0.45">
      <c r="E71" s="2" t="s">
        <v>278</v>
      </c>
      <c r="F71" s="2" t="s">
        <v>279</v>
      </c>
    </row>
    <row r="72" spans="5:6" x14ac:dyDescent="0.45">
      <c r="E72" s="2" t="s">
        <v>280</v>
      </c>
      <c r="F72" s="2" t="s">
        <v>281</v>
      </c>
    </row>
    <row r="73" spans="5:6" x14ac:dyDescent="0.45">
      <c r="E73" s="2" t="s">
        <v>282</v>
      </c>
      <c r="F73" s="2" t="s">
        <v>283</v>
      </c>
    </row>
    <row r="74" spans="5:6" x14ac:dyDescent="0.45">
      <c r="E74" s="2" t="s">
        <v>284</v>
      </c>
      <c r="F74" s="2" t="s">
        <v>285</v>
      </c>
    </row>
    <row r="75" spans="5:6" x14ac:dyDescent="0.45">
      <c r="E75" s="2" t="s">
        <v>286</v>
      </c>
      <c r="F75" s="2" t="s">
        <v>287</v>
      </c>
    </row>
    <row r="76" spans="5:6" x14ac:dyDescent="0.45">
      <c r="E76" s="2" t="s">
        <v>288</v>
      </c>
      <c r="F76" s="2" t="s">
        <v>289</v>
      </c>
    </row>
    <row r="77" spans="5:6" x14ac:dyDescent="0.45">
      <c r="E77" s="2" t="s">
        <v>290</v>
      </c>
      <c r="F77" s="2" t="s">
        <v>291</v>
      </c>
    </row>
    <row r="78" spans="5:6" x14ac:dyDescent="0.45">
      <c r="E78" s="2" t="s">
        <v>292</v>
      </c>
      <c r="F78" s="2" t="s">
        <v>293</v>
      </c>
    </row>
    <row r="79" spans="5:6" x14ac:dyDescent="0.45">
      <c r="E79" s="2" t="s">
        <v>294</v>
      </c>
      <c r="F79" s="2" t="s">
        <v>295</v>
      </c>
    </row>
    <row r="80" spans="5:6" x14ac:dyDescent="0.45">
      <c r="E80" s="2" t="s">
        <v>296</v>
      </c>
      <c r="F80" s="2" t="s">
        <v>297</v>
      </c>
    </row>
    <row r="81" spans="5:6" x14ac:dyDescent="0.45">
      <c r="E81" s="2" t="s">
        <v>298</v>
      </c>
      <c r="F81" s="2" t="s">
        <v>299</v>
      </c>
    </row>
    <row r="82" spans="5:6" x14ac:dyDescent="0.45">
      <c r="E82" s="2" t="s">
        <v>300</v>
      </c>
      <c r="F82" s="2" t="s">
        <v>301</v>
      </c>
    </row>
    <row r="83" spans="5:6" x14ac:dyDescent="0.45">
      <c r="E83" s="2" t="s">
        <v>302</v>
      </c>
      <c r="F83" s="2" t="s">
        <v>303</v>
      </c>
    </row>
    <row r="84" spans="5:6" x14ac:dyDescent="0.45">
      <c r="E84" s="2" t="s">
        <v>304</v>
      </c>
      <c r="F84" s="2" t="s">
        <v>305</v>
      </c>
    </row>
    <row r="85" spans="5:6" x14ac:dyDescent="0.45">
      <c r="E85" s="2" t="s">
        <v>306</v>
      </c>
      <c r="F85" s="2" t="s">
        <v>307</v>
      </c>
    </row>
    <row r="86" spans="5:6" x14ac:dyDescent="0.45">
      <c r="E86" s="2" t="s">
        <v>308</v>
      </c>
      <c r="F86" s="2" t="s">
        <v>309</v>
      </c>
    </row>
    <row r="87" spans="5:6" x14ac:dyDescent="0.45">
      <c r="E87" s="2" t="s">
        <v>310</v>
      </c>
      <c r="F87" s="2" t="s">
        <v>311</v>
      </c>
    </row>
    <row r="88" spans="5:6" x14ac:dyDescent="0.45">
      <c r="E88" s="2" t="s">
        <v>312</v>
      </c>
      <c r="F88" s="2" t="s">
        <v>313</v>
      </c>
    </row>
    <row r="89" spans="5:6" x14ac:dyDescent="0.45">
      <c r="E89" s="2" t="s">
        <v>314</v>
      </c>
      <c r="F89" s="2" t="s">
        <v>315</v>
      </c>
    </row>
    <row r="90" spans="5:6" x14ac:dyDescent="0.45">
      <c r="E90" s="2" t="s">
        <v>316</v>
      </c>
      <c r="F90" s="2" t="s">
        <v>317</v>
      </c>
    </row>
    <row r="91" spans="5:6" x14ac:dyDescent="0.45">
      <c r="E91" s="2" t="s">
        <v>318</v>
      </c>
      <c r="F91" s="2" t="s">
        <v>319</v>
      </c>
    </row>
    <row r="92" spans="5:6" x14ac:dyDescent="0.45">
      <c r="E92" s="2" t="s">
        <v>320</v>
      </c>
      <c r="F92" s="2" t="s">
        <v>321</v>
      </c>
    </row>
    <row r="93" spans="5:6" x14ac:dyDescent="0.45">
      <c r="E93" s="2" t="s">
        <v>322</v>
      </c>
      <c r="F93" s="2" t="s">
        <v>323</v>
      </c>
    </row>
    <row r="94" spans="5:6" x14ac:dyDescent="0.45">
      <c r="E94" s="2" t="s">
        <v>324</v>
      </c>
      <c r="F94" s="2" t="s">
        <v>325</v>
      </c>
    </row>
    <row r="95" spans="5:6" x14ac:dyDescent="0.45">
      <c r="E95" s="2" t="s">
        <v>326</v>
      </c>
      <c r="F95" s="2" t="s">
        <v>327</v>
      </c>
    </row>
    <row r="96" spans="5:6" x14ac:dyDescent="0.45">
      <c r="E96" s="2" t="s">
        <v>328</v>
      </c>
      <c r="F96" s="2" t="s">
        <v>329</v>
      </c>
    </row>
    <row r="97" spans="5:6" x14ac:dyDescent="0.45">
      <c r="E97" s="2" t="s">
        <v>330</v>
      </c>
      <c r="F97" s="2" t="s">
        <v>331</v>
      </c>
    </row>
    <row r="98" spans="5:6" x14ac:dyDescent="0.45">
      <c r="E98" s="2" t="s">
        <v>332</v>
      </c>
      <c r="F98" s="2" t="s">
        <v>333</v>
      </c>
    </row>
    <row r="99" spans="5:6" x14ac:dyDescent="0.45">
      <c r="E99" s="2" t="s">
        <v>334</v>
      </c>
      <c r="F99" s="2" t="s">
        <v>335</v>
      </c>
    </row>
    <row r="100" spans="5:6" x14ac:dyDescent="0.45">
      <c r="E100" s="2" t="s">
        <v>336</v>
      </c>
      <c r="F100" s="2" t="s">
        <v>337</v>
      </c>
    </row>
    <row r="101" spans="5:6" x14ac:dyDescent="0.45">
      <c r="E101" s="2" t="s">
        <v>338</v>
      </c>
      <c r="F101" s="2" t="s">
        <v>339</v>
      </c>
    </row>
    <row r="102" spans="5:6" x14ac:dyDescent="0.45">
      <c r="E102" s="2" t="s">
        <v>340</v>
      </c>
      <c r="F102" s="2" t="s">
        <v>341</v>
      </c>
    </row>
    <row r="103" spans="5:6" x14ac:dyDescent="0.45">
      <c r="E103" s="2" t="s">
        <v>342</v>
      </c>
      <c r="F103" s="2" t="s">
        <v>343</v>
      </c>
    </row>
    <row r="104" spans="5:6" x14ac:dyDescent="0.45">
      <c r="E104" s="2" t="s">
        <v>344</v>
      </c>
      <c r="F104" s="2" t="s">
        <v>345</v>
      </c>
    </row>
    <row r="105" spans="5:6" x14ac:dyDescent="0.45">
      <c r="E105" s="2" t="s">
        <v>346</v>
      </c>
      <c r="F105" s="2" t="s">
        <v>347</v>
      </c>
    </row>
    <row r="106" spans="5:6" x14ac:dyDescent="0.45">
      <c r="E106" s="2" t="s">
        <v>348</v>
      </c>
      <c r="F106" s="2" t="s">
        <v>349</v>
      </c>
    </row>
    <row r="107" spans="5:6" x14ac:dyDescent="0.45">
      <c r="E107" s="2" t="s">
        <v>350</v>
      </c>
      <c r="F107" s="2" t="s">
        <v>351</v>
      </c>
    </row>
    <row r="108" spans="5:6" x14ac:dyDescent="0.45">
      <c r="E108" s="2" t="s">
        <v>352</v>
      </c>
      <c r="F108" s="2" t="s">
        <v>353</v>
      </c>
    </row>
    <row r="109" spans="5:6" x14ac:dyDescent="0.45">
      <c r="E109" s="2" t="s">
        <v>354</v>
      </c>
      <c r="F109" s="2" t="s">
        <v>355</v>
      </c>
    </row>
    <row r="110" spans="5:6" x14ac:dyDescent="0.45">
      <c r="E110" s="2" t="s">
        <v>356</v>
      </c>
      <c r="F110" s="2" t="s">
        <v>357</v>
      </c>
    </row>
    <row r="111" spans="5:6" x14ac:dyDescent="0.45">
      <c r="E111" s="2" t="s">
        <v>358</v>
      </c>
      <c r="F111" s="2" t="s">
        <v>359</v>
      </c>
    </row>
    <row r="112" spans="5:6" x14ac:dyDescent="0.45">
      <c r="E112" s="2" t="s">
        <v>360</v>
      </c>
      <c r="F112" s="2" t="s">
        <v>361</v>
      </c>
    </row>
    <row r="113" spans="5:6" x14ac:dyDescent="0.45">
      <c r="E113" s="2" t="s">
        <v>362</v>
      </c>
      <c r="F113" s="2" t="s">
        <v>363</v>
      </c>
    </row>
    <row r="114" spans="5:6" x14ac:dyDescent="0.45">
      <c r="E114" s="2" t="s">
        <v>364</v>
      </c>
      <c r="F114" s="2" t="s">
        <v>365</v>
      </c>
    </row>
    <row r="115" spans="5:6" x14ac:dyDescent="0.45">
      <c r="E115" s="2" t="s">
        <v>366</v>
      </c>
      <c r="F115" s="2" t="s">
        <v>367</v>
      </c>
    </row>
    <row r="116" spans="5:6" x14ac:dyDescent="0.45">
      <c r="E116" s="2" t="s">
        <v>368</v>
      </c>
      <c r="F116" s="2" t="s">
        <v>369</v>
      </c>
    </row>
    <row r="117" spans="5:6" x14ac:dyDescent="0.45">
      <c r="E117" s="2" t="s">
        <v>370</v>
      </c>
      <c r="F117" s="2" t="s">
        <v>371</v>
      </c>
    </row>
    <row r="118" spans="5:6" x14ac:dyDescent="0.45">
      <c r="E118" s="2" t="s">
        <v>372</v>
      </c>
      <c r="F118" s="2" t="s">
        <v>373</v>
      </c>
    </row>
    <row r="119" spans="5:6" x14ac:dyDescent="0.45">
      <c r="E119" s="2" t="s">
        <v>374</v>
      </c>
      <c r="F119" s="2" t="s">
        <v>375</v>
      </c>
    </row>
    <row r="120" spans="5:6" x14ac:dyDescent="0.45">
      <c r="E120" s="2" t="s">
        <v>376</v>
      </c>
      <c r="F120" s="2" t="s">
        <v>377</v>
      </c>
    </row>
    <row r="121" spans="5:6" x14ac:dyDescent="0.45">
      <c r="E121" s="2" t="s">
        <v>378</v>
      </c>
      <c r="F121" s="2" t="s">
        <v>379</v>
      </c>
    </row>
    <row r="122" spans="5:6" x14ac:dyDescent="0.45">
      <c r="E122" s="2" t="s">
        <v>380</v>
      </c>
      <c r="F122" s="2" t="s">
        <v>381</v>
      </c>
    </row>
    <row r="123" spans="5:6" x14ac:dyDescent="0.45">
      <c r="E123" s="2" t="s">
        <v>382</v>
      </c>
      <c r="F123" s="2" t="s">
        <v>383</v>
      </c>
    </row>
    <row r="124" spans="5:6" x14ac:dyDescent="0.45">
      <c r="E124" s="2" t="s">
        <v>384</v>
      </c>
      <c r="F124" s="2" t="s">
        <v>385</v>
      </c>
    </row>
    <row r="125" spans="5:6" x14ac:dyDescent="0.45">
      <c r="E125" s="2" t="s">
        <v>386</v>
      </c>
      <c r="F125" s="2" t="s">
        <v>387</v>
      </c>
    </row>
    <row r="126" spans="5:6" x14ac:dyDescent="0.45">
      <c r="E126" s="2" t="s">
        <v>388</v>
      </c>
      <c r="F126" s="2" t="s">
        <v>389</v>
      </c>
    </row>
    <row r="127" spans="5:6" x14ac:dyDescent="0.45">
      <c r="E127" s="2" t="s">
        <v>390</v>
      </c>
      <c r="F127" s="2" t="s">
        <v>391</v>
      </c>
    </row>
    <row r="128" spans="5:6" x14ac:dyDescent="0.45">
      <c r="E128" s="2" t="s">
        <v>392</v>
      </c>
      <c r="F128" s="2" t="s">
        <v>393</v>
      </c>
    </row>
    <row r="129" spans="5:6" x14ac:dyDescent="0.45">
      <c r="E129" s="2" t="s">
        <v>394</v>
      </c>
      <c r="F129" s="2" t="s">
        <v>395</v>
      </c>
    </row>
    <row r="130" spans="5:6" x14ac:dyDescent="0.45">
      <c r="E130" s="2" t="s">
        <v>396</v>
      </c>
      <c r="F130" s="2" t="s">
        <v>397</v>
      </c>
    </row>
    <row r="131" spans="5:6" x14ac:dyDescent="0.45">
      <c r="E131" s="2" t="s">
        <v>398</v>
      </c>
      <c r="F131" s="2" t="s">
        <v>399</v>
      </c>
    </row>
    <row r="132" spans="5:6" x14ac:dyDescent="0.45">
      <c r="E132" s="2" t="s">
        <v>400</v>
      </c>
      <c r="F132" s="2" t="s">
        <v>401</v>
      </c>
    </row>
    <row r="133" spans="5:6" x14ac:dyDescent="0.45">
      <c r="E133" s="2" t="s">
        <v>402</v>
      </c>
      <c r="F133" s="2" t="s">
        <v>403</v>
      </c>
    </row>
    <row r="134" spans="5:6" x14ac:dyDescent="0.45">
      <c r="E134" s="2" t="s">
        <v>404</v>
      </c>
      <c r="F134" s="2" t="s">
        <v>405</v>
      </c>
    </row>
    <row r="135" spans="5:6" x14ac:dyDescent="0.45">
      <c r="E135" s="2" t="s">
        <v>406</v>
      </c>
      <c r="F135" s="2" t="s">
        <v>407</v>
      </c>
    </row>
    <row r="136" spans="5:6" x14ac:dyDescent="0.45">
      <c r="E136" s="2" t="s">
        <v>408</v>
      </c>
      <c r="F136" s="2" t="s">
        <v>409</v>
      </c>
    </row>
    <row r="137" spans="5:6" x14ac:dyDescent="0.45">
      <c r="E137" s="2" t="s">
        <v>410</v>
      </c>
      <c r="F137" s="2" t="s">
        <v>411</v>
      </c>
    </row>
    <row r="138" spans="5:6" x14ac:dyDescent="0.45">
      <c r="E138" s="2" t="s">
        <v>412</v>
      </c>
      <c r="F138" s="2" t="s">
        <v>413</v>
      </c>
    </row>
    <row r="139" spans="5:6" x14ac:dyDescent="0.45">
      <c r="E139" s="2" t="s">
        <v>414</v>
      </c>
      <c r="F139" s="2" t="s">
        <v>415</v>
      </c>
    </row>
    <row r="140" spans="5:6" x14ac:dyDescent="0.45">
      <c r="E140" s="2" t="s">
        <v>416</v>
      </c>
      <c r="F140" s="2" t="s">
        <v>417</v>
      </c>
    </row>
    <row r="141" spans="5:6" x14ac:dyDescent="0.45">
      <c r="E141" s="2" t="s">
        <v>418</v>
      </c>
      <c r="F141" s="2" t="s">
        <v>419</v>
      </c>
    </row>
    <row r="142" spans="5:6" x14ac:dyDescent="0.45">
      <c r="E142" s="2" t="s">
        <v>420</v>
      </c>
      <c r="F142" s="2" t="s">
        <v>421</v>
      </c>
    </row>
    <row r="143" spans="5:6" x14ac:dyDescent="0.45">
      <c r="E143" s="2" t="s">
        <v>422</v>
      </c>
      <c r="F143" s="2" t="s">
        <v>423</v>
      </c>
    </row>
    <row r="144" spans="5:6" x14ac:dyDescent="0.45">
      <c r="E144" s="2" t="s">
        <v>424</v>
      </c>
      <c r="F144" s="2" t="s">
        <v>425</v>
      </c>
    </row>
    <row r="145" spans="5:6" x14ac:dyDescent="0.45">
      <c r="E145" s="2" t="s">
        <v>426</v>
      </c>
      <c r="F145" s="2" t="s">
        <v>427</v>
      </c>
    </row>
    <row r="146" spans="5:6" x14ac:dyDescent="0.45">
      <c r="E146" s="2" t="s">
        <v>428</v>
      </c>
      <c r="F146" s="2" t="s">
        <v>429</v>
      </c>
    </row>
    <row r="147" spans="5:6" x14ac:dyDescent="0.45">
      <c r="E147" s="2" t="s">
        <v>430</v>
      </c>
      <c r="F147" s="2" t="s">
        <v>431</v>
      </c>
    </row>
    <row r="148" spans="5:6" x14ac:dyDescent="0.45">
      <c r="E148" s="2" t="s">
        <v>432</v>
      </c>
      <c r="F148" s="2" t="s">
        <v>433</v>
      </c>
    </row>
    <row r="149" spans="5:6" x14ac:dyDescent="0.45">
      <c r="E149" s="2" t="s">
        <v>434</v>
      </c>
      <c r="F149" s="2" t="s">
        <v>435</v>
      </c>
    </row>
    <row r="150" spans="5:6" x14ac:dyDescent="0.45">
      <c r="E150" s="2" t="s">
        <v>436</v>
      </c>
      <c r="F150" s="2" t="s">
        <v>437</v>
      </c>
    </row>
    <row r="151" spans="5:6" x14ac:dyDescent="0.45">
      <c r="E151" s="2" t="s">
        <v>438</v>
      </c>
      <c r="F151" s="2" t="s">
        <v>439</v>
      </c>
    </row>
    <row r="152" spans="5:6" x14ac:dyDescent="0.45">
      <c r="E152" s="2" t="s">
        <v>440</v>
      </c>
      <c r="F152" s="2" t="s">
        <v>441</v>
      </c>
    </row>
    <row r="153" spans="5:6" x14ac:dyDescent="0.45">
      <c r="E153" s="2" t="s">
        <v>442</v>
      </c>
      <c r="F153" s="2" t="s">
        <v>443</v>
      </c>
    </row>
    <row r="154" spans="5:6" x14ac:dyDescent="0.45">
      <c r="E154" s="2" t="s">
        <v>444</v>
      </c>
      <c r="F154" s="2" t="s">
        <v>445</v>
      </c>
    </row>
    <row r="155" spans="5:6" x14ac:dyDescent="0.45">
      <c r="E155" s="2" t="s">
        <v>446</v>
      </c>
      <c r="F155" s="2" t="s">
        <v>447</v>
      </c>
    </row>
    <row r="156" spans="5:6" x14ac:dyDescent="0.45">
      <c r="E156" s="2" t="s">
        <v>448</v>
      </c>
      <c r="F156" s="2" t="s">
        <v>449</v>
      </c>
    </row>
    <row r="157" spans="5:6" x14ac:dyDescent="0.45">
      <c r="E157" s="2" t="s">
        <v>450</v>
      </c>
      <c r="F157" s="2" t="s">
        <v>451</v>
      </c>
    </row>
    <row r="158" spans="5:6" x14ac:dyDescent="0.45">
      <c r="E158" s="2" t="s">
        <v>452</v>
      </c>
      <c r="F158" s="2" t="s">
        <v>453</v>
      </c>
    </row>
    <row r="159" spans="5:6" x14ac:dyDescent="0.45">
      <c r="E159" s="2" t="s">
        <v>454</v>
      </c>
      <c r="F159" s="2" t="s">
        <v>455</v>
      </c>
    </row>
    <row r="160" spans="5:6" x14ac:dyDescent="0.45">
      <c r="E160" s="2" t="s">
        <v>456</v>
      </c>
      <c r="F160" s="2" t="s">
        <v>457</v>
      </c>
    </row>
    <row r="161" spans="5:6" x14ac:dyDescent="0.45">
      <c r="E161" s="2" t="s">
        <v>458</v>
      </c>
      <c r="F161" s="2" t="s">
        <v>459</v>
      </c>
    </row>
    <row r="162" spans="5:6" x14ac:dyDescent="0.45">
      <c r="E162" s="2" t="s">
        <v>460</v>
      </c>
      <c r="F162" s="2" t="s">
        <v>461</v>
      </c>
    </row>
    <row r="163" spans="5:6" x14ac:dyDescent="0.45">
      <c r="E163" s="2" t="s">
        <v>462</v>
      </c>
      <c r="F163" s="2" t="s">
        <v>463</v>
      </c>
    </row>
    <row r="164" spans="5:6" x14ac:dyDescent="0.45">
      <c r="E164" s="2" t="s">
        <v>464</v>
      </c>
      <c r="F164" s="2" t="s">
        <v>465</v>
      </c>
    </row>
    <row r="165" spans="5:6" x14ac:dyDescent="0.45">
      <c r="E165" s="2" t="s">
        <v>466</v>
      </c>
      <c r="F165" s="2" t="s">
        <v>467</v>
      </c>
    </row>
    <row r="166" spans="5:6" x14ac:dyDescent="0.45">
      <c r="E166" s="2" t="s">
        <v>468</v>
      </c>
      <c r="F166" s="2" t="s">
        <v>469</v>
      </c>
    </row>
    <row r="167" spans="5:6" x14ac:dyDescent="0.45">
      <c r="E167" s="2" t="s">
        <v>470</v>
      </c>
      <c r="F167" s="2" t="s">
        <v>471</v>
      </c>
    </row>
    <row r="168" spans="5:6" x14ac:dyDescent="0.45">
      <c r="E168" s="2" t="s">
        <v>472</v>
      </c>
      <c r="F168" s="2" t="s">
        <v>473</v>
      </c>
    </row>
    <row r="169" spans="5:6" x14ac:dyDescent="0.45">
      <c r="E169" s="2" t="s">
        <v>474</v>
      </c>
      <c r="F169" s="2" t="s">
        <v>475</v>
      </c>
    </row>
    <row r="170" spans="5:6" x14ac:dyDescent="0.45">
      <c r="E170" s="2" t="s">
        <v>476</v>
      </c>
      <c r="F170" s="2" t="s">
        <v>477</v>
      </c>
    </row>
    <row r="171" spans="5:6" x14ac:dyDescent="0.45">
      <c r="E171" s="2" t="s">
        <v>478</v>
      </c>
      <c r="F171" s="2" t="s">
        <v>479</v>
      </c>
    </row>
    <row r="172" spans="5:6" x14ac:dyDescent="0.45">
      <c r="E172" s="2" t="s">
        <v>480</v>
      </c>
      <c r="F172" s="2" t="s">
        <v>481</v>
      </c>
    </row>
    <row r="173" spans="5:6" x14ac:dyDescent="0.45">
      <c r="E173" s="2" t="s">
        <v>482</v>
      </c>
      <c r="F173" s="2" t="s">
        <v>483</v>
      </c>
    </row>
    <row r="174" spans="5:6" x14ac:dyDescent="0.45">
      <c r="E174" s="2" t="s">
        <v>484</v>
      </c>
      <c r="F174" s="2" t="s">
        <v>485</v>
      </c>
    </row>
    <row r="175" spans="5:6" x14ac:dyDescent="0.45">
      <c r="E175" s="2" t="s">
        <v>486</v>
      </c>
      <c r="F175" s="2" t="s">
        <v>487</v>
      </c>
    </row>
    <row r="176" spans="5:6" x14ac:dyDescent="0.45">
      <c r="E176" s="2" t="s">
        <v>488</v>
      </c>
      <c r="F176" s="2" t="s">
        <v>489</v>
      </c>
    </row>
    <row r="177" spans="5:6" x14ac:dyDescent="0.45">
      <c r="E177" s="2" t="s">
        <v>490</v>
      </c>
      <c r="F177" s="2" t="s">
        <v>491</v>
      </c>
    </row>
    <row r="178" spans="5:6" x14ac:dyDescent="0.45">
      <c r="E178" s="2" t="s">
        <v>492</v>
      </c>
      <c r="F178" s="2" t="s">
        <v>493</v>
      </c>
    </row>
    <row r="179" spans="5:6" x14ac:dyDescent="0.45">
      <c r="E179" s="2" t="s">
        <v>494</v>
      </c>
      <c r="F179" s="2" t="s">
        <v>495</v>
      </c>
    </row>
    <row r="180" spans="5:6" x14ac:dyDescent="0.45">
      <c r="E180" s="2" t="s">
        <v>496</v>
      </c>
      <c r="F180" s="2" t="s">
        <v>497</v>
      </c>
    </row>
    <row r="181" spans="5:6" x14ac:dyDescent="0.45">
      <c r="E181" s="2" t="s">
        <v>498</v>
      </c>
      <c r="F181" s="2" t="s">
        <v>499</v>
      </c>
    </row>
    <row r="182" spans="5:6" x14ac:dyDescent="0.45">
      <c r="E182" s="2" t="s">
        <v>500</v>
      </c>
      <c r="F182" s="2" t="s">
        <v>501</v>
      </c>
    </row>
    <row r="183" spans="5:6" x14ac:dyDescent="0.45">
      <c r="E183" s="2" t="s">
        <v>502</v>
      </c>
      <c r="F183" s="2" t="s">
        <v>503</v>
      </c>
    </row>
    <row r="184" spans="5:6" x14ac:dyDescent="0.45">
      <c r="E184" s="2" t="s">
        <v>504</v>
      </c>
      <c r="F184" s="2" t="s">
        <v>505</v>
      </c>
    </row>
    <row r="185" spans="5:6" x14ac:dyDescent="0.45">
      <c r="E185" s="2" t="s">
        <v>506</v>
      </c>
      <c r="F185" s="2" t="s">
        <v>507</v>
      </c>
    </row>
    <row r="186" spans="5:6" x14ac:dyDescent="0.45">
      <c r="E186" s="2" t="s">
        <v>508</v>
      </c>
      <c r="F186" s="2" t="s">
        <v>509</v>
      </c>
    </row>
    <row r="187" spans="5:6" x14ac:dyDescent="0.45">
      <c r="E187" s="2" t="s">
        <v>510</v>
      </c>
      <c r="F187" s="2" t="s">
        <v>511</v>
      </c>
    </row>
    <row r="188" spans="5:6" x14ac:dyDescent="0.45">
      <c r="E188" s="2" t="s">
        <v>512</v>
      </c>
      <c r="F188" s="2" t="s">
        <v>513</v>
      </c>
    </row>
    <row r="189" spans="5:6" x14ac:dyDescent="0.45">
      <c r="E189" s="2" t="s">
        <v>514</v>
      </c>
      <c r="F189" s="2" t="s">
        <v>515</v>
      </c>
    </row>
    <row r="190" spans="5:6" x14ac:dyDescent="0.45">
      <c r="E190" s="2" t="s">
        <v>516</v>
      </c>
      <c r="F190" s="2" t="s">
        <v>517</v>
      </c>
    </row>
    <row r="191" spans="5:6" x14ac:dyDescent="0.45">
      <c r="E191" s="2" t="s">
        <v>518</v>
      </c>
      <c r="F191" s="2" t="s">
        <v>519</v>
      </c>
    </row>
    <row r="192" spans="5:6" x14ac:dyDescent="0.45">
      <c r="E192" s="2" t="s">
        <v>520</v>
      </c>
      <c r="F192" s="2" t="s">
        <v>521</v>
      </c>
    </row>
    <row r="193" spans="5:6" x14ac:dyDescent="0.45">
      <c r="E193" s="2" t="s">
        <v>522</v>
      </c>
      <c r="F193" s="2" t="s">
        <v>523</v>
      </c>
    </row>
    <row r="194" spans="5:6" x14ac:dyDescent="0.45">
      <c r="E194" s="2" t="s">
        <v>524</v>
      </c>
      <c r="F194" s="2" t="s">
        <v>525</v>
      </c>
    </row>
    <row r="195" spans="5:6" x14ac:dyDescent="0.45">
      <c r="E195" s="2" t="s">
        <v>526</v>
      </c>
      <c r="F195" s="2" t="s">
        <v>527</v>
      </c>
    </row>
    <row r="196" spans="5:6" x14ac:dyDescent="0.45">
      <c r="E196" s="2" t="s">
        <v>528</v>
      </c>
      <c r="F196" s="2" t="s">
        <v>529</v>
      </c>
    </row>
    <row r="197" spans="5:6" x14ac:dyDescent="0.45">
      <c r="E197" s="2" t="s">
        <v>530</v>
      </c>
      <c r="F197" s="2" t="s">
        <v>531</v>
      </c>
    </row>
    <row r="198" spans="5:6" x14ac:dyDescent="0.45">
      <c r="E198" s="2" t="s">
        <v>532</v>
      </c>
      <c r="F198" s="2" t="s">
        <v>533</v>
      </c>
    </row>
    <row r="199" spans="5:6" x14ac:dyDescent="0.45">
      <c r="E199" s="2" t="s">
        <v>534</v>
      </c>
      <c r="F199" s="2" t="s">
        <v>535</v>
      </c>
    </row>
    <row r="200" spans="5:6" x14ac:dyDescent="0.45">
      <c r="E200" s="2" t="s">
        <v>536</v>
      </c>
      <c r="F200" s="2" t="s">
        <v>537</v>
      </c>
    </row>
    <row r="201" spans="5:6" x14ac:dyDescent="0.45">
      <c r="E201" s="2" t="s">
        <v>538</v>
      </c>
      <c r="F201" s="2" t="s">
        <v>539</v>
      </c>
    </row>
    <row r="202" spans="5:6" x14ac:dyDescent="0.45">
      <c r="E202" s="2" t="s">
        <v>540</v>
      </c>
      <c r="F202" s="2" t="s">
        <v>541</v>
      </c>
    </row>
    <row r="203" spans="5:6" x14ac:dyDescent="0.45">
      <c r="E203" s="2" t="s">
        <v>542</v>
      </c>
      <c r="F203" s="2" t="s">
        <v>543</v>
      </c>
    </row>
    <row r="204" spans="5:6" x14ac:dyDescent="0.45">
      <c r="E204" s="2" t="s">
        <v>544</v>
      </c>
      <c r="F204" s="2" t="s">
        <v>545</v>
      </c>
    </row>
    <row r="205" spans="5:6" x14ac:dyDescent="0.45">
      <c r="E205" s="2" t="s">
        <v>546</v>
      </c>
      <c r="F205" s="2" t="s">
        <v>547</v>
      </c>
    </row>
    <row r="206" spans="5:6" x14ac:dyDescent="0.45">
      <c r="E206" s="2" t="s">
        <v>548</v>
      </c>
      <c r="F206" s="2" t="s">
        <v>549</v>
      </c>
    </row>
    <row r="207" spans="5:6" x14ac:dyDescent="0.45">
      <c r="E207" s="2" t="s">
        <v>550</v>
      </c>
      <c r="F207" s="2" t="s">
        <v>551</v>
      </c>
    </row>
    <row r="208" spans="5:6" x14ac:dyDescent="0.45">
      <c r="E208" s="2" t="s">
        <v>552</v>
      </c>
      <c r="F208" s="2" t="s">
        <v>553</v>
      </c>
    </row>
    <row r="209" spans="5:6" x14ac:dyDescent="0.45">
      <c r="E209" s="2" t="s">
        <v>554</v>
      </c>
      <c r="F209" s="2" t="s">
        <v>555</v>
      </c>
    </row>
    <row r="210" spans="5:6" x14ac:dyDescent="0.45">
      <c r="E210" s="2" t="s">
        <v>556</v>
      </c>
      <c r="F210" s="2" t="s">
        <v>557</v>
      </c>
    </row>
    <row r="211" spans="5:6" x14ac:dyDescent="0.45">
      <c r="E211" s="2" t="s">
        <v>558</v>
      </c>
      <c r="F211" s="2" t="s">
        <v>559</v>
      </c>
    </row>
    <row r="212" spans="5:6" x14ac:dyDescent="0.45">
      <c r="E212" s="2" t="s">
        <v>560</v>
      </c>
      <c r="F212" s="2" t="s">
        <v>561</v>
      </c>
    </row>
    <row r="213" spans="5:6" x14ac:dyDescent="0.45">
      <c r="E213" s="2" t="s">
        <v>562</v>
      </c>
      <c r="F213" s="2" t="s">
        <v>563</v>
      </c>
    </row>
    <row r="214" spans="5:6" x14ac:dyDescent="0.45">
      <c r="E214" s="2" t="s">
        <v>564</v>
      </c>
      <c r="F214" s="2" t="s">
        <v>565</v>
      </c>
    </row>
    <row r="215" spans="5:6" x14ac:dyDescent="0.45">
      <c r="E215" s="2" t="s">
        <v>566</v>
      </c>
      <c r="F215" s="2" t="s">
        <v>567</v>
      </c>
    </row>
    <row r="216" spans="5:6" x14ac:dyDescent="0.45">
      <c r="E216" s="2" t="s">
        <v>568</v>
      </c>
      <c r="F216" s="2" t="s">
        <v>569</v>
      </c>
    </row>
    <row r="217" spans="5:6" x14ac:dyDescent="0.45">
      <c r="E217" s="2" t="s">
        <v>570</v>
      </c>
      <c r="F217" s="2" t="s">
        <v>571</v>
      </c>
    </row>
    <row r="218" spans="5:6" x14ac:dyDescent="0.45">
      <c r="E218" s="2" t="s">
        <v>572</v>
      </c>
      <c r="F218" s="2" t="s">
        <v>573</v>
      </c>
    </row>
    <row r="219" spans="5:6" x14ac:dyDescent="0.45"/>
  </sheetData>
  <phoneticPr fontId="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B491-20DC-4935-B336-0B05E48ED324}">
  <sheetPr>
    <tabColor theme="7" tint="0.79998168889431442"/>
  </sheetPr>
  <dimension ref="A1:G202"/>
  <sheetViews>
    <sheetView workbookViewId="0">
      <selection activeCell="F8" sqref="F8"/>
    </sheetView>
  </sheetViews>
  <sheetFormatPr defaultColWidth="0" defaultRowHeight="18" customHeight="1" zeroHeight="1" x14ac:dyDescent="0.45"/>
  <cols>
    <col min="1" max="4" width="30.59765625" customWidth="1"/>
    <col min="5" max="5" width="10.59765625" customWidth="1"/>
    <col min="6" max="6" width="13.3984375" bestFit="1" customWidth="1"/>
    <col min="7" max="7" width="3.09765625" customWidth="1"/>
    <col min="8" max="16384" width="8.69921875" hidden="1"/>
  </cols>
  <sheetData>
    <row r="1" spans="1:6" ht="18" customHeight="1" x14ac:dyDescent="0.4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</row>
    <row r="2" spans="1:6" ht="18" customHeight="1" x14ac:dyDescent="0.45">
      <c r="A2" t="s">
        <v>4101</v>
      </c>
      <c r="B2" t="s">
        <v>5541</v>
      </c>
      <c r="C2" t="s">
        <v>5542</v>
      </c>
      <c r="D2" t="s">
        <v>5543</v>
      </c>
      <c r="E2" t="s">
        <v>5544</v>
      </c>
    </row>
    <row r="3" spans="1:6" ht="18" customHeight="1" x14ac:dyDescent="0.45">
      <c r="A3" t="s">
        <v>3458</v>
      </c>
      <c r="B3" t="s">
        <v>5545</v>
      </c>
      <c r="C3" t="s">
        <v>5546</v>
      </c>
      <c r="D3" t="s">
        <v>5547</v>
      </c>
      <c r="E3" t="s">
        <v>5548</v>
      </c>
    </row>
    <row r="4" spans="1:6" ht="18" customHeight="1" x14ac:dyDescent="0.45">
      <c r="A4" t="s">
        <v>3178</v>
      </c>
      <c r="B4" t="s">
        <v>5549</v>
      </c>
      <c r="C4" t="s">
        <v>5550</v>
      </c>
      <c r="D4" t="s">
        <v>5551</v>
      </c>
      <c r="E4" t="s">
        <v>5552</v>
      </c>
    </row>
    <row r="5" spans="1:6" ht="18" customHeight="1" x14ac:dyDescent="0.45">
      <c r="A5" t="s">
        <v>5504</v>
      </c>
      <c r="B5" t="s">
        <v>5553</v>
      </c>
      <c r="C5" t="s">
        <v>5554</v>
      </c>
      <c r="D5" t="s">
        <v>5555</v>
      </c>
      <c r="E5" t="s">
        <v>5556</v>
      </c>
    </row>
    <row r="6" spans="1:6" ht="18" customHeight="1" x14ac:dyDescent="0.45">
      <c r="A6" t="s">
        <v>3288</v>
      </c>
      <c r="B6" t="s">
        <v>5557</v>
      </c>
      <c r="C6" t="s">
        <v>5558</v>
      </c>
      <c r="D6" t="s">
        <v>5559</v>
      </c>
      <c r="E6" t="s">
        <v>5560</v>
      </c>
      <c r="F6">
        <v>14</v>
      </c>
    </row>
    <row r="7" spans="1:6" ht="18" customHeight="1" x14ac:dyDescent="0.45">
      <c r="A7" t="s">
        <v>2348</v>
      </c>
      <c r="B7" t="s">
        <v>5561</v>
      </c>
      <c r="C7" t="s">
        <v>5562</v>
      </c>
      <c r="D7" t="s">
        <v>5563</v>
      </c>
      <c r="E7" t="s">
        <v>5564</v>
      </c>
    </row>
    <row r="8" spans="1:6" ht="18" customHeight="1" x14ac:dyDescent="0.45">
      <c r="A8" t="s">
        <v>3529</v>
      </c>
      <c r="B8" t="s">
        <v>5565</v>
      </c>
      <c r="C8" t="s">
        <v>5566</v>
      </c>
      <c r="D8" t="s">
        <v>5567</v>
      </c>
      <c r="E8" t="s">
        <v>5568</v>
      </c>
      <c r="F8">
        <v>19</v>
      </c>
    </row>
    <row r="9" spans="1:6" ht="18" customHeight="1" x14ac:dyDescent="0.45">
      <c r="A9" t="s">
        <v>4545</v>
      </c>
      <c r="B9" t="s">
        <v>5569</v>
      </c>
      <c r="C9" t="s">
        <v>5570</v>
      </c>
      <c r="D9" t="s">
        <v>5571</v>
      </c>
      <c r="E9" t="s">
        <v>5572</v>
      </c>
    </row>
    <row r="10" spans="1:6" ht="18" customHeight="1" x14ac:dyDescent="0.45">
      <c r="A10" t="s">
        <v>4579</v>
      </c>
      <c r="B10" t="s">
        <v>5573</v>
      </c>
      <c r="C10" t="s">
        <v>5574</v>
      </c>
      <c r="D10" t="s">
        <v>5575</v>
      </c>
      <c r="E10" t="s">
        <v>5576</v>
      </c>
    </row>
    <row r="11" spans="1:6" ht="18" customHeight="1" x14ac:dyDescent="0.45">
      <c r="A11" t="s">
        <v>4653</v>
      </c>
      <c r="B11" t="s">
        <v>5577</v>
      </c>
      <c r="C11" t="s">
        <v>5578</v>
      </c>
      <c r="D11" t="s">
        <v>5579</v>
      </c>
      <c r="E11" t="s">
        <v>5580</v>
      </c>
    </row>
    <row r="12" spans="1:6" ht="18" customHeight="1" x14ac:dyDescent="0.45">
      <c r="A12" t="s">
        <v>5581</v>
      </c>
      <c r="B12" t="s">
        <v>5582</v>
      </c>
      <c r="C12" t="s">
        <v>5583</v>
      </c>
      <c r="D12" t="s">
        <v>5584</v>
      </c>
      <c r="E12" t="s">
        <v>5585</v>
      </c>
    </row>
    <row r="13" spans="1:6" ht="18" customHeight="1" x14ac:dyDescent="0.45">
      <c r="A13" t="s">
        <v>4892</v>
      </c>
      <c r="B13" t="s">
        <v>5586</v>
      </c>
      <c r="C13" t="s">
        <v>5587</v>
      </c>
      <c r="D13" t="s">
        <v>5588</v>
      </c>
      <c r="E13" t="s">
        <v>5589</v>
      </c>
    </row>
    <row r="14" spans="1:6" ht="18" customHeight="1" x14ac:dyDescent="0.45">
      <c r="A14" t="s">
        <v>5590</v>
      </c>
      <c r="B14" t="s">
        <v>5591</v>
      </c>
      <c r="C14" t="s">
        <v>5592</v>
      </c>
      <c r="D14" t="s">
        <v>5593</v>
      </c>
      <c r="E14" t="s">
        <v>5594</v>
      </c>
    </row>
    <row r="15" spans="1:6" ht="18" customHeight="1" x14ac:dyDescent="0.45">
      <c r="A15" t="s">
        <v>5595</v>
      </c>
      <c r="B15" t="s">
        <v>5596</v>
      </c>
      <c r="C15" t="s">
        <v>5597</v>
      </c>
      <c r="D15" t="s">
        <v>5598</v>
      </c>
      <c r="E15" t="s">
        <v>5599</v>
      </c>
    </row>
    <row r="16" spans="1:6" ht="18" customHeight="1" x14ac:dyDescent="0.45">
      <c r="A16" t="s">
        <v>5600</v>
      </c>
      <c r="B16" t="s">
        <v>5601</v>
      </c>
      <c r="C16" t="s">
        <v>5602</v>
      </c>
      <c r="D16" t="s">
        <v>5603</v>
      </c>
      <c r="E16" t="s">
        <v>5604</v>
      </c>
    </row>
    <row r="17" spans="1:6" ht="18" customHeight="1" x14ac:dyDescent="0.45">
      <c r="A17" t="s">
        <v>3987</v>
      </c>
      <c r="B17" t="s">
        <v>5605</v>
      </c>
      <c r="C17" t="s">
        <v>5606</v>
      </c>
      <c r="D17" t="s">
        <v>5607</v>
      </c>
      <c r="E17" t="s">
        <v>5608</v>
      </c>
    </row>
    <row r="18" spans="1:6" ht="18" customHeight="1" x14ac:dyDescent="0.45">
      <c r="A18" t="s">
        <v>3982</v>
      </c>
      <c r="B18" t="s">
        <v>5609</v>
      </c>
      <c r="C18" t="s">
        <v>5610</v>
      </c>
      <c r="D18" t="s">
        <v>5611</v>
      </c>
      <c r="E18" t="s">
        <v>5612</v>
      </c>
    </row>
    <row r="19" spans="1:6" ht="18" customHeight="1" x14ac:dyDescent="0.45">
      <c r="A19" t="s">
        <v>5613</v>
      </c>
      <c r="B19" t="s">
        <v>5614</v>
      </c>
      <c r="C19" t="s">
        <v>5615</v>
      </c>
      <c r="D19" t="s">
        <v>5616</v>
      </c>
      <c r="E19" t="s">
        <v>5617</v>
      </c>
    </row>
    <row r="20" spans="1:6" ht="18" customHeight="1" x14ac:dyDescent="0.45">
      <c r="A20" t="s">
        <v>4551</v>
      </c>
      <c r="B20" t="s">
        <v>5618</v>
      </c>
      <c r="C20" t="s">
        <v>5619</v>
      </c>
      <c r="D20" t="s">
        <v>5620</v>
      </c>
      <c r="E20" t="s">
        <v>5621</v>
      </c>
    </row>
    <row r="21" spans="1:6" ht="18" customHeight="1" x14ac:dyDescent="0.45">
      <c r="A21" t="s">
        <v>5194</v>
      </c>
      <c r="B21" t="s">
        <v>5622</v>
      </c>
      <c r="C21" t="s">
        <v>5623</v>
      </c>
      <c r="D21" t="s">
        <v>5624</v>
      </c>
      <c r="E21" t="s">
        <v>5625</v>
      </c>
    </row>
    <row r="22" spans="1:6" ht="18" customHeight="1" x14ac:dyDescent="0.45">
      <c r="A22" t="s">
        <v>5004</v>
      </c>
      <c r="B22" t="s">
        <v>5626</v>
      </c>
      <c r="C22" t="s">
        <v>5627</v>
      </c>
      <c r="D22" t="s">
        <v>5628</v>
      </c>
      <c r="E22" t="s">
        <v>5629</v>
      </c>
    </row>
    <row r="23" spans="1:6" ht="18" customHeight="1" x14ac:dyDescent="0.45">
      <c r="A23" t="s">
        <v>4088</v>
      </c>
      <c r="B23" t="s">
        <v>5630</v>
      </c>
      <c r="C23" t="s">
        <v>5631</v>
      </c>
      <c r="D23" t="s">
        <v>5632</v>
      </c>
      <c r="E23" t="s">
        <v>5633</v>
      </c>
    </row>
    <row r="24" spans="1:6" ht="18" customHeight="1" x14ac:dyDescent="0.45">
      <c r="A24" t="s">
        <v>5634</v>
      </c>
      <c r="B24" t="s">
        <v>5635</v>
      </c>
      <c r="C24" t="s">
        <v>5636</v>
      </c>
      <c r="D24" t="s">
        <v>5637</v>
      </c>
      <c r="E24" t="s">
        <v>5638</v>
      </c>
    </row>
    <row r="25" spans="1:6" ht="18" customHeight="1" x14ac:dyDescent="0.45">
      <c r="A25" t="s">
        <v>4614</v>
      </c>
      <c r="B25" t="s">
        <v>5639</v>
      </c>
      <c r="C25" t="s">
        <v>5640</v>
      </c>
      <c r="D25" t="s">
        <v>5641</v>
      </c>
      <c r="E25" t="s">
        <v>5642</v>
      </c>
    </row>
    <row r="26" spans="1:6" ht="18" customHeight="1" x14ac:dyDescent="0.45">
      <c r="A26" t="s">
        <v>5643</v>
      </c>
      <c r="B26" t="s">
        <v>5644</v>
      </c>
      <c r="C26" t="s">
        <v>5645</v>
      </c>
      <c r="D26" t="s">
        <v>5646</v>
      </c>
      <c r="E26" t="s">
        <v>5647</v>
      </c>
    </row>
    <row r="27" spans="1:6" ht="18" customHeight="1" x14ac:dyDescent="0.45">
      <c r="A27" t="s">
        <v>3967</v>
      </c>
      <c r="B27" t="s">
        <v>5648</v>
      </c>
      <c r="C27" t="s">
        <v>5649</v>
      </c>
      <c r="D27" t="s">
        <v>5650</v>
      </c>
      <c r="E27" t="s">
        <v>5651</v>
      </c>
    </row>
    <row r="28" spans="1:6" ht="18" customHeight="1" x14ac:dyDescent="0.45">
      <c r="A28" t="s">
        <v>5652</v>
      </c>
      <c r="B28" t="s">
        <v>5653</v>
      </c>
      <c r="C28" t="s">
        <v>5654</v>
      </c>
      <c r="D28" t="s">
        <v>5655</v>
      </c>
      <c r="E28" t="s">
        <v>5656</v>
      </c>
    </row>
    <row r="29" spans="1:6" ht="18" customHeight="1" x14ac:dyDescent="0.45">
      <c r="A29" t="s">
        <v>2765</v>
      </c>
      <c r="B29" t="s">
        <v>5657</v>
      </c>
      <c r="C29" t="s">
        <v>5658</v>
      </c>
      <c r="D29" t="s">
        <v>5659</v>
      </c>
      <c r="E29" t="s">
        <v>5660</v>
      </c>
      <c r="F29">
        <v>10</v>
      </c>
    </row>
    <row r="30" spans="1:6" ht="18" customHeight="1" x14ac:dyDescent="0.45">
      <c r="A30" t="s">
        <v>3632</v>
      </c>
      <c r="B30" t="s">
        <v>5661</v>
      </c>
      <c r="C30" t="s">
        <v>5662</v>
      </c>
      <c r="D30" t="s">
        <v>5663</v>
      </c>
      <c r="E30" t="s">
        <v>5664</v>
      </c>
    </row>
    <row r="31" spans="1:6" ht="18" customHeight="1" x14ac:dyDescent="0.45">
      <c r="A31" t="s">
        <v>4000</v>
      </c>
      <c r="B31" t="s">
        <v>5665</v>
      </c>
      <c r="C31" t="s">
        <v>5666</v>
      </c>
      <c r="D31" t="s">
        <v>5667</v>
      </c>
      <c r="E31" t="s">
        <v>5668</v>
      </c>
    </row>
    <row r="32" spans="1:6" ht="18" customHeight="1" x14ac:dyDescent="0.45">
      <c r="A32" t="s">
        <v>3735</v>
      </c>
      <c r="B32" t="s">
        <v>5669</v>
      </c>
      <c r="C32" t="s">
        <v>5670</v>
      </c>
      <c r="D32" t="s">
        <v>5671</v>
      </c>
      <c r="E32" t="s">
        <v>5672</v>
      </c>
      <c r="F32">
        <v>6</v>
      </c>
    </row>
    <row r="33" spans="1:6" ht="18" customHeight="1" x14ac:dyDescent="0.45">
      <c r="A33" t="s">
        <v>5673</v>
      </c>
      <c r="B33" t="s">
        <v>5674</v>
      </c>
      <c r="C33" t="s">
        <v>5675</v>
      </c>
      <c r="D33" t="s">
        <v>5676</v>
      </c>
      <c r="E33" t="s">
        <v>5677</v>
      </c>
    </row>
    <row r="34" spans="1:6" ht="18" customHeight="1" x14ac:dyDescent="0.45">
      <c r="A34" t="s">
        <v>5475</v>
      </c>
      <c r="B34" t="s">
        <v>5678</v>
      </c>
      <c r="C34" t="s">
        <v>5679</v>
      </c>
      <c r="D34" t="s">
        <v>5680</v>
      </c>
      <c r="E34" t="s">
        <v>5681</v>
      </c>
    </row>
    <row r="35" spans="1:6" ht="18" customHeight="1" x14ac:dyDescent="0.45">
      <c r="A35" t="s">
        <v>2462</v>
      </c>
      <c r="B35" t="s">
        <v>5682</v>
      </c>
      <c r="C35" t="s">
        <v>5683</v>
      </c>
      <c r="D35" t="s">
        <v>5684</v>
      </c>
      <c r="E35" t="s">
        <v>5685</v>
      </c>
    </row>
    <row r="36" spans="1:6" ht="18" customHeight="1" x14ac:dyDescent="0.45">
      <c r="A36" t="s">
        <v>4504</v>
      </c>
      <c r="B36" t="s">
        <v>5686</v>
      </c>
      <c r="C36" t="s">
        <v>5687</v>
      </c>
      <c r="D36" t="s">
        <v>5688</v>
      </c>
      <c r="E36" t="s">
        <v>5689</v>
      </c>
    </row>
    <row r="37" spans="1:6" ht="18" customHeight="1" x14ac:dyDescent="0.45">
      <c r="A37" t="s">
        <v>5690</v>
      </c>
      <c r="B37" t="s">
        <v>5691</v>
      </c>
      <c r="C37" t="s">
        <v>5692</v>
      </c>
      <c r="D37" t="s">
        <v>5693</v>
      </c>
      <c r="E37" t="s">
        <v>5694</v>
      </c>
    </row>
    <row r="38" spans="1:6" ht="18" customHeight="1" x14ac:dyDescent="0.45">
      <c r="A38" t="s">
        <v>5695</v>
      </c>
      <c r="B38" t="s">
        <v>5696</v>
      </c>
      <c r="C38" t="s">
        <v>5697</v>
      </c>
      <c r="D38" t="s">
        <v>5698</v>
      </c>
      <c r="E38" t="s">
        <v>5699</v>
      </c>
    </row>
    <row r="39" spans="1:6" ht="18" customHeight="1" x14ac:dyDescent="0.45">
      <c r="A39" t="s">
        <v>3654</v>
      </c>
      <c r="B39" t="s">
        <v>5700</v>
      </c>
      <c r="C39" t="s">
        <v>5701</v>
      </c>
      <c r="D39" t="s">
        <v>5702</v>
      </c>
      <c r="E39" t="s">
        <v>5703</v>
      </c>
      <c r="F39">
        <v>7</v>
      </c>
    </row>
    <row r="40" spans="1:6" ht="18" customHeight="1" x14ac:dyDescent="0.45">
      <c r="A40" t="s">
        <v>701</v>
      </c>
      <c r="B40" t="s">
        <v>5704</v>
      </c>
      <c r="C40" t="s">
        <v>5705</v>
      </c>
      <c r="D40" t="s">
        <v>5706</v>
      </c>
      <c r="E40" t="s">
        <v>5707</v>
      </c>
      <c r="F40">
        <v>1</v>
      </c>
    </row>
    <row r="41" spans="1:6" ht="18" customHeight="1" x14ac:dyDescent="0.45">
      <c r="A41" t="s">
        <v>4811</v>
      </c>
      <c r="B41" t="s">
        <v>5708</v>
      </c>
      <c r="C41" t="s">
        <v>5709</v>
      </c>
      <c r="D41" t="s">
        <v>5710</v>
      </c>
      <c r="E41" t="s">
        <v>5711</v>
      </c>
    </row>
    <row r="42" spans="1:6" ht="18" customHeight="1" x14ac:dyDescent="0.45">
      <c r="A42" t="s">
        <v>5712</v>
      </c>
      <c r="B42" t="s">
        <v>5713</v>
      </c>
      <c r="C42" t="s">
        <v>5714</v>
      </c>
      <c r="D42" t="s">
        <v>5715</v>
      </c>
      <c r="E42" t="s">
        <v>5716</v>
      </c>
    </row>
    <row r="43" spans="1:6" ht="18" customHeight="1" x14ac:dyDescent="0.45">
      <c r="A43" t="s">
        <v>2907</v>
      </c>
      <c r="B43" t="s">
        <v>5717</v>
      </c>
      <c r="C43" t="s">
        <v>5718</v>
      </c>
      <c r="D43" t="s">
        <v>5719</v>
      </c>
      <c r="E43" t="s">
        <v>5720</v>
      </c>
      <c r="F43">
        <v>2</v>
      </c>
    </row>
    <row r="44" spans="1:6" ht="18" customHeight="1" x14ac:dyDescent="0.45">
      <c r="A44" t="s">
        <v>4344</v>
      </c>
      <c r="B44" t="s">
        <v>5721</v>
      </c>
      <c r="C44" t="s">
        <v>5722</v>
      </c>
      <c r="D44" t="s">
        <v>5723</v>
      </c>
      <c r="E44" t="s">
        <v>5724</v>
      </c>
    </row>
    <row r="45" spans="1:6" ht="18" customHeight="1" x14ac:dyDescent="0.45">
      <c r="A45" t="s">
        <v>5725</v>
      </c>
      <c r="B45" t="s">
        <v>5726</v>
      </c>
      <c r="C45" t="s">
        <v>5727</v>
      </c>
      <c r="D45" t="s">
        <v>5728</v>
      </c>
      <c r="E45" t="s">
        <v>5729</v>
      </c>
    </row>
    <row r="46" spans="1:6" ht="18" customHeight="1" x14ac:dyDescent="0.45">
      <c r="A46" t="s">
        <v>2835</v>
      </c>
      <c r="B46" t="s">
        <v>5730</v>
      </c>
      <c r="C46" t="s">
        <v>5731</v>
      </c>
      <c r="D46" t="s">
        <v>5732</v>
      </c>
      <c r="E46" t="s">
        <v>5733</v>
      </c>
      <c r="F46">
        <v>4</v>
      </c>
    </row>
    <row r="47" spans="1:6" ht="18" customHeight="1" x14ac:dyDescent="0.45">
      <c r="A47" t="s">
        <v>4371</v>
      </c>
      <c r="B47" t="s">
        <v>5734</v>
      </c>
      <c r="C47" t="s">
        <v>5735</v>
      </c>
      <c r="D47" t="s">
        <v>5736</v>
      </c>
      <c r="E47" t="s">
        <v>5737</v>
      </c>
    </row>
    <row r="48" spans="1:6" ht="18" customHeight="1" x14ac:dyDescent="0.45">
      <c r="A48" t="s">
        <v>3853</v>
      </c>
      <c r="B48" t="s">
        <v>5738</v>
      </c>
      <c r="C48" t="s">
        <v>5739</v>
      </c>
      <c r="D48" t="s">
        <v>5740</v>
      </c>
      <c r="E48" t="s">
        <v>5741</v>
      </c>
    </row>
    <row r="49" spans="1:6" ht="18" customHeight="1" x14ac:dyDescent="0.45">
      <c r="A49" t="s">
        <v>5742</v>
      </c>
      <c r="B49" t="s">
        <v>5743</v>
      </c>
      <c r="C49" t="s">
        <v>5744</v>
      </c>
      <c r="D49" t="s">
        <v>5745</v>
      </c>
      <c r="E49" t="s">
        <v>5746</v>
      </c>
    </row>
    <row r="50" spans="1:6" ht="18" customHeight="1" x14ac:dyDescent="0.45">
      <c r="A50" t="s">
        <v>5747</v>
      </c>
      <c r="B50" t="s">
        <v>5748</v>
      </c>
      <c r="C50" t="s">
        <v>5749</v>
      </c>
      <c r="D50" t="s">
        <v>5750</v>
      </c>
      <c r="E50" t="s">
        <v>5751</v>
      </c>
    </row>
    <row r="51" spans="1:6" ht="18" customHeight="1" x14ac:dyDescent="0.45">
      <c r="A51" t="s">
        <v>4445</v>
      </c>
      <c r="B51" t="s">
        <v>2691</v>
      </c>
      <c r="C51" t="s">
        <v>5752</v>
      </c>
      <c r="D51" t="s">
        <v>5753</v>
      </c>
      <c r="E51" t="s">
        <v>5754</v>
      </c>
    </row>
    <row r="52" spans="1:6" ht="18" customHeight="1" x14ac:dyDescent="0.45">
      <c r="A52" t="s">
        <v>1712</v>
      </c>
      <c r="B52" t="s">
        <v>5755</v>
      </c>
      <c r="C52" t="s">
        <v>5756</v>
      </c>
      <c r="D52" t="s">
        <v>5757</v>
      </c>
      <c r="E52" t="s">
        <v>5758</v>
      </c>
      <c r="F52">
        <v>16</v>
      </c>
    </row>
    <row r="53" spans="1:6" ht="18" customHeight="1" x14ac:dyDescent="0.45">
      <c r="A53" t="s">
        <v>5759</v>
      </c>
      <c r="B53" t="s">
        <v>5760</v>
      </c>
      <c r="C53" t="s">
        <v>5761</v>
      </c>
      <c r="D53" t="s">
        <v>5762</v>
      </c>
      <c r="E53" t="s">
        <v>5763</v>
      </c>
    </row>
    <row r="54" spans="1:6" ht="18" customHeight="1" x14ac:dyDescent="0.45">
      <c r="A54" t="s">
        <v>4450</v>
      </c>
      <c r="B54" t="s">
        <v>5764</v>
      </c>
      <c r="C54" t="s">
        <v>5765</v>
      </c>
      <c r="D54" t="s">
        <v>5766</v>
      </c>
      <c r="E54" t="s">
        <v>5767</v>
      </c>
    </row>
    <row r="55" spans="1:6" ht="18" customHeight="1" x14ac:dyDescent="0.45">
      <c r="A55" t="s">
        <v>4499</v>
      </c>
      <c r="B55" t="s">
        <v>5768</v>
      </c>
      <c r="C55" t="s">
        <v>5769</v>
      </c>
      <c r="D55" t="s">
        <v>5770</v>
      </c>
      <c r="E55" t="s">
        <v>5771</v>
      </c>
    </row>
    <row r="56" spans="1:6" ht="18" customHeight="1" x14ac:dyDescent="0.45">
      <c r="A56" t="s">
        <v>1892</v>
      </c>
      <c r="B56" t="s">
        <v>2013</v>
      </c>
      <c r="C56" t="s">
        <v>5772</v>
      </c>
      <c r="D56" t="s">
        <v>5773</v>
      </c>
      <c r="E56" t="s">
        <v>5774</v>
      </c>
      <c r="F56">
        <v>3</v>
      </c>
    </row>
    <row r="57" spans="1:6" ht="18" customHeight="1" x14ac:dyDescent="0.45">
      <c r="A57" t="s">
        <v>3912</v>
      </c>
      <c r="B57" t="s">
        <v>5775</v>
      </c>
      <c r="C57" t="s">
        <v>5776</v>
      </c>
      <c r="D57" t="s">
        <v>5777</v>
      </c>
      <c r="E57" t="s">
        <v>5778</v>
      </c>
    </row>
    <row r="58" spans="1:6" ht="18" customHeight="1" x14ac:dyDescent="0.45">
      <c r="A58" t="s">
        <v>3068</v>
      </c>
      <c r="B58" t="s">
        <v>5779</v>
      </c>
      <c r="C58" t="s">
        <v>5780</v>
      </c>
      <c r="D58" t="s">
        <v>5781</v>
      </c>
      <c r="E58" t="s">
        <v>5782</v>
      </c>
      <c r="F58">
        <v>5</v>
      </c>
    </row>
    <row r="59" spans="1:6" ht="18" customHeight="1" x14ac:dyDescent="0.45">
      <c r="A59" t="s">
        <v>4053</v>
      </c>
      <c r="B59" t="s">
        <v>5783</v>
      </c>
      <c r="C59" t="s">
        <v>5784</v>
      </c>
      <c r="D59" t="s">
        <v>5785</v>
      </c>
      <c r="E59" t="s">
        <v>5786</v>
      </c>
    </row>
    <row r="60" spans="1:6" ht="18" customHeight="1" x14ac:dyDescent="0.45">
      <c r="A60" t="s">
        <v>5787</v>
      </c>
      <c r="B60" t="s">
        <v>5788</v>
      </c>
      <c r="C60" t="s">
        <v>5789</v>
      </c>
      <c r="D60" t="s">
        <v>5790</v>
      </c>
      <c r="E60" t="s">
        <v>5791</v>
      </c>
    </row>
    <row r="61" spans="1:6" ht="18" customHeight="1" x14ac:dyDescent="0.45">
      <c r="A61" t="s">
        <v>5792</v>
      </c>
      <c r="B61" t="s">
        <v>5793</v>
      </c>
      <c r="C61" t="s">
        <v>5794</v>
      </c>
      <c r="D61" t="s">
        <v>5795</v>
      </c>
      <c r="E61" t="s">
        <v>5796</v>
      </c>
    </row>
    <row r="62" spans="1:6" ht="18" customHeight="1" x14ac:dyDescent="0.45">
      <c r="A62" t="s">
        <v>5797</v>
      </c>
      <c r="B62" t="s">
        <v>5798</v>
      </c>
      <c r="C62" t="s">
        <v>5799</v>
      </c>
      <c r="D62" t="s">
        <v>5800</v>
      </c>
      <c r="E62" t="s">
        <v>5801</v>
      </c>
    </row>
    <row r="63" spans="1:6" ht="18" customHeight="1" x14ac:dyDescent="0.45">
      <c r="A63" t="s">
        <v>5802</v>
      </c>
      <c r="B63" t="s">
        <v>5803</v>
      </c>
      <c r="C63" t="s">
        <v>5804</v>
      </c>
      <c r="D63" t="s">
        <v>5805</v>
      </c>
      <c r="E63" t="s">
        <v>5806</v>
      </c>
    </row>
    <row r="64" spans="1:6" ht="18" customHeight="1" x14ac:dyDescent="0.45">
      <c r="A64" t="s">
        <v>4982</v>
      </c>
      <c r="B64" t="s">
        <v>5807</v>
      </c>
      <c r="C64" t="s">
        <v>5808</v>
      </c>
      <c r="D64" t="s">
        <v>5809</v>
      </c>
      <c r="E64" t="s">
        <v>5810</v>
      </c>
    </row>
    <row r="65" spans="1:6" ht="18" customHeight="1" x14ac:dyDescent="0.45">
      <c r="A65" t="s">
        <v>5241</v>
      </c>
      <c r="B65" t="s">
        <v>5811</v>
      </c>
      <c r="C65" t="s">
        <v>5812</v>
      </c>
      <c r="D65" t="s">
        <v>5813</v>
      </c>
      <c r="E65" t="s">
        <v>5814</v>
      </c>
    </row>
    <row r="66" spans="1:6" ht="18" customHeight="1" x14ac:dyDescent="0.45">
      <c r="A66" t="s">
        <v>5815</v>
      </c>
      <c r="B66" t="s">
        <v>5816</v>
      </c>
      <c r="C66" t="s">
        <v>5817</v>
      </c>
      <c r="D66" t="s">
        <v>5818</v>
      </c>
      <c r="E66" t="s">
        <v>5819</v>
      </c>
    </row>
    <row r="67" spans="1:6" ht="18" customHeight="1" x14ac:dyDescent="0.45">
      <c r="A67" t="s">
        <v>5820</v>
      </c>
      <c r="B67" t="s">
        <v>5821</v>
      </c>
      <c r="C67" t="s">
        <v>5822</v>
      </c>
      <c r="D67" t="s">
        <v>5823</v>
      </c>
      <c r="E67" t="s">
        <v>5824</v>
      </c>
    </row>
    <row r="68" spans="1:6" ht="18" customHeight="1" x14ac:dyDescent="0.45">
      <c r="A68" t="s">
        <v>2234</v>
      </c>
      <c r="B68" t="s">
        <v>5825</v>
      </c>
      <c r="C68" t="s">
        <v>5826</v>
      </c>
      <c r="D68" t="s">
        <v>5827</v>
      </c>
      <c r="E68" t="s">
        <v>5828</v>
      </c>
    </row>
    <row r="69" spans="1:6" ht="18" customHeight="1" x14ac:dyDescent="0.45">
      <c r="A69" t="s">
        <v>5829</v>
      </c>
      <c r="B69" t="s">
        <v>5830</v>
      </c>
      <c r="C69" t="s">
        <v>5831</v>
      </c>
      <c r="D69" t="s">
        <v>5832</v>
      </c>
      <c r="E69" t="s">
        <v>5833</v>
      </c>
    </row>
    <row r="70" spans="1:6" ht="18" customHeight="1" x14ac:dyDescent="0.45">
      <c r="A70" t="s">
        <v>1576</v>
      </c>
      <c r="B70" t="s">
        <v>5834</v>
      </c>
      <c r="C70" t="s">
        <v>5835</v>
      </c>
      <c r="D70" t="s">
        <v>5836</v>
      </c>
      <c r="E70" t="s">
        <v>5837</v>
      </c>
    </row>
    <row r="71" spans="1:6" ht="18" customHeight="1" x14ac:dyDescent="0.45">
      <c r="A71" t="s">
        <v>5838</v>
      </c>
      <c r="B71" t="s">
        <v>5839</v>
      </c>
      <c r="C71" t="s">
        <v>5840</v>
      </c>
      <c r="D71" t="s">
        <v>5841</v>
      </c>
      <c r="E71" t="s">
        <v>5842</v>
      </c>
    </row>
    <row r="72" spans="1:6" ht="18" customHeight="1" x14ac:dyDescent="0.45">
      <c r="A72" t="s">
        <v>5843</v>
      </c>
      <c r="B72" t="s">
        <v>5844</v>
      </c>
      <c r="C72" t="s">
        <v>5845</v>
      </c>
      <c r="D72" t="s">
        <v>5846</v>
      </c>
      <c r="E72" t="s">
        <v>5847</v>
      </c>
    </row>
    <row r="73" spans="1:6" ht="18" customHeight="1" x14ac:dyDescent="0.45">
      <c r="A73" t="s">
        <v>4137</v>
      </c>
      <c r="B73" t="s">
        <v>5848</v>
      </c>
      <c r="C73" t="s">
        <v>5849</v>
      </c>
      <c r="D73" t="s">
        <v>5850</v>
      </c>
      <c r="E73" t="s">
        <v>5851</v>
      </c>
      <c r="F73">
        <v>9</v>
      </c>
    </row>
    <row r="74" spans="1:6" ht="18" customHeight="1" x14ac:dyDescent="0.45">
      <c r="A74" t="s">
        <v>5852</v>
      </c>
      <c r="B74" t="s">
        <v>5853</v>
      </c>
      <c r="C74" t="s">
        <v>5854</v>
      </c>
      <c r="D74" t="s">
        <v>5855</v>
      </c>
      <c r="E74" t="s">
        <v>5856</v>
      </c>
    </row>
    <row r="75" spans="1:6" ht="18" customHeight="1" x14ac:dyDescent="0.45">
      <c r="A75" t="s">
        <v>5857</v>
      </c>
      <c r="B75" t="s">
        <v>5858</v>
      </c>
      <c r="C75" t="s">
        <v>5859</v>
      </c>
      <c r="D75" t="s">
        <v>5860</v>
      </c>
      <c r="E75" t="s">
        <v>5861</v>
      </c>
    </row>
    <row r="76" spans="1:6" ht="18" customHeight="1" x14ac:dyDescent="0.45">
      <c r="A76" t="s">
        <v>4243</v>
      </c>
      <c r="B76" t="s">
        <v>5862</v>
      </c>
      <c r="C76" t="s">
        <v>5863</v>
      </c>
      <c r="D76" t="s">
        <v>5864</v>
      </c>
      <c r="E76" t="s">
        <v>5865</v>
      </c>
    </row>
    <row r="77" spans="1:6" ht="18" customHeight="1" x14ac:dyDescent="0.45">
      <c r="A77" t="s">
        <v>5866</v>
      </c>
      <c r="B77" t="s">
        <v>5867</v>
      </c>
      <c r="C77" t="s">
        <v>5868</v>
      </c>
      <c r="D77" t="s">
        <v>5869</v>
      </c>
      <c r="E77" t="s">
        <v>5870</v>
      </c>
    </row>
    <row r="78" spans="1:6" ht="18" customHeight="1" x14ac:dyDescent="0.45">
      <c r="A78" t="s">
        <v>5871</v>
      </c>
      <c r="B78" t="s">
        <v>5872</v>
      </c>
      <c r="C78" t="s">
        <v>5873</v>
      </c>
      <c r="D78" t="s">
        <v>5874</v>
      </c>
      <c r="E78" t="s">
        <v>5875</v>
      </c>
    </row>
    <row r="79" spans="1:6" ht="18" customHeight="1" x14ac:dyDescent="0.45">
      <c r="A79" t="s">
        <v>1058</v>
      </c>
      <c r="B79" t="s">
        <v>5876</v>
      </c>
      <c r="C79" t="s">
        <v>5877</v>
      </c>
      <c r="D79" t="s">
        <v>5878</v>
      </c>
      <c r="E79" t="s">
        <v>5879</v>
      </c>
      <c r="F79">
        <v>17</v>
      </c>
    </row>
    <row r="80" spans="1:6" ht="18" customHeight="1" x14ac:dyDescent="0.45">
      <c r="A80" t="s">
        <v>5880</v>
      </c>
      <c r="B80" t="s">
        <v>5881</v>
      </c>
      <c r="C80" t="s">
        <v>5882</v>
      </c>
      <c r="D80" t="s">
        <v>5883</v>
      </c>
      <c r="E80" t="s">
        <v>5884</v>
      </c>
    </row>
    <row r="81" spans="1:6" ht="18" customHeight="1" x14ac:dyDescent="0.45">
      <c r="A81" t="s">
        <v>2019</v>
      </c>
      <c r="B81" t="s">
        <v>5885</v>
      </c>
      <c r="C81" t="s">
        <v>5886</v>
      </c>
      <c r="D81" t="s">
        <v>5887</v>
      </c>
      <c r="E81" t="s">
        <v>5888</v>
      </c>
      <c r="F81">
        <v>12</v>
      </c>
    </row>
    <row r="82" spans="1:6" ht="18" customHeight="1" x14ac:dyDescent="0.45">
      <c r="A82" t="s">
        <v>4239</v>
      </c>
      <c r="B82" t="s">
        <v>5889</v>
      </c>
      <c r="C82" t="s">
        <v>5890</v>
      </c>
      <c r="D82" t="s">
        <v>5891</v>
      </c>
      <c r="E82" t="s">
        <v>5892</v>
      </c>
    </row>
    <row r="83" spans="1:6" ht="18" customHeight="1" x14ac:dyDescent="0.45">
      <c r="A83" t="s">
        <v>5893</v>
      </c>
      <c r="B83" t="s">
        <v>5894</v>
      </c>
      <c r="C83" t="s">
        <v>5895</v>
      </c>
      <c r="D83" t="s">
        <v>5896</v>
      </c>
      <c r="E83" t="s">
        <v>5897</v>
      </c>
    </row>
    <row r="84" spans="1:6" ht="18" customHeight="1" x14ac:dyDescent="0.45">
      <c r="A84" t="s">
        <v>2988</v>
      </c>
      <c r="B84" t="s">
        <v>5898</v>
      </c>
      <c r="C84" t="s">
        <v>5899</v>
      </c>
      <c r="D84" t="s">
        <v>5900</v>
      </c>
      <c r="E84" t="s">
        <v>5901</v>
      </c>
    </row>
    <row r="85" spans="1:6" ht="18" customHeight="1" x14ac:dyDescent="0.45">
      <c r="A85" t="s">
        <v>4599</v>
      </c>
      <c r="B85" t="s">
        <v>5902</v>
      </c>
      <c r="C85" t="s">
        <v>5903</v>
      </c>
      <c r="D85" t="s">
        <v>5904</v>
      </c>
      <c r="E85" t="s">
        <v>5905</v>
      </c>
    </row>
    <row r="86" spans="1:6" ht="18" customHeight="1" x14ac:dyDescent="0.45">
      <c r="A86" t="s">
        <v>5906</v>
      </c>
      <c r="B86" t="s">
        <v>5907</v>
      </c>
      <c r="C86" t="s">
        <v>5908</v>
      </c>
      <c r="D86" t="s">
        <v>5909</v>
      </c>
      <c r="E86" t="s">
        <v>5910</v>
      </c>
    </row>
    <row r="87" spans="1:6" ht="18" customHeight="1" x14ac:dyDescent="0.45">
      <c r="A87" t="s">
        <v>4248</v>
      </c>
      <c r="B87" t="s">
        <v>5911</v>
      </c>
      <c r="C87" t="s">
        <v>5912</v>
      </c>
      <c r="D87" t="s">
        <v>5913</v>
      </c>
      <c r="E87" t="s">
        <v>5914</v>
      </c>
    </row>
    <row r="88" spans="1:6" ht="18" customHeight="1" x14ac:dyDescent="0.45">
      <c r="A88" t="s">
        <v>5915</v>
      </c>
      <c r="B88" t="s">
        <v>5916</v>
      </c>
      <c r="C88" t="s">
        <v>5917</v>
      </c>
      <c r="D88" t="s">
        <v>5918</v>
      </c>
      <c r="E88" t="s">
        <v>5919</v>
      </c>
    </row>
    <row r="89" spans="1:6" ht="18" customHeight="1" x14ac:dyDescent="0.45">
      <c r="A89" t="s">
        <v>4679</v>
      </c>
      <c r="B89" t="s">
        <v>5920</v>
      </c>
      <c r="C89" t="s">
        <v>5921</v>
      </c>
      <c r="D89" t="s">
        <v>5922</v>
      </c>
      <c r="E89" t="s">
        <v>5923</v>
      </c>
      <c r="F89">
        <v>15</v>
      </c>
    </row>
    <row r="90" spans="1:6" ht="18" customHeight="1" x14ac:dyDescent="0.45">
      <c r="A90" t="s">
        <v>5924</v>
      </c>
      <c r="B90" t="s">
        <v>5925</v>
      </c>
      <c r="C90" t="s">
        <v>5926</v>
      </c>
      <c r="D90" t="s">
        <v>5927</v>
      </c>
      <c r="E90" t="s">
        <v>5928</v>
      </c>
    </row>
    <row r="91" spans="1:6" ht="18" customHeight="1" x14ac:dyDescent="0.45">
      <c r="A91" t="s">
        <v>5929</v>
      </c>
      <c r="B91" t="s">
        <v>5930</v>
      </c>
      <c r="C91" t="s">
        <v>5931</v>
      </c>
      <c r="D91" t="s">
        <v>5932</v>
      </c>
      <c r="E91" t="s">
        <v>5933</v>
      </c>
    </row>
    <row r="92" spans="1:6" ht="18" customHeight="1" x14ac:dyDescent="0.45">
      <c r="A92" t="s">
        <v>5934</v>
      </c>
      <c r="B92" t="s">
        <v>5935</v>
      </c>
      <c r="C92" t="s">
        <v>5936</v>
      </c>
      <c r="D92" t="s">
        <v>5937</v>
      </c>
      <c r="E92" t="s">
        <v>5938</v>
      </c>
    </row>
    <row r="93" spans="1:6" ht="18" customHeight="1" x14ac:dyDescent="0.45">
      <c r="A93" t="s">
        <v>4376</v>
      </c>
      <c r="B93" t="s">
        <v>5939</v>
      </c>
      <c r="C93" t="s">
        <v>5940</v>
      </c>
      <c r="D93" t="s">
        <v>5941</v>
      </c>
      <c r="E93" t="s">
        <v>5942</v>
      </c>
    </row>
    <row r="94" spans="1:6" ht="18" customHeight="1" x14ac:dyDescent="0.45">
      <c r="A94" t="s">
        <v>5943</v>
      </c>
      <c r="B94" t="s">
        <v>5944</v>
      </c>
      <c r="C94" t="s">
        <v>5945</v>
      </c>
      <c r="D94" t="s">
        <v>5946</v>
      </c>
      <c r="E94" t="s">
        <v>5947</v>
      </c>
    </row>
    <row r="95" spans="1:6" ht="18" customHeight="1" x14ac:dyDescent="0.45">
      <c r="A95" t="s">
        <v>5948</v>
      </c>
      <c r="B95" t="s">
        <v>5949</v>
      </c>
      <c r="C95" t="s">
        <v>5950</v>
      </c>
      <c r="D95" t="s">
        <v>5951</v>
      </c>
      <c r="E95" t="s">
        <v>5952</v>
      </c>
    </row>
    <row r="96" spans="1:6" ht="18" customHeight="1" x14ac:dyDescent="0.45">
      <c r="A96" t="s">
        <v>5953</v>
      </c>
      <c r="B96" t="s">
        <v>5954</v>
      </c>
      <c r="C96" t="s">
        <v>5955</v>
      </c>
      <c r="D96" t="s">
        <v>5956</v>
      </c>
      <c r="E96" t="s">
        <v>5957</v>
      </c>
    </row>
    <row r="97" spans="1:6" ht="18" customHeight="1" x14ac:dyDescent="0.45">
      <c r="A97" t="s">
        <v>5958</v>
      </c>
      <c r="B97" t="s">
        <v>5959</v>
      </c>
      <c r="C97" t="s">
        <v>5960</v>
      </c>
      <c r="D97" t="s">
        <v>5961</v>
      </c>
      <c r="E97" t="s">
        <v>5962</v>
      </c>
    </row>
    <row r="98" spans="1:6" ht="18" customHeight="1" x14ac:dyDescent="0.45">
      <c r="A98" t="s">
        <v>3583</v>
      </c>
      <c r="B98" t="s">
        <v>5963</v>
      </c>
      <c r="C98" t="s">
        <v>5964</v>
      </c>
      <c r="D98" t="s">
        <v>5965</v>
      </c>
      <c r="E98" t="s">
        <v>5966</v>
      </c>
      <c r="F98">
        <v>8</v>
      </c>
    </row>
    <row r="99" spans="1:6" ht="18" customHeight="1" x14ac:dyDescent="0.45">
      <c r="A99" t="s">
        <v>5967</v>
      </c>
      <c r="B99" t="s">
        <v>5968</v>
      </c>
      <c r="C99" t="s">
        <v>5969</v>
      </c>
      <c r="D99" t="s">
        <v>5970</v>
      </c>
      <c r="E99" t="s">
        <v>5971</v>
      </c>
    </row>
    <row r="100" spans="1:6" ht="18" customHeight="1" x14ac:dyDescent="0.45">
      <c r="A100" t="s">
        <v>5972</v>
      </c>
      <c r="B100" t="s">
        <v>5973</v>
      </c>
      <c r="C100" t="s">
        <v>5974</v>
      </c>
      <c r="D100" t="s">
        <v>5975</v>
      </c>
      <c r="E100" t="s">
        <v>5976</v>
      </c>
    </row>
    <row r="101" spans="1:6" ht="18" customHeight="1" x14ac:dyDescent="0.45">
      <c r="A101" t="s">
        <v>5977</v>
      </c>
      <c r="B101" t="s">
        <v>5978</v>
      </c>
      <c r="C101" t="s">
        <v>5979</v>
      </c>
      <c r="D101" t="s">
        <v>5980</v>
      </c>
      <c r="E101" t="s">
        <v>5981</v>
      </c>
    </row>
    <row r="102" spans="1:6" ht="18" customHeight="1" x14ac:dyDescent="0.45">
      <c r="A102" t="s">
        <v>3362</v>
      </c>
      <c r="B102" t="s">
        <v>5982</v>
      </c>
      <c r="C102" t="s">
        <v>5983</v>
      </c>
      <c r="D102" t="s">
        <v>5984</v>
      </c>
      <c r="E102" t="s">
        <v>5985</v>
      </c>
    </row>
    <row r="103" spans="1:6" ht="18" customHeight="1" x14ac:dyDescent="0.45">
      <c r="A103" t="s">
        <v>5986</v>
      </c>
      <c r="B103" t="s">
        <v>3950</v>
      </c>
      <c r="C103" t="s">
        <v>5987</v>
      </c>
      <c r="D103" t="s">
        <v>5988</v>
      </c>
      <c r="E103" t="s">
        <v>5989</v>
      </c>
    </row>
    <row r="104" spans="1:6" ht="18" customHeight="1" x14ac:dyDescent="0.45">
      <c r="A104" t="s">
        <v>5990</v>
      </c>
      <c r="B104" t="s">
        <v>5991</v>
      </c>
      <c r="C104" t="s">
        <v>5992</v>
      </c>
      <c r="D104" t="s">
        <v>5993</v>
      </c>
      <c r="E104" t="s">
        <v>5994</v>
      </c>
    </row>
    <row r="105" spans="1:6" ht="18" customHeight="1" x14ac:dyDescent="0.45">
      <c r="A105" t="s">
        <v>5995</v>
      </c>
      <c r="B105" t="s">
        <v>5996</v>
      </c>
      <c r="C105" t="s">
        <v>5997</v>
      </c>
      <c r="D105" t="s">
        <v>5998</v>
      </c>
      <c r="E105" t="s">
        <v>5999</v>
      </c>
    </row>
    <row r="106" spans="1:6" ht="18" customHeight="1" x14ac:dyDescent="0.45">
      <c r="A106" t="s">
        <v>6000</v>
      </c>
      <c r="B106" t="s">
        <v>6001</v>
      </c>
      <c r="C106" t="s">
        <v>6002</v>
      </c>
      <c r="D106" t="s">
        <v>6003</v>
      </c>
      <c r="E106" t="s">
        <v>6004</v>
      </c>
    </row>
    <row r="107" spans="1:6" ht="18" customHeight="1" x14ac:dyDescent="0.45">
      <c r="A107" t="s">
        <v>6005</v>
      </c>
      <c r="B107" t="s">
        <v>6006</v>
      </c>
      <c r="C107" t="s">
        <v>6007</v>
      </c>
      <c r="D107" t="s">
        <v>6008</v>
      </c>
      <c r="E107" t="s">
        <v>6009</v>
      </c>
    </row>
    <row r="108" spans="1:6" ht="18" customHeight="1" x14ac:dyDescent="0.45">
      <c r="A108" t="s">
        <v>6010</v>
      </c>
      <c r="B108" t="s">
        <v>6011</v>
      </c>
      <c r="C108" t="s">
        <v>6012</v>
      </c>
      <c r="D108" t="s">
        <v>6013</v>
      </c>
      <c r="E108" t="s">
        <v>6014</v>
      </c>
    </row>
    <row r="109" spans="1:6" ht="18" customHeight="1" x14ac:dyDescent="0.45">
      <c r="A109" t="s">
        <v>6015</v>
      </c>
      <c r="B109" t="s">
        <v>6016</v>
      </c>
      <c r="C109" t="s">
        <v>6017</v>
      </c>
      <c r="D109" t="s">
        <v>6018</v>
      </c>
      <c r="E109" t="s">
        <v>6019</v>
      </c>
    </row>
    <row r="110" spans="1:6" ht="18" customHeight="1" x14ac:dyDescent="0.45">
      <c r="A110" t="s">
        <v>6020</v>
      </c>
      <c r="B110" t="s">
        <v>6021</v>
      </c>
      <c r="C110" t="s">
        <v>6022</v>
      </c>
      <c r="D110" t="s">
        <v>6023</v>
      </c>
      <c r="E110" t="s">
        <v>6024</v>
      </c>
    </row>
    <row r="111" spans="1:6" ht="18" customHeight="1" x14ac:dyDescent="0.45">
      <c r="A111" t="s">
        <v>6025</v>
      </c>
      <c r="B111" t="s">
        <v>6026</v>
      </c>
      <c r="C111" t="s">
        <v>6027</v>
      </c>
      <c r="D111" t="s">
        <v>6028</v>
      </c>
      <c r="E111" t="s">
        <v>6029</v>
      </c>
    </row>
    <row r="112" spans="1:6" ht="18" customHeight="1" x14ac:dyDescent="0.45">
      <c r="A112" t="s">
        <v>3881</v>
      </c>
      <c r="B112" t="s">
        <v>6030</v>
      </c>
      <c r="C112" t="s">
        <v>6031</v>
      </c>
      <c r="D112" t="s">
        <v>6032</v>
      </c>
      <c r="E112" t="s">
        <v>6033</v>
      </c>
      <c r="F112">
        <v>13</v>
      </c>
    </row>
    <row r="113" spans="1:6" ht="18" customHeight="1" x14ac:dyDescent="0.45">
      <c r="A113" t="s">
        <v>6034</v>
      </c>
      <c r="B113" t="s">
        <v>6035</v>
      </c>
      <c r="C113" t="s">
        <v>6036</v>
      </c>
      <c r="D113" t="s">
        <v>6037</v>
      </c>
      <c r="E113" t="s">
        <v>6038</v>
      </c>
    </row>
    <row r="114" spans="1:6" ht="18" customHeight="1" x14ac:dyDescent="0.45">
      <c r="A114" t="s">
        <v>6039</v>
      </c>
      <c r="B114" t="s">
        <v>6040</v>
      </c>
      <c r="C114" t="s">
        <v>6041</v>
      </c>
      <c r="D114" t="s">
        <v>6042</v>
      </c>
      <c r="E114" t="s">
        <v>6043</v>
      </c>
    </row>
    <row r="115" spans="1:6" ht="18" customHeight="1" x14ac:dyDescent="0.45">
      <c r="A115" t="s">
        <v>3787</v>
      </c>
      <c r="B115" t="s">
        <v>6044</v>
      </c>
      <c r="C115" t="s">
        <v>6045</v>
      </c>
      <c r="D115" t="s">
        <v>6046</v>
      </c>
      <c r="E115" t="s">
        <v>6047</v>
      </c>
    </row>
    <row r="116" spans="1:6" ht="18" customHeight="1" x14ac:dyDescent="0.45">
      <c r="A116" t="s">
        <v>2617</v>
      </c>
      <c r="B116" t="s">
        <v>6048</v>
      </c>
      <c r="C116" t="s">
        <v>6049</v>
      </c>
      <c r="D116" t="s">
        <v>6050</v>
      </c>
      <c r="E116" t="s">
        <v>6051</v>
      </c>
    </row>
    <row r="117" spans="1:6" ht="18" customHeight="1" x14ac:dyDescent="0.45">
      <c r="A117" t="s">
        <v>5404</v>
      </c>
      <c r="B117" t="s">
        <v>6052</v>
      </c>
      <c r="C117" t="s">
        <v>6053</v>
      </c>
      <c r="D117" t="s">
        <v>6054</v>
      </c>
      <c r="E117" t="s">
        <v>6055</v>
      </c>
    </row>
    <row r="118" spans="1:6" ht="18" customHeight="1" x14ac:dyDescent="0.45">
      <c r="A118" t="s">
        <v>6056</v>
      </c>
      <c r="B118" t="s">
        <v>6057</v>
      </c>
      <c r="C118" t="s">
        <v>6058</v>
      </c>
      <c r="D118" t="s">
        <v>6059</v>
      </c>
      <c r="E118" t="s">
        <v>6060</v>
      </c>
    </row>
    <row r="119" spans="1:6" ht="18" customHeight="1" x14ac:dyDescent="0.45">
      <c r="A119" t="s">
        <v>2707</v>
      </c>
      <c r="B119" t="s">
        <v>6061</v>
      </c>
      <c r="C119" t="s">
        <v>6062</v>
      </c>
      <c r="D119" t="s">
        <v>6063</v>
      </c>
      <c r="E119" t="s">
        <v>6064</v>
      </c>
      <c r="F119">
        <v>11</v>
      </c>
    </row>
    <row r="120" spans="1:6" ht="18" customHeight="1" x14ac:dyDescent="0.45">
      <c r="A120" t="s">
        <v>6065</v>
      </c>
      <c r="B120" t="s">
        <v>6066</v>
      </c>
      <c r="C120" t="s">
        <v>6067</v>
      </c>
      <c r="D120" t="s">
        <v>6068</v>
      </c>
      <c r="E120" t="s">
        <v>6069</v>
      </c>
    </row>
    <row r="121" spans="1:6" ht="18" customHeight="1" x14ac:dyDescent="0.45">
      <c r="A121" t="s">
        <v>6070</v>
      </c>
      <c r="B121" t="s">
        <v>6071</v>
      </c>
      <c r="C121" t="s">
        <v>6072</v>
      </c>
      <c r="D121" t="s">
        <v>6073</v>
      </c>
      <c r="E121" t="s">
        <v>6074</v>
      </c>
    </row>
    <row r="122" spans="1:6" ht="18" customHeight="1" x14ac:dyDescent="0.45">
      <c r="A122" t="s">
        <v>6075</v>
      </c>
      <c r="B122" t="s">
        <v>6076</v>
      </c>
      <c r="C122" t="s">
        <v>6077</v>
      </c>
      <c r="D122" t="s">
        <v>6078</v>
      </c>
      <c r="E122" t="s">
        <v>6079</v>
      </c>
    </row>
    <row r="123" spans="1:6" ht="18" customHeight="1" x14ac:dyDescent="0.45">
      <c r="A123" t="s">
        <v>6080</v>
      </c>
      <c r="B123" t="s">
        <v>6081</v>
      </c>
      <c r="C123" t="s">
        <v>6082</v>
      </c>
      <c r="D123" t="s">
        <v>6083</v>
      </c>
      <c r="E123" t="s">
        <v>6084</v>
      </c>
    </row>
    <row r="124" spans="1:6" ht="18" customHeight="1" x14ac:dyDescent="0.45">
      <c r="A124" t="s">
        <v>6085</v>
      </c>
      <c r="B124" t="s">
        <v>6086</v>
      </c>
      <c r="C124" t="s">
        <v>6087</v>
      </c>
      <c r="D124" t="s">
        <v>6088</v>
      </c>
      <c r="E124" t="s">
        <v>6089</v>
      </c>
    </row>
    <row r="125" spans="1:6" ht="18" customHeight="1" x14ac:dyDescent="0.45">
      <c r="A125" t="s">
        <v>6090</v>
      </c>
      <c r="B125" t="s">
        <v>6091</v>
      </c>
      <c r="C125" t="s">
        <v>6092</v>
      </c>
      <c r="D125" t="s">
        <v>6093</v>
      </c>
      <c r="E125" t="s">
        <v>6094</v>
      </c>
    </row>
    <row r="126" spans="1:6" ht="18" customHeight="1" x14ac:dyDescent="0.45">
      <c r="A126" t="s">
        <v>6095</v>
      </c>
      <c r="B126" t="s">
        <v>6096</v>
      </c>
      <c r="C126" t="s">
        <v>6097</v>
      </c>
      <c r="D126" t="s">
        <v>6098</v>
      </c>
      <c r="E126" t="s">
        <v>6099</v>
      </c>
    </row>
    <row r="127" spans="1:6" ht="18" customHeight="1" x14ac:dyDescent="0.45">
      <c r="A127" t="s">
        <v>6100</v>
      </c>
      <c r="B127" t="s">
        <v>6101</v>
      </c>
      <c r="C127" t="s">
        <v>6102</v>
      </c>
      <c r="D127" t="s">
        <v>6103</v>
      </c>
      <c r="E127" t="s">
        <v>6104</v>
      </c>
    </row>
    <row r="128" spans="1:6" ht="18" customHeight="1" x14ac:dyDescent="0.45">
      <c r="A128" t="s">
        <v>6105</v>
      </c>
      <c r="B128" t="s">
        <v>6106</v>
      </c>
      <c r="C128" t="s">
        <v>6107</v>
      </c>
      <c r="D128" t="s">
        <v>6108</v>
      </c>
      <c r="E128" t="s">
        <v>6109</v>
      </c>
    </row>
    <row r="129" spans="1:6" ht="18" customHeight="1" x14ac:dyDescent="0.45">
      <c r="A129" t="s">
        <v>6110</v>
      </c>
      <c r="B129" t="s">
        <v>6111</v>
      </c>
      <c r="C129" t="s">
        <v>6112</v>
      </c>
      <c r="D129" t="s">
        <v>6113</v>
      </c>
      <c r="E129" t="s">
        <v>6114</v>
      </c>
    </row>
    <row r="130" spans="1:6" ht="18" customHeight="1" x14ac:dyDescent="0.45">
      <c r="A130" t="s">
        <v>6115</v>
      </c>
      <c r="B130" t="s">
        <v>6116</v>
      </c>
      <c r="C130" t="s">
        <v>6117</v>
      </c>
      <c r="D130" t="s">
        <v>6118</v>
      </c>
      <c r="E130" t="s">
        <v>6119</v>
      </c>
    </row>
    <row r="131" spans="1:6" ht="18" customHeight="1" x14ac:dyDescent="0.45">
      <c r="A131" t="s">
        <v>6120</v>
      </c>
      <c r="B131" t="s">
        <v>6121</v>
      </c>
      <c r="C131" t="s">
        <v>6122</v>
      </c>
      <c r="D131" t="s">
        <v>6123</v>
      </c>
      <c r="E131" t="s">
        <v>6124</v>
      </c>
    </row>
    <row r="132" spans="1:6" ht="18" customHeight="1" x14ac:dyDescent="0.45">
      <c r="A132" t="s">
        <v>6125</v>
      </c>
      <c r="B132" t="s">
        <v>6126</v>
      </c>
      <c r="C132" t="s">
        <v>6127</v>
      </c>
      <c r="D132" t="s">
        <v>6128</v>
      </c>
      <c r="E132" t="s">
        <v>6129</v>
      </c>
    </row>
    <row r="133" spans="1:6" ht="18" customHeight="1" x14ac:dyDescent="0.45">
      <c r="A133" t="s">
        <v>6130</v>
      </c>
      <c r="B133" t="s">
        <v>6131</v>
      </c>
      <c r="C133" t="s">
        <v>6132</v>
      </c>
      <c r="D133" t="s">
        <v>6133</v>
      </c>
      <c r="E133" t="s">
        <v>6134</v>
      </c>
    </row>
    <row r="134" spans="1:6" ht="18" customHeight="1" x14ac:dyDescent="0.45">
      <c r="A134" t="s">
        <v>3861</v>
      </c>
      <c r="B134" t="s">
        <v>6135</v>
      </c>
      <c r="C134" t="s">
        <v>6136</v>
      </c>
      <c r="D134" t="s">
        <v>6137</v>
      </c>
      <c r="E134" t="s">
        <v>6138</v>
      </c>
    </row>
    <row r="135" spans="1:6" ht="18" customHeight="1" x14ac:dyDescent="0.45">
      <c r="A135" t="s">
        <v>6139</v>
      </c>
      <c r="B135" t="s">
        <v>6140</v>
      </c>
      <c r="C135" t="s">
        <v>6141</v>
      </c>
      <c r="D135" t="s">
        <v>6142</v>
      </c>
      <c r="E135" t="s">
        <v>6143</v>
      </c>
    </row>
    <row r="136" spans="1:6" ht="18" customHeight="1" x14ac:dyDescent="0.45">
      <c r="A136" t="s">
        <v>6144</v>
      </c>
      <c r="B136" t="s">
        <v>6145</v>
      </c>
      <c r="C136" t="s">
        <v>6146</v>
      </c>
      <c r="D136" t="s">
        <v>6147</v>
      </c>
      <c r="E136" t="s">
        <v>6148</v>
      </c>
    </row>
    <row r="137" spans="1:6" ht="18" customHeight="1" x14ac:dyDescent="0.45">
      <c r="A137" t="s">
        <v>6149</v>
      </c>
      <c r="B137" t="s">
        <v>6150</v>
      </c>
      <c r="C137" t="s">
        <v>6151</v>
      </c>
      <c r="D137" t="s">
        <v>6152</v>
      </c>
      <c r="E137" t="s">
        <v>6153</v>
      </c>
    </row>
    <row r="138" spans="1:6" ht="18" customHeight="1" x14ac:dyDescent="0.45">
      <c r="A138" t="s">
        <v>6154</v>
      </c>
      <c r="B138" t="s">
        <v>6155</v>
      </c>
      <c r="C138" t="s">
        <v>6156</v>
      </c>
      <c r="D138" t="s">
        <v>6157</v>
      </c>
      <c r="E138" t="s">
        <v>6158</v>
      </c>
    </row>
    <row r="139" spans="1:6" ht="18" customHeight="1" x14ac:dyDescent="0.45">
      <c r="A139" t="s">
        <v>6159</v>
      </c>
      <c r="B139" t="s">
        <v>6160</v>
      </c>
      <c r="C139" t="s">
        <v>6161</v>
      </c>
      <c r="D139" t="s">
        <v>6162</v>
      </c>
      <c r="E139" t="s">
        <v>6163</v>
      </c>
    </row>
    <row r="140" spans="1:6" ht="18" customHeight="1" x14ac:dyDescent="0.45">
      <c r="A140" t="s">
        <v>6164</v>
      </c>
      <c r="B140" t="s">
        <v>6165</v>
      </c>
      <c r="C140" t="s">
        <v>6166</v>
      </c>
      <c r="D140" t="s">
        <v>6167</v>
      </c>
      <c r="E140" t="s">
        <v>6168</v>
      </c>
    </row>
    <row r="141" spans="1:6" ht="18" customHeight="1" x14ac:dyDescent="0.45">
      <c r="A141" t="s">
        <v>6169</v>
      </c>
      <c r="B141" t="s">
        <v>6170</v>
      </c>
      <c r="C141" t="s">
        <v>6171</v>
      </c>
      <c r="D141" t="s">
        <v>6172</v>
      </c>
      <c r="E141" t="s">
        <v>6173</v>
      </c>
    </row>
    <row r="142" spans="1:6" ht="18" customHeight="1" x14ac:dyDescent="0.45">
      <c r="A142" t="s">
        <v>4468</v>
      </c>
      <c r="B142" t="s">
        <v>6174</v>
      </c>
      <c r="C142" t="s">
        <v>6175</v>
      </c>
      <c r="D142" t="s">
        <v>6176</v>
      </c>
      <c r="E142" t="s">
        <v>6177</v>
      </c>
    </row>
    <row r="143" spans="1:6" ht="18" customHeight="1" x14ac:dyDescent="0.45">
      <c r="A143" t="s">
        <v>4291</v>
      </c>
      <c r="B143" t="s">
        <v>6178</v>
      </c>
      <c r="C143" t="s">
        <v>6179</v>
      </c>
      <c r="D143" t="s">
        <v>6180</v>
      </c>
      <c r="E143" t="s">
        <v>6181</v>
      </c>
    </row>
    <row r="144" spans="1:6" ht="18" customHeight="1" x14ac:dyDescent="0.45">
      <c r="A144" t="s">
        <v>6182</v>
      </c>
      <c r="B144" t="s">
        <v>6183</v>
      </c>
      <c r="C144" t="s">
        <v>6184</v>
      </c>
      <c r="D144" t="s">
        <v>6185</v>
      </c>
      <c r="E144" t="s">
        <v>6186</v>
      </c>
      <c r="F144">
        <v>18</v>
      </c>
    </row>
    <row r="145" spans="1:4" ht="18" customHeight="1" x14ac:dyDescent="0.45">
      <c r="A145" t="s">
        <v>6187</v>
      </c>
      <c r="B145" t="s">
        <v>6188</v>
      </c>
      <c r="C145" t="s">
        <v>6189</v>
      </c>
      <c r="D145" t="s">
        <v>6190</v>
      </c>
    </row>
    <row r="146" spans="1:4" ht="18" customHeight="1" x14ac:dyDescent="0.45"/>
    <row r="147" spans="1:4" ht="18" customHeight="1" x14ac:dyDescent="0.45"/>
    <row r="148" spans="1:4" ht="18" customHeight="1" x14ac:dyDescent="0.45"/>
    <row r="149" spans="1:4" ht="18" customHeight="1" x14ac:dyDescent="0.45"/>
    <row r="150" spans="1:4" ht="18" customHeight="1" x14ac:dyDescent="0.45"/>
    <row r="151" spans="1:4" ht="18" customHeight="1" x14ac:dyDescent="0.45"/>
    <row r="152" spans="1:4" ht="18" customHeight="1" x14ac:dyDescent="0.45"/>
    <row r="153" spans="1:4" ht="18" customHeight="1" x14ac:dyDescent="0.45"/>
    <row r="154" spans="1:4" ht="18" customHeight="1" x14ac:dyDescent="0.45"/>
    <row r="155" spans="1:4" ht="18" customHeight="1" x14ac:dyDescent="0.45"/>
    <row r="156" spans="1:4" ht="18" customHeight="1" x14ac:dyDescent="0.45"/>
    <row r="157" spans="1:4" ht="18" customHeight="1" x14ac:dyDescent="0.45"/>
    <row r="158" spans="1:4" ht="18" customHeight="1" x14ac:dyDescent="0.45"/>
    <row r="159" spans="1:4" ht="18" customHeight="1" x14ac:dyDescent="0.45"/>
    <row r="160" spans="1:4" ht="18" customHeight="1" x14ac:dyDescent="0.45"/>
    <row r="161" ht="18" customHeight="1" x14ac:dyDescent="0.45"/>
    <row r="162" ht="18" customHeight="1" x14ac:dyDescent="0.45"/>
    <row r="163" ht="18" customHeight="1" x14ac:dyDescent="0.45"/>
    <row r="164" ht="18" customHeight="1" x14ac:dyDescent="0.45"/>
    <row r="165" ht="18" customHeight="1" x14ac:dyDescent="0.45"/>
    <row r="166" ht="18" customHeight="1" x14ac:dyDescent="0.45"/>
    <row r="167" ht="18" customHeight="1" x14ac:dyDescent="0.45"/>
    <row r="168" ht="18" customHeight="1" x14ac:dyDescent="0.45"/>
    <row r="169" ht="18" customHeight="1" x14ac:dyDescent="0.45"/>
    <row r="170" ht="18" customHeight="1" x14ac:dyDescent="0.45"/>
    <row r="171" ht="18" customHeight="1" x14ac:dyDescent="0.45"/>
    <row r="172" ht="18" customHeight="1" x14ac:dyDescent="0.45"/>
    <row r="173" ht="18" customHeight="1" x14ac:dyDescent="0.45"/>
    <row r="174" ht="18" customHeight="1" x14ac:dyDescent="0.45"/>
    <row r="175" ht="18" customHeight="1" x14ac:dyDescent="0.45"/>
    <row r="176" ht="18" customHeight="1" x14ac:dyDescent="0.45"/>
    <row r="177" ht="18" customHeight="1" x14ac:dyDescent="0.45"/>
    <row r="178" ht="18" customHeight="1" x14ac:dyDescent="0.45"/>
    <row r="179" ht="18" customHeight="1" x14ac:dyDescent="0.45"/>
    <row r="180" ht="18" customHeight="1" x14ac:dyDescent="0.45"/>
    <row r="181" ht="18" customHeight="1" x14ac:dyDescent="0.45"/>
    <row r="182" ht="18" customHeight="1" x14ac:dyDescent="0.45"/>
    <row r="183" ht="18" customHeight="1" x14ac:dyDescent="0.45"/>
    <row r="184" ht="18" customHeight="1" x14ac:dyDescent="0.45"/>
    <row r="185" ht="18" customHeight="1" x14ac:dyDescent="0.45"/>
    <row r="186" ht="18" customHeight="1" x14ac:dyDescent="0.45"/>
    <row r="187" ht="18" customHeight="1" x14ac:dyDescent="0.45"/>
    <row r="188" ht="18" customHeight="1" x14ac:dyDescent="0.45"/>
    <row r="189" ht="18" customHeight="1" x14ac:dyDescent="0.45"/>
    <row r="190" ht="18" customHeight="1" x14ac:dyDescent="0.45"/>
    <row r="191" ht="18" customHeight="1" x14ac:dyDescent="0.45"/>
    <row r="192" ht="18" customHeight="1" x14ac:dyDescent="0.45"/>
    <row r="193" ht="18" customHeight="1" x14ac:dyDescent="0.45"/>
    <row r="194" ht="18" customHeight="1" x14ac:dyDescent="0.45"/>
    <row r="195" ht="18" customHeight="1" x14ac:dyDescent="0.45"/>
    <row r="196" ht="18" customHeight="1" x14ac:dyDescent="0.45"/>
    <row r="197" ht="18" customHeight="1" x14ac:dyDescent="0.45"/>
    <row r="198" ht="18" customHeight="1" x14ac:dyDescent="0.45"/>
    <row r="199" ht="18" customHeight="1" x14ac:dyDescent="0.45"/>
    <row r="200" ht="18" customHeight="1" x14ac:dyDescent="0.45"/>
    <row r="201" ht="18" customHeight="1" x14ac:dyDescent="0.45"/>
    <row r="202" ht="18" customHeight="1" x14ac:dyDescent="0.45"/>
  </sheetData>
  <phoneticPr fontId="5"/>
  <dataValidations count="1">
    <dataValidation type="whole" imeMode="disabled" allowBlank="1" showInputMessage="1" showErrorMessage="1" errorTitle="入力エラー" error="正しい番号を入力してください" sqref="F2:F201" xr:uid="{1B1E5D4D-75A7-48A8-9420-43A2350A387E}">
      <formula1>1</formula1>
      <formula2>50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0B49-7433-4AE9-8CA7-D8657F4F48C3}">
  <sheetPr>
    <tabColor theme="7" tint="0.79998168889431442"/>
  </sheetPr>
  <dimension ref="A1:W3002"/>
  <sheetViews>
    <sheetView workbookViewId="0"/>
  </sheetViews>
  <sheetFormatPr defaultColWidth="0" defaultRowHeight="18" zeroHeight="1" x14ac:dyDescent="0.45"/>
  <cols>
    <col min="1" max="13" width="8.69921875" customWidth="1"/>
    <col min="14" max="14" width="3.09765625" customWidth="1"/>
    <col min="15" max="22" width="8.69921875" customWidth="1"/>
    <col min="23" max="23" width="3.09765625" customWidth="1"/>
    <col min="24" max="16384" width="8.69921875" hidden="1"/>
  </cols>
  <sheetData>
    <row r="1" spans="1:22" x14ac:dyDescent="0.45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642</v>
      </c>
    </row>
    <row r="2" spans="1:22" x14ac:dyDescent="0.45">
      <c r="O2" s="2" t="str">
        <f>IFERROR(IF($B2="","",INDEX(所属情報!$E:$E,MATCH($A2,所属情報!$A:$A,0))),"")</f>
        <v/>
      </c>
      <c r="P2" s="2" t="str">
        <f>IF($C2="","",IF($E2="",$C2,$C2&amp;" ("&amp;$E2&amp;")"))</f>
        <v/>
      </c>
      <c r="Q2" s="2" t="str">
        <f>IF($D2="","",ASC($D2))</f>
        <v/>
      </c>
      <c r="R2" s="2" t="str">
        <f>IF($I2="","",UPPER($I2)&amp;" "&amp;UPPER(LEFT($J2,1))&amp;LOWER(RIGHT($J2,LEN($J2)-1))&amp;" ("&amp;MID($G2,3,2)&amp;")")</f>
        <v/>
      </c>
      <c r="S2" s="2" t="str">
        <f>IFERROR(IF($F2="","",INDEX(リスト!$C:$C,MATCH($F2,リスト!$B:$B,0))),"")</f>
        <v/>
      </c>
      <c r="T2" s="2" t="str">
        <f>IFERROR(IF($K2="","",INDEX(リスト!$F:$F,MATCH($K2,リスト!$E:$E,0))),"")</f>
        <v/>
      </c>
      <c r="U2" s="2" t="str">
        <f>IF($B2="","",RIGHT($G2*1000+100+COUNTIF($G$2:$G2,$G2),9))</f>
        <v/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/>
      </c>
    </row>
    <row r="3" spans="1:22" x14ac:dyDescent="0.45">
      <c r="O3" s="2" t="str">
        <f>IFERROR(IF($B3="","",INDEX(所属情報!$E:$E,MATCH($A3,所属情報!$A:$A,0))),"")</f>
        <v/>
      </c>
      <c r="P3" s="2" t="str">
        <f t="shared" ref="P3:P66" si="0">IF($C3="","",IF($E3="",$C3,$C3&amp;" ("&amp;$E3&amp;")"))</f>
        <v/>
      </c>
      <c r="Q3" s="2" t="str">
        <f t="shared" ref="Q3:Q66" si="1">IF($D3="","",ASC($D3))</f>
        <v/>
      </c>
      <c r="R3" s="2" t="str">
        <f t="shared" ref="R3:R66" si="2">IF($I3="","",UPPER($I3)&amp;" "&amp;UPPER(LEFT($J3,1))&amp;LOWER(RIGHT($J3,LEN($J3)-1))&amp;" ("&amp;MID($G3,3,2)&amp;")")</f>
        <v/>
      </c>
      <c r="S3" s="2" t="str">
        <f>IFERROR(IF($F3="","",INDEX(リスト!$C:$C,MATCH($F3,リスト!$B:$B,0))),"")</f>
        <v/>
      </c>
      <c r="T3" s="2" t="str">
        <f>IFERROR(IF($K3="","",INDEX(リスト!$F:$F,MATCH($K3,リスト!$E:$E,0))),"")</f>
        <v/>
      </c>
      <c r="U3" s="2" t="str">
        <f>IF($B3="","",RIGHT($G3*1000+100+COUNTIF($G$2:$G3,$G3),9))</f>
        <v/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/>
      </c>
    </row>
    <row r="4" spans="1:22" x14ac:dyDescent="0.45">
      <c r="O4" s="2" t="str">
        <f>IFERROR(IF($B4="","",INDEX(所属情報!$E:$E,MATCH($A4,所属情報!$A:$A,0))),"")</f>
        <v/>
      </c>
      <c r="P4" s="2" t="str">
        <f t="shared" si="0"/>
        <v/>
      </c>
      <c r="Q4" s="2" t="str">
        <f t="shared" si="1"/>
        <v/>
      </c>
      <c r="R4" s="2" t="str">
        <f t="shared" si="2"/>
        <v/>
      </c>
      <c r="S4" s="2" t="str">
        <f>IFERROR(IF($F4="","",INDEX(リスト!$C:$C,MATCH($F4,リスト!$B:$B,0))),"")</f>
        <v/>
      </c>
      <c r="T4" s="2" t="str">
        <f>IFERROR(IF($K4="","",INDEX(リスト!$F:$F,MATCH($K4,リスト!$E:$E,0))),"")</f>
        <v/>
      </c>
      <c r="U4" s="2" t="str">
        <f>IF($B4="","",RIGHT($G4*1000+100+COUNTIF($G$2:$G4,$G4),9))</f>
        <v/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/>
      </c>
    </row>
    <row r="5" spans="1:22" x14ac:dyDescent="0.45">
      <c r="O5" s="2" t="str">
        <f>IFERROR(IF($B5="","",INDEX(所属情報!$E:$E,MATCH($A5,所属情報!$A:$A,0))),"")</f>
        <v/>
      </c>
      <c r="P5" s="2" t="str">
        <f t="shared" si="0"/>
        <v/>
      </c>
      <c r="Q5" s="2" t="str">
        <f t="shared" si="1"/>
        <v/>
      </c>
      <c r="R5" s="2" t="str">
        <f t="shared" si="2"/>
        <v/>
      </c>
      <c r="S5" s="2" t="str">
        <f>IFERROR(IF($F5="","",INDEX(リスト!$C:$C,MATCH($F5,リスト!$B:$B,0))),"")</f>
        <v/>
      </c>
      <c r="T5" s="2" t="str">
        <f>IFERROR(IF($K5="","",INDEX(リスト!$F:$F,MATCH($K5,リスト!$E:$E,0))),"")</f>
        <v/>
      </c>
      <c r="U5" s="2" t="str">
        <f>IF($B5="","",RIGHT($G5*1000+100+COUNTIF($G$2:$G5,$G5),9))</f>
        <v/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/>
      </c>
    </row>
    <row r="6" spans="1:22" x14ac:dyDescent="0.45">
      <c r="O6" s="2" t="str">
        <f>IFERROR(IF($B6="","",INDEX(所属情報!$E:$E,MATCH($A6,所属情報!$A:$A,0))),"")</f>
        <v/>
      </c>
      <c r="P6" s="2" t="str">
        <f t="shared" si="0"/>
        <v/>
      </c>
      <c r="Q6" s="2" t="str">
        <f t="shared" si="1"/>
        <v/>
      </c>
      <c r="R6" s="2" t="str">
        <f t="shared" si="2"/>
        <v/>
      </c>
      <c r="S6" s="2" t="str">
        <f>IFERROR(IF($F6="","",INDEX(リスト!$C:$C,MATCH($F6,リスト!$B:$B,0))),"")</f>
        <v/>
      </c>
      <c r="T6" s="2" t="str">
        <f>IFERROR(IF($K6="","",INDEX(リスト!$F:$F,MATCH($K6,リスト!$E:$E,0))),"")</f>
        <v/>
      </c>
      <c r="U6" s="2" t="str">
        <f>IF($B6="","",RIGHT($G6*1000+100+COUNTIF($G$2:$G6,$G6),9))</f>
        <v/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/>
      </c>
    </row>
    <row r="7" spans="1:22" x14ac:dyDescent="0.45">
      <c r="O7" s="2" t="str">
        <f>IFERROR(IF($B7="","",INDEX(所属情報!$E:$E,MATCH($A7,所属情報!$A:$A,0))),"")</f>
        <v/>
      </c>
      <c r="P7" s="2" t="str">
        <f t="shared" si="0"/>
        <v/>
      </c>
      <c r="Q7" s="2" t="str">
        <f t="shared" si="1"/>
        <v/>
      </c>
      <c r="R7" s="2" t="str">
        <f t="shared" si="2"/>
        <v/>
      </c>
      <c r="S7" s="2" t="str">
        <f>IFERROR(IF($F7="","",INDEX(リスト!$C:$C,MATCH($F7,リスト!$B:$B,0))),"")</f>
        <v/>
      </c>
      <c r="T7" s="2" t="str">
        <f>IFERROR(IF($K7="","",INDEX(リスト!$F:$F,MATCH($K7,リスト!$E:$E,0))),"")</f>
        <v/>
      </c>
      <c r="U7" s="2" t="str">
        <f>IF($B7="","",RIGHT($G7*1000+100+COUNTIF($G$2:$G7,$G7),9))</f>
        <v/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/>
      </c>
    </row>
    <row r="8" spans="1:22" x14ac:dyDescent="0.45">
      <c r="O8" s="2" t="str">
        <f>IFERROR(IF($B8="","",INDEX(所属情報!$E:$E,MATCH($A8,所属情報!$A:$A,0))),"")</f>
        <v/>
      </c>
      <c r="P8" s="2" t="str">
        <f t="shared" si="0"/>
        <v/>
      </c>
      <c r="Q8" s="2" t="str">
        <f t="shared" si="1"/>
        <v/>
      </c>
      <c r="R8" s="2" t="str">
        <f t="shared" si="2"/>
        <v/>
      </c>
      <c r="S8" s="2" t="str">
        <f>IFERROR(IF($F8="","",INDEX(リスト!$C:$C,MATCH($F8,リスト!$B:$B,0))),"")</f>
        <v/>
      </c>
      <c r="T8" s="2" t="str">
        <f>IFERROR(IF($K8="","",INDEX(リスト!$F:$F,MATCH($K8,リスト!$E:$E,0))),"")</f>
        <v/>
      </c>
      <c r="U8" s="2" t="str">
        <f>IF($B8="","",RIGHT($G8*1000+100+COUNTIF($G$2:$G8,$G8),9))</f>
        <v/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/>
      </c>
    </row>
    <row r="9" spans="1:22" x14ac:dyDescent="0.45">
      <c r="O9" s="2" t="str">
        <f>IFERROR(IF($B9="","",INDEX(所属情報!$E:$E,MATCH($A9,所属情報!$A:$A,0))),"")</f>
        <v/>
      </c>
      <c r="P9" s="2" t="str">
        <f t="shared" si="0"/>
        <v/>
      </c>
      <c r="Q9" s="2" t="str">
        <f t="shared" si="1"/>
        <v/>
      </c>
      <c r="R9" s="2" t="str">
        <f t="shared" si="2"/>
        <v/>
      </c>
      <c r="S9" s="2" t="str">
        <f>IFERROR(IF($F9="","",INDEX(リスト!$C:$C,MATCH($F9,リスト!$B:$B,0))),"")</f>
        <v/>
      </c>
      <c r="T9" s="2" t="str">
        <f>IFERROR(IF($K9="","",INDEX(リスト!$F:$F,MATCH($K9,リスト!$E:$E,0))),"")</f>
        <v/>
      </c>
      <c r="U9" s="2" t="str">
        <f>IF($B9="","",RIGHT($G9*1000+100+COUNTIF($G$2:$G9,$G9),9))</f>
        <v/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/>
      </c>
    </row>
    <row r="10" spans="1:22" x14ac:dyDescent="0.45">
      <c r="O10" s="2" t="str">
        <f>IFERROR(IF($B10="","",INDEX(所属情報!$E:$E,MATCH($A10,所属情報!$A:$A,0))),"")</f>
        <v/>
      </c>
      <c r="P10" s="2" t="str">
        <f t="shared" si="0"/>
        <v/>
      </c>
      <c r="Q10" s="2" t="str">
        <f t="shared" si="1"/>
        <v/>
      </c>
      <c r="R10" s="2" t="str">
        <f t="shared" si="2"/>
        <v/>
      </c>
      <c r="S10" s="2" t="str">
        <f>IFERROR(IF($F10="","",INDEX(リスト!$C:$C,MATCH($F10,リスト!$B:$B,0))),"")</f>
        <v/>
      </c>
      <c r="T10" s="2" t="str">
        <f>IFERROR(IF($K10="","",INDEX(リスト!$F:$F,MATCH($K10,リスト!$E:$E,0))),"")</f>
        <v/>
      </c>
      <c r="U10" s="2" t="str">
        <f>IF($B10="","",RIGHT($G10*1000+100+COUNTIF($G$2:$G10,$G10),9))</f>
        <v/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/>
      </c>
    </row>
    <row r="11" spans="1:22" x14ac:dyDescent="0.45">
      <c r="O11" s="2" t="str">
        <f>IFERROR(IF($B11="","",INDEX(所属情報!$E:$E,MATCH($A11,所属情報!$A:$A,0))),"")</f>
        <v/>
      </c>
      <c r="P11" s="2" t="str">
        <f t="shared" si="0"/>
        <v/>
      </c>
      <c r="Q11" s="2" t="str">
        <f t="shared" si="1"/>
        <v/>
      </c>
      <c r="R11" s="2" t="str">
        <f t="shared" si="2"/>
        <v/>
      </c>
      <c r="S11" s="2" t="str">
        <f>IFERROR(IF($F11="","",INDEX(リスト!$C:$C,MATCH($F11,リスト!$B:$B,0))),"")</f>
        <v/>
      </c>
      <c r="T11" s="2" t="str">
        <f>IFERROR(IF($K11="","",INDEX(リスト!$F:$F,MATCH($K11,リスト!$E:$E,0))),"")</f>
        <v/>
      </c>
      <c r="U11" s="2" t="str">
        <f>IF($B11="","",RIGHT($G11*1000+100+COUNTIF($G$2:$G11,$G11),9))</f>
        <v/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/>
      </c>
    </row>
    <row r="12" spans="1:22" x14ac:dyDescent="0.45">
      <c r="O12" s="2" t="str">
        <f>IFERROR(IF($B12="","",INDEX(所属情報!$E:$E,MATCH($A12,所属情報!$A:$A,0))),"")</f>
        <v/>
      </c>
      <c r="P12" s="2" t="str">
        <f t="shared" si="0"/>
        <v/>
      </c>
      <c r="Q12" s="2" t="str">
        <f t="shared" si="1"/>
        <v/>
      </c>
      <c r="R12" s="2" t="str">
        <f t="shared" si="2"/>
        <v/>
      </c>
      <c r="S12" s="2" t="str">
        <f>IFERROR(IF($F12="","",INDEX(リスト!$C:$C,MATCH($F12,リスト!$B:$B,0))),"")</f>
        <v/>
      </c>
      <c r="T12" s="2" t="str">
        <f>IFERROR(IF($K12="","",INDEX(リスト!$F:$F,MATCH($K12,リスト!$E:$E,0))),"")</f>
        <v/>
      </c>
      <c r="U12" s="2" t="str">
        <f>IF($B12="","",RIGHT($G12*1000+100+COUNTIF($G$2:$G12,$G12),9))</f>
        <v/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/>
      </c>
    </row>
    <row r="13" spans="1:22" x14ac:dyDescent="0.45">
      <c r="O13" s="2" t="str">
        <f>IFERROR(IF($B13="","",INDEX(所属情報!$E:$E,MATCH($A13,所属情報!$A:$A,0))),"")</f>
        <v/>
      </c>
      <c r="P13" s="2" t="str">
        <f t="shared" si="0"/>
        <v/>
      </c>
      <c r="Q13" s="2" t="str">
        <f t="shared" si="1"/>
        <v/>
      </c>
      <c r="R13" s="2" t="str">
        <f t="shared" si="2"/>
        <v/>
      </c>
      <c r="S13" s="2" t="str">
        <f>IFERROR(IF($F13="","",INDEX(リスト!$C:$C,MATCH($F13,リスト!$B:$B,0))),"")</f>
        <v/>
      </c>
      <c r="T13" s="2" t="str">
        <f>IFERROR(IF($K13="","",INDEX(リスト!$F:$F,MATCH($K13,リスト!$E:$E,0))),"")</f>
        <v/>
      </c>
      <c r="U13" s="2" t="str">
        <f>IF($B13="","",RIGHT($G13*1000+100+COUNTIF($G$2:$G13,$G13),9))</f>
        <v/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/>
      </c>
    </row>
    <row r="14" spans="1:22" x14ac:dyDescent="0.45">
      <c r="O14" s="2" t="str">
        <f>IFERROR(IF($B14="","",INDEX(所属情報!$E:$E,MATCH($A14,所属情報!$A:$A,0))),"")</f>
        <v/>
      </c>
      <c r="P14" s="2" t="str">
        <f t="shared" si="0"/>
        <v/>
      </c>
      <c r="Q14" s="2" t="str">
        <f t="shared" si="1"/>
        <v/>
      </c>
      <c r="R14" s="2" t="str">
        <f t="shared" si="2"/>
        <v/>
      </c>
      <c r="S14" s="2" t="str">
        <f>IFERROR(IF($F14="","",INDEX(リスト!$C:$C,MATCH($F14,リスト!$B:$B,0))),"")</f>
        <v/>
      </c>
      <c r="T14" s="2" t="str">
        <f>IFERROR(IF($K14="","",INDEX(リスト!$F:$F,MATCH($K14,リスト!$E:$E,0))),"")</f>
        <v/>
      </c>
      <c r="U14" s="2" t="str">
        <f>IF($B14="","",RIGHT($G14*1000+100+COUNTIF($G$2:$G14,$G14),9))</f>
        <v/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/>
      </c>
    </row>
    <row r="15" spans="1:22" x14ac:dyDescent="0.45">
      <c r="O15" s="2" t="str">
        <f>IFERROR(IF($B15="","",INDEX(所属情報!$E:$E,MATCH($A15,所属情報!$A:$A,0))),"")</f>
        <v/>
      </c>
      <c r="P15" s="2" t="str">
        <f t="shared" si="0"/>
        <v/>
      </c>
      <c r="Q15" s="2" t="str">
        <f t="shared" si="1"/>
        <v/>
      </c>
      <c r="R15" s="2" t="str">
        <f t="shared" si="2"/>
        <v/>
      </c>
      <c r="S15" s="2" t="str">
        <f>IFERROR(IF($F15="","",INDEX(リスト!$C:$C,MATCH($F15,リスト!$B:$B,0))),"")</f>
        <v/>
      </c>
      <c r="T15" s="2" t="str">
        <f>IFERROR(IF($K15="","",INDEX(リスト!$F:$F,MATCH($K15,リスト!$E:$E,0))),"")</f>
        <v/>
      </c>
      <c r="U15" s="2" t="str">
        <f>IF($B15="","",RIGHT($G15*1000+100+COUNTIF($G$2:$G15,$G15),9))</f>
        <v/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/>
      </c>
    </row>
    <row r="16" spans="1:22" x14ac:dyDescent="0.45">
      <c r="O16" s="2" t="str">
        <f>IFERROR(IF($B16="","",INDEX(所属情報!$E:$E,MATCH($A16,所属情報!$A:$A,0))),"")</f>
        <v/>
      </c>
      <c r="P16" s="2" t="str">
        <f t="shared" si="0"/>
        <v/>
      </c>
      <c r="Q16" s="2" t="str">
        <f t="shared" si="1"/>
        <v/>
      </c>
      <c r="R16" s="2" t="str">
        <f t="shared" si="2"/>
        <v/>
      </c>
      <c r="S16" s="2" t="str">
        <f>IFERROR(IF($F16="","",INDEX(リスト!$C:$C,MATCH($F16,リスト!$B:$B,0))),"")</f>
        <v/>
      </c>
      <c r="T16" s="2" t="str">
        <f>IFERROR(IF($K16="","",INDEX(リスト!$F:$F,MATCH($K16,リスト!$E:$E,0))),"")</f>
        <v/>
      </c>
      <c r="U16" s="2" t="str">
        <f>IF($B16="","",RIGHT($G16*1000+100+COUNTIF($G$2:$G16,$G16),9))</f>
        <v/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/>
      </c>
    </row>
    <row r="17" spans="15:22" x14ac:dyDescent="0.45">
      <c r="O17" s="2" t="str">
        <f>IFERROR(IF($B17="","",INDEX(所属情報!$E:$E,MATCH($A17,所属情報!$A:$A,0))),"")</f>
        <v/>
      </c>
      <c r="P17" s="2" t="str">
        <f t="shared" si="0"/>
        <v/>
      </c>
      <c r="Q17" s="2" t="str">
        <f t="shared" si="1"/>
        <v/>
      </c>
      <c r="R17" s="2" t="str">
        <f t="shared" si="2"/>
        <v/>
      </c>
      <c r="S17" s="2" t="str">
        <f>IFERROR(IF($F17="","",INDEX(リスト!$C:$C,MATCH($F17,リスト!$B:$B,0))),"")</f>
        <v/>
      </c>
      <c r="T17" s="2" t="str">
        <f>IFERROR(IF($K17="","",INDEX(リスト!$F:$F,MATCH($K17,リスト!$E:$E,0))),"")</f>
        <v/>
      </c>
      <c r="U17" s="2" t="str">
        <f>IF($B17="","",RIGHT($G17*1000+100+COUNTIF($G$2:$G17,$G17),9))</f>
        <v/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/>
      </c>
    </row>
    <row r="18" spans="15:22" x14ac:dyDescent="0.45">
      <c r="O18" s="2" t="str">
        <f>IFERROR(IF($B18="","",INDEX(所属情報!$E:$E,MATCH($A18,所属情報!$A:$A,0))),"")</f>
        <v/>
      </c>
      <c r="P18" s="2" t="str">
        <f t="shared" si="0"/>
        <v/>
      </c>
      <c r="Q18" s="2" t="str">
        <f t="shared" si="1"/>
        <v/>
      </c>
      <c r="R18" s="2" t="str">
        <f t="shared" si="2"/>
        <v/>
      </c>
      <c r="S18" s="2" t="str">
        <f>IFERROR(IF($F18="","",INDEX(リスト!$C:$C,MATCH($F18,リスト!$B:$B,0))),"")</f>
        <v/>
      </c>
      <c r="T18" s="2" t="str">
        <f>IFERROR(IF($K18="","",INDEX(リスト!$F:$F,MATCH($K18,リスト!$E:$E,0))),"")</f>
        <v/>
      </c>
      <c r="U18" s="2" t="str">
        <f>IF($B18="","",RIGHT($G18*1000+100+COUNTIF($G$2:$G18,$G18),9))</f>
        <v/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/>
      </c>
    </row>
    <row r="19" spans="15:22" x14ac:dyDescent="0.45">
      <c r="O19" s="2" t="str">
        <f>IFERROR(IF($B19="","",INDEX(所属情報!$E:$E,MATCH($A19,所属情報!$A:$A,0))),"")</f>
        <v/>
      </c>
      <c r="P19" s="2" t="str">
        <f t="shared" si="0"/>
        <v/>
      </c>
      <c r="Q19" s="2" t="str">
        <f t="shared" si="1"/>
        <v/>
      </c>
      <c r="R19" s="2" t="str">
        <f t="shared" si="2"/>
        <v/>
      </c>
      <c r="S19" s="2" t="str">
        <f>IFERROR(IF($F19="","",INDEX(リスト!$C:$C,MATCH($F19,リスト!$B:$B,0))),"")</f>
        <v/>
      </c>
      <c r="T19" s="2" t="str">
        <f>IFERROR(IF($K19="","",INDEX(リスト!$F:$F,MATCH($K19,リスト!$E:$E,0))),"")</f>
        <v/>
      </c>
      <c r="U19" s="2" t="str">
        <f>IF($B19="","",RIGHT($G19*1000+100+COUNTIF($G$2:$G19,$G19),9))</f>
        <v/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/>
      </c>
    </row>
    <row r="20" spans="15:22" x14ac:dyDescent="0.45">
      <c r="O20" s="2" t="str">
        <f>IFERROR(IF($B20="","",INDEX(所属情報!$E:$E,MATCH($A20,所属情報!$A:$A,0))),"")</f>
        <v/>
      </c>
      <c r="P20" s="2" t="str">
        <f t="shared" si="0"/>
        <v/>
      </c>
      <c r="Q20" s="2" t="str">
        <f t="shared" si="1"/>
        <v/>
      </c>
      <c r="R20" s="2" t="str">
        <f t="shared" si="2"/>
        <v/>
      </c>
      <c r="S20" s="2" t="str">
        <f>IFERROR(IF($F20="","",INDEX(リスト!$C:$C,MATCH($F20,リスト!$B:$B,0))),"")</f>
        <v/>
      </c>
      <c r="T20" s="2" t="str">
        <f>IFERROR(IF($K20="","",INDEX(リスト!$F:$F,MATCH($K20,リスト!$E:$E,0))),"")</f>
        <v/>
      </c>
      <c r="U20" s="2" t="str">
        <f>IF($B20="","",RIGHT($G20*1000+100+COUNTIF($G$2:$G20,$G20),9))</f>
        <v/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/>
      </c>
    </row>
    <row r="21" spans="15:22" x14ac:dyDescent="0.45">
      <c r="O21" s="2" t="str">
        <f>IFERROR(IF($B21="","",INDEX(所属情報!$E:$E,MATCH($A21,所属情報!$A:$A,0))),"")</f>
        <v/>
      </c>
      <c r="P21" s="2" t="str">
        <f t="shared" si="0"/>
        <v/>
      </c>
      <c r="Q21" s="2" t="str">
        <f t="shared" si="1"/>
        <v/>
      </c>
      <c r="R21" s="2" t="str">
        <f t="shared" si="2"/>
        <v/>
      </c>
      <c r="S21" s="2" t="str">
        <f>IFERROR(IF($F21="","",INDEX(リスト!$C:$C,MATCH($F21,リスト!$B:$B,0))),"")</f>
        <v/>
      </c>
      <c r="T21" s="2" t="str">
        <f>IFERROR(IF($K21="","",INDEX(リスト!$F:$F,MATCH($K21,リスト!$E:$E,0))),"")</f>
        <v/>
      </c>
      <c r="U21" s="2" t="str">
        <f>IF($B21="","",RIGHT($G21*1000+100+COUNTIF($G$2:$G21,$G21),9))</f>
        <v/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/>
      </c>
    </row>
    <row r="22" spans="15:22" x14ac:dyDescent="0.45">
      <c r="O22" s="2" t="str">
        <f>IFERROR(IF($B22="","",INDEX(所属情報!$E:$E,MATCH($A22,所属情報!$A:$A,0))),"")</f>
        <v/>
      </c>
      <c r="P22" s="2" t="str">
        <f t="shared" si="0"/>
        <v/>
      </c>
      <c r="Q22" s="2" t="str">
        <f t="shared" si="1"/>
        <v/>
      </c>
      <c r="R22" s="2" t="str">
        <f t="shared" si="2"/>
        <v/>
      </c>
      <c r="S22" s="2" t="str">
        <f>IFERROR(IF($F22="","",INDEX(リスト!$C:$C,MATCH($F22,リスト!$B:$B,0))),"")</f>
        <v/>
      </c>
      <c r="T22" s="2" t="str">
        <f>IFERROR(IF($K22="","",INDEX(リスト!$F:$F,MATCH($K22,リスト!$E:$E,0))),"")</f>
        <v/>
      </c>
      <c r="U22" s="2" t="str">
        <f>IF($B22="","",RIGHT($G22*1000+100+COUNTIF($G$2:$G22,$G22),9))</f>
        <v/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/>
      </c>
    </row>
    <row r="23" spans="15:22" x14ac:dyDescent="0.45">
      <c r="O23" s="2" t="str">
        <f>IFERROR(IF($B23="","",INDEX(所属情報!$E:$E,MATCH($A23,所属情報!$A:$A,0))),"")</f>
        <v/>
      </c>
      <c r="P23" s="2" t="str">
        <f t="shared" si="0"/>
        <v/>
      </c>
      <c r="Q23" s="2" t="str">
        <f t="shared" si="1"/>
        <v/>
      </c>
      <c r="R23" s="2" t="str">
        <f t="shared" si="2"/>
        <v/>
      </c>
      <c r="S23" s="2" t="str">
        <f>IFERROR(IF($F23="","",INDEX(リスト!$C:$C,MATCH($F23,リスト!$B:$B,0))),"")</f>
        <v/>
      </c>
      <c r="T23" s="2" t="str">
        <f>IFERROR(IF($K23="","",INDEX(リスト!$F:$F,MATCH($K23,リスト!$E:$E,0))),"")</f>
        <v/>
      </c>
      <c r="U23" s="2" t="str">
        <f>IF($B23="","",RIGHT($G23*1000+100+COUNTIF($G$2:$G23,$G23),9))</f>
        <v/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/>
      </c>
    </row>
    <row r="24" spans="15:22" x14ac:dyDescent="0.45">
      <c r="O24" s="2" t="str">
        <f>IFERROR(IF($B24="","",INDEX(所属情報!$E:$E,MATCH($A24,所属情報!$A:$A,0))),"")</f>
        <v/>
      </c>
      <c r="P24" s="2" t="str">
        <f t="shared" si="0"/>
        <v/>
      </c>
      <c r="Q24" s="2" t="str">
        <f t="shared" si="1"/>
        <v/>
      </c>
      <c r="R24" s="2" t="str">
        <f t="shared" si="2"/>
        <v/>
      </c>
      <c r="S24" s="2" t="str">
        <f>IFERROR(IF($F24="","",INDEX(リスト!$C:$C,MATCH($F24,リスト!$B:$B,0))),"")</f>
        <v/>
      </c>
      <c r="T24" s="2" t="str">
        <f>IFERROR(IF($K24="","",INDEX(リスト!$F:$F,MATCH($K24,リスト!$E:$E,0))),"")</f>
        <v/>
      </c>
      <c r="U24" s="2" t="str">
        <f>IF($B24="","",RIGHT($G24*1000+100+COUNTIF($G$2:$G24,$G24),9))</f>
        <v/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/>
      </c>
    </row>
    <row r="25" spans="15:22" x14ac:dyDescent="0.45">
      <c r="O25" s="2" t="str">
        <f>IFERROR(IF($B25="","",INDEX(所属情報!$E:$E,MATCH($A25,所属情報!$A:$A,0))),"")</f>
        <v/>
      </c>
      <c r="P25" s="2" t="str">
        <f t="shared" si="0"/>
        <v/>
      </c>
      <c r="Q25" s="2" t="str">
        <f t="shared" si="1"/>
        <v/>
      </c>
      <c r="R25" s="2" t="str">
        <f t="shared" si="2"/>
        <v/>
      </c>
      <c r="S25" s="2" t="str">
        <f>IFERROR(IF($F25="","",INDEX(リスト!$C:$C,MATCH($F25,リスト!$B:$B,0))),"")</f>
        <v/>
      </c>
      <c r="T25" s="2" t="str">
        <f>IFERROR(IF($K25="","",INDEX(リスト!$F:$F,MATCH($K25,リスト!$E:$E,0))),"")</f>
        <v/>
      </c>
      <c r="U25" s="2" t="str">
        <f>IF($B25="","",RIGHT($G25*1000+100+COUNTIF($G$2:$G25,$G25),9))</f>
        <v/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/>
      </c>
    </row>
    <row r="26" spans="15:22" x14ac:dyDescent="0.45">
      <c r="O26" s="2" t="str">
        <f>IFERROR(IF($B26="","",INDEX(所属情報!$E:$E,MATCH($A26,所属情報!$A:$A,0))),"")</f>
        <v/>
      </c>
      <c r="P26" s="2" t="str">
        <f t="shared" si="0"/>
        <v/>
      </c>
      <c r="Q26" s="2" t="str">
        <f t="shared" si="1"/>
        <v/>
      </c>
      <c r="R26" s="2" t="str">
        <f t="shared" si="2"/>
        <v/>
      </c>
      <c r="S26" s="2" t="str">
        <f>IFERROR(IF($F26="","",INDEX(リスト!$C:$C,MATCH($F26,リスト!$B:$B,0))),"")</f>
        <v/>
      </c>
      <c r="T26" s="2" t="str">
        <f>IFERROR(IF($K26="","",INDEX(リスト!$F:$F,MATCH($K26,リスト!$E:$E,0))),"")</f>
        <v/>
      </c>
      <c r="U26" s="2" t="str">
        <f>IF($B26="","",RIGHT($G26*1000+100+COUNTIF($G$2:$G26,$G26),9))</f>
        <v/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/>
      </c>
    </row>
    <row r="27" spans="15:22" x14ac:dyDescent="0.45">
      <c r="O27" s="2" t="str">
        <f>IFERROR(IF($B27="","",INDEX(所属情報!$E:$E,MATCH($A27,所属情報!$A:$A,0))),"")</f>
        <v/>
      </c>
      <c r="P27" s="2" t="str">
        <f t="shared" si="0"/>
        <v/>
      </c>
      <c r="Q27" s="2" t="str">
        <f t="shared" si="1"/>
        <v/>
      </c>
      <c r="R27" s="2" t="str">
        <f t="shared" si="2"/>
        <v/>
      </c>
      <c r="S27" s="2" t="str">
        <f>IFERROR(IF($F27="","",INDEX(リスト!$C:$C,MATCH($F27,リスト!$B:$B,0))),"")</f>
        <v/>
      </c>
      <c r="T27" s="2" t="str">
        <f>IFERROR(IF($K27="","",INDEX(リスト!$F:$F,MATCH($K27,リスト!$E:$E,0))),"")</f>
        <v/>
      </c>
      <c r="U27" s="2" t="str">
        <f>IF($B27="","",RIGHT($G27*1000+100+COUNTIF($G$2:$G27,$G27),9))</f>
        <v/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/>
      </c>
    </row>
    <row r="28" spans="15:22" x14ac:dyDescent="0.45">
      <c r="O28" s="2" t="str">
        <f>IFERROR(IF($B28="","",INDEX(所属情報!$E:$E,MATCH($A28,所属情報!$A:$A,0))),"")</f>
        <v/>
      </c>
      <c r="P28" s="2" t="str">
        <f t="shared" si="0"/>
        <v/>
      </c>
      <c r="Q28" s="2" t="str">
        <f t="shared" si="1"/>
        <v/>
      </c>
      <c r="R28" s="2" t="str">
        <f t="shared" si="2"/>
        <v/>
      </c>
      <c r="S28" s="2" t="str">
        <f>IFERROR(IF($F28="","",INDEX(リスト!$C:$C,MATCH($F28,リスト!$B:$B,0))),"")</f>
        <v/>
      </c>
      <c r="T28" s="2" t="str">
        <f>IFERROR(IF($K28="","",INDEX(リスト!$F:$F,MATCH($K28,リスト!$E:$E,0))),"")</f>
        <v/>
      </c>
      <c r="U28" s="2" t="str">
        <f>IF($B28="","",RIGHT($G28*1000+100+COUNTIF($G$2:$G28,$G28),9))</f>
        <v/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/>
      </c>
    </row>
    <row r="29" spans="15:22" x14ac:dyDescent="0.45">
      <c r="O29" s="2" t="str">
        <f>IFERROR(IF($B29="","",INDEX(所属情報!$E:$E,MATCH($A29,所属情報!$A:$A,0))),"")</f>
        <v/>
      </c>
      <c r="P29" s="2" t="str">
        <f t="shared" si="0"/>
        <v/>
      </c>
      <c r="Q29" s="2" t="str">
        <f t="shared" si="1"/>
        <v/>
      </c>
      <c r="R29" s="2" t="str">
        <f t="shared" si="2"/>
        <v/>
      </c>
      <c r="S29" s="2" t="str">
        <f>IFERROR(IF($F29="","",INDEX(リスト!$C:$C,MATCH($F29,リスト!$B:$B,0))),"")</f>
        <v/>
      </c>
      <c r="T29" s="2" t="str">
        <f>IFERROR(IF($K29="","",INDEX(リスト!$F:$F,MATCH($K29,リスト!$E:$E,0))),"")</f>
        <v/>
      </c>
      <c r="U29" s="2" t="str">
        <f>IF($B29="","",RIGHT($G29*1000+100+COUNTIF($G$2:$G29,$G29),9))</f>
        <v/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/>
      </c>
    </row>
    <row r="30" spans="15:22" x14ac:dyDescent="0.45">
      <c r="O30" s="2" t="str">
        <f>IFERROR(IF($B30="","",INDEX(所属情報!$E:$E,MATCH($A30,所属情報!$A:$A,0))),"")</f>
        <v/>
      </c>
      <c r="P30" s="2" t="str">
        <f t="shared" si="0"/>
        <v/>
      </c>
      <c r="Q30" s="2" t="str">
        <f t="shared" si="1"/>
        <v/>
      </c>
      <c r="R30" s="2" t="str">
        <f t="shared" si="2"/>
        <v/>
      </c>
      <c r="S30" s="2" t="str">
        <f>IFERROR(IF($F30="","",INDEX(リスト!$C:$C,MATCH($F30,リスト!$B:$B,0))),"")</f>
        <v/>
      </c>
      <c r="T30" s="2" t="str">
        <f>IFERROR(IF($K30="","",INDEX(リスト!$F:$F,MATCH($K30,リスト!$E:$E,0))),"")</f>
        <v/>
      </c>
      <c r="U30" s="2" t="str">
        <f>IF($B30="","",RIGHT($G30*1000+100+COUNTIF($G$2:$G30,$G30),9))</f>
        <v/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/>
      </c>
    </row>
    <row r="31" spans="15:22" x14ac:dyDescent="0.45">
      <c r="O31" s="2" t="str">
        <f>IFERROR(IF($B31="","",INDEX(所属情報!$E:$E,MATCH($A31,所属情報!$A:$A,0))),"")</f>
        <v/>
      </c>
      <c r="P31" s="2" t="str">
        <f t="shared" si="0"/>
        <v/>
      </c>
      <c r="Q31" s="2" t="str">
        <f t="shared" si="1"/>
        <v/>
      </c>
      <c r="R31" s="2" t="str">
        <f t="shared" si="2"/>
        <v/>
      </c>
      <c r="S31" s="2" t="str">
        <f>IFERROR(IF($F31="","",INDEX(リスト!$C:$C,MATCH($F31,リスト!$B:$B,0))),"")</f>
        <v/>
      </c>
      <c r="T31" s="2" t="str">
        <f>IFERROR(IF($K31="","",INDEX(リスト!$F:$F,MATCH($K31,リスト!$E:$E,0))),"")</f>
        <v/>
      </c>
      <c r="U31" s="2" t="str">
        <f>IF($B31="","",RIGHT($G31*1000+100+COUNTIF($G$2:$G31,$G31),9))</f>
        <v/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/>
      </c>
    </row>
    <row r="32" spans="15:22" x14ac:dyDescent="0.45">
      <c r="O32" s="2" t="str">
        <f>IFERROR(IF($B32="","",INDEX(所属情報!$E:$E,MATCH($A32,所属情報!$A:$A,0))),"")</f>
        <v/>
      </c>
      <c r="P32" s="2" t="str">
        <f t="shared" si="0"/>
        <v/>
      </c>
      <c r="Q32" s="2" t="str">
        <f t="shared" si="1"/>
        <v/>
      </c>
      <c r="R32" s="2" t="str">
        <f t="shared" si="2"/>
        <v/>
      </c>
      <c r="S32" s="2" t="str">
        <f>IFERROR(IF($F32="","",INDEX(リスト!$C:$C,MATCH($F32,リスト!$B:$B,0))),"")</f>
        <v/>
      </c>
      <c r="T32" s="2" t="str">
        <f>IFERROR(IF($K32="","",INDEX(リスト!$F:$F,MATCH($K32,リスト!$E:$E,0))),"")</f>
        <v/>
      </c>
      <c r="U32" s="2" t="str">
        <f>IF($B32="","",RIGHT($G32*1000+100+COUNTIF($G$2:$G32,$G32),9))</f>
        <v/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/>
      </c>
    </row>
    <row r="33" spans="15:22" x14ac:dyDescent="0.45">
      <c r="O33" s="2" t="str">
        <f>IFERROR(IF($B33="","",INDEX(所属情報!$E:$E,MATCH($A33,所属情報!$A:$A,0))),"")</f>
        <v/>
      </c>
      <c r="P33" s="2" t="str">
        <f t="shared" si="0"/>
        <v/>
      </c>
      <c r="Q33" s="2" t="str">
        <f t="shared" si="1"/>
        <v/>
      </c>
      <c r="R33" s="2" t="str">
        <f t="shared" si="2"/>
        <v/>
      </c>
      <c r="S33" s="2" t="str">
        <f>IFERROR(IF($F33="","",INDEX(リスト!$C:$C,MATCH($F33,リスト!$B:$B,0))),"")</f>
        <v/>
      </c>
      <c r="T33" s="2" t="str">
        <f>IFERROR(IF($K33="","",INDEX(リスト!$F:$F,MATCH($K33,リスト!$E:$E,0))),"")</f>
        <v/>
      </c>
      <c r="U33" s="2" t="str">
        <f>IF($B33="","",RIGHT($G33*1000+100+COUNTIF($G$2:$G33,$G33),9))</f>
        <v/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/>
      </c>
    </row>
    <row r="34" spans="15:22" x14ac:dyDescent="0.45">
      <c r="O34" s="2" t="str">
        <f>IFERROR(IF($B34="","",INDEX(所属情報!$E:$E,MATCH($A34,所属情報!$A:$A,0))),"")</f>
        <v/>
      </c>
      <c r="P34" s="2" t="str">
        <f t="shared" si="0"/>
        <v/>
      </c>
      <c r="Q34" s="2" t="str">
        <f t="shared" si="1"/>
        <v/>
      </c>
      <c r="R34" s="2" t="str">
        <f t="shared" si="2"/>
        <v/>
      </c>
      <c r="S34" s="2" t="str">
        <f>IFERROR(IF($F34="","",INDEX(リスト!$C:$C,MATCH($F34,リスト!$B:$B,0))),"")</f>
        <v/>
      </c>
      <c r="T34" s="2" t="str">
        <f>IFERROR(IF($K34="","",INDEX(リスト!$F:$F,MATCH($K34,リスト!$E:$E,0))),"")</f>
        <v/>
      </c>
      <c r="U34" s="2" t="str">
        <f>IF($B34="","",RIGHT($G34*1000+100+COUNTIF($G$2:$G34,$G34),9))</f>
        <v/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/>
      </c>
    </row>
    <row r="35" spans="15:22" x14ac:dyDescent="0.45">
      <c r="O35" s="2" t="str">
        <f>IFERROR(IF($B35="","",INDEX(所属情報!$E:$E,MATCH($A35,所属情報!$A:$A,0))),"")</f>
        <v/>
      </c>
      <c r="P35" s="2" t="str">
        <f t="shared" si="0"/>
        <v/>
      </c>
      <c r="Q35" s="2" t="str">
        <f t="shared" si="1"/>
        <v/>
      </c>
      <c r="R35" s="2" t="str">
        <f t="shared" si="2"/>
        <v/>
      </c>
      <c r="S35" s="2" t="str">
        <f>IFERROR(IF($F35="","",INDEX(リスト!$C:$C,MATCH($F35,リスト!$B:$B,0))),"")</f>
        <v/>
      </c>
      <c r="T35" s="2" t="str">
        <f>IFERROR(IF($K35="","",INDEX(リスト!$F:$F,MATCH($K35,リスト!$E:$E,0))),"")</f>
        <v/>
      </c>
      <c r="U35" s="2" t="str">
        <f>IF($B35="","",RIGHT($G35*1000+100+COUNTIF($G$2:$G35,$G35),9))</f>
        <v/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/>
      </c>
    </row>
    <row r="36" spans="15:22" x14ac:dyDescent="0.45">
      <c r="O36" s="2" t="str">
        <f>IFERROR(IF($B36="","",INDEX(所属情報!$E:$E,MATCH($A36,所属情報!$A:$A,0))),"")</f>
        <v/>
      </c>
      <c r="P36" s="2" t="str">
        <f t="shared" si="0"/>
        <v/>
      </c>
      <c r="Q36" s="2" t="str">
        <f t="shared" si="1"/>
        <v/>
      </c>
      <c r="R36" s="2" t="str">
        <f t="shared" si="2"/>
        <v/>
      </c>
      <c r="S36" s="2" t="str">
        <f>IFERROR(IF($F36="","",INDEX(リスト!$C:$C,MATCH($F36,リスト!$B:$B,0))),"")</f>
        <v/>
      </c>
      <c r="T36" s="2" t="str">
        <f>IFERROR(IF($K36="","",INDEX(リスト!$F:$F,MATCH($K36,リスト!$E:$E,0))),"")</f>
        <v/>
      </c>
      <c r="U36" s="2" t="str">
        <f>IF($B36="","",RIGHT($G36*1000+100+COUNTIF($G$2:$G36,$G36),9))</f>
        <v/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/>
      </c>
    </row>
    <row r="37" spans="15:22" x14ac:dyDescent="0.45">
      <c r="O37" s="2" t="str">
        <f>IFERROR(IF($B37="","",INDEX(所属情報!$E:$E,MATCH($A37,所属情報!$A:$A,0))),"")</f>
        <v/>
      </c>
      <c r="P37" s="2" t="str">
        <f t="shared" si="0"/>
        <v/>
      </c>
      <c r="Q37" s="2" t="str">
        <f t="shared" si="1"/>
        <v/>
      </c>
      <c r="R37" s="2" t="str">
        <f t="shared" si="2"/>
        <v/>
      </c>
      <c r="S37" s="2" t="str">
        <f>IFERROR(IF($F37="","",INDEX(リスト!$C:$C,MATCH($F37,リスト!$B:$B,0))),"")</f>
        <v/>
      </c>
      <c r="T37" s="2" t="str">
        <f>IFERROR(IF($K37="","",INDEX(リスト!$F:$F,MATCH($K37,リスト!$E:$E,0))),"")</f>
        <v/>
      </c>
      <c r="U37" s="2" t="str">
        <f>IF($B37="","",RIGHT($G37*1000+100+COUNTIF($G$2:$G37,$G37),9))</f>
        <v/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/>
      </c>
    </row>
    <row r="38" spans="15:22" x14ac:dyDescent="0.45">
      <c r="O38" s="2" t="str">
        <f>IFERROR(IF($B38="","",INDEX(所属情報!$E:$E,MATCH($A38,所属情報!$A:$A,0))),"")</f>
        <v/>
      </c>
      <c r="P38" s="2" t="str">
        <f t="shared" si="0"/>
        <v/>
      </c>
      <c r="Q38" s="2" t="str">
        <f t="shared" si="1"/>
        <v/>
      </c>
      <c r="R38" s="2" t="str">
        <f t="shared" si="2"/>
        <v/>
      </c>
      <c r="S38" s="2" t="str">
        <f>IFERROR(IF($F38="","",INDEX(リスト!$C:$C,MATCH($F38,リスト!$B:$B,0))),"")</f>
        <v/>
      </c>
      <c r="T38" s="2" t="str">
        <f>IFERROR(IF($K38="","",INDEX(リスト!$F:$F,MATCH($K38,リスト!$E:$E,0))),"")</f>
        <v/>
      </c>
      <c r="U38" s="2" t="str">
        <f>IF($B38="","",RIGHT($G38*1000+100+COUNTIF($G$2:$G38,$G38),9))</f>
        <v/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/>
      </c>
    </row>
    <row r="39" spans="15:22" x14ac:dyDescent="0.45">
      <c r="O39" s="2" t="str">
        <f>IFERROR(IF($B39="","",INDEX(所属情報!$E:$E,MATCH($A39,所属情報!$A:$A,0))),"")</f>
        <v/>
      </c>
      <c r="P39" s="2" t="str">
        <f t="shared" si="0"/>
        <v/>
      </c>
      <c r="Q39" s="2" t="str">
        <f t="shared" si="1"/>
        <v/>
      </c>
      <c r="R39" s="2" t="str">
        <f t="shared" si="2"/>
        <v/>
      </c>
      <c r="S39" s="2" t="str">
        <f>IFERROR(IF($F39="","",INDEX(リスト!$C:$C,MATCH($F39,リスト!$B:$B,0))),"")</f>
        <v/>
      </c>
      <c r="T39" s="2" t="str">
        <f>IFERROR(IF($K39="","",INDEX(リスト!$F:$F,MATCH($K39,リスト!$E:$E,0))),"")</f>
        <v/>
      </c>
      <c r="U39" s="2" t="str">
        <f>IF($B39="","",RIGHT($G39*1000+100+COUNTIF($G$2:$G39,$G39),9))</f>
        <v/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/>
      </c>
    </row>
    <row r="40" spans="15:22" x14ac:dyDescent="0.45">
      <c r="O40" s="2" t="str">
        <f>IFERROR(IF($B40="","",INDEX(所属情報!$E:$E,MATCH($A40,所属情報!$A:$A,0))),"")</f>
        <v/>
      </c>
      <c r="P40" s="2" t="str">
        <f t="shared" si="0"/>
        <v/>
      </c>
      <c r="Q40" s="2" t="str">
        <f t="shared" si="1"/>
        <v/>
      </c>
      <c r="R40" s="2" t="str">
        <f t="shared" si="2"/>
        <v/>
      </c>
      <c r="S40" s="2" t="str">
        <f>IFERROR(IF($F40="","",INDEX(リスト!$C:$C,MATCH($F40,リスト!$B:$B,0))),"")</f>
        <v/>
      </c>
      <c r="T40" s="2" t="str">
        <f>IFERROR(IF($K40="","",INDEX(リスト!$F:$F,MATCH($K40,リスト!$E:$E,0))),"")</f>
        <v/>
      </c>
      <c r="U40" s="2" t="str">
        <f>IF($B40="","",RIGHT($G40*1000+100+COUNTIF($G$2:$G40,$G40),9))</f>
        <v/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/>
      </c>
    </row>
    <row r="41" spans="15:22" x14ac:dyDescent="0.45">
      <c r="O41" s="2" t="str">
        <f>IFERROR(IF($B41="","",INDEX(所属情報!$E:$E,MATCH($A41,所属情報!$A:$A,0))),"")</f>
        <v/>
      </c>
      <c r="P41" s="2" t="str">
        <f t="shared" si="0"/>
        <v/>
      </c>
      <c r="Q41" s="2" t="str">
        <f t="shared" si="1"/>
        <v/>
      </c>
      <c r="R41" s="2" t="str">
        <f t="shared" si="2"/>
        <v/>
      </c>
      <c r="S41" s="2" t="str">
        <f>IFERROR(IF($F41="","",INDEX(リスト!$C:$C,MATCH($F41,リスト!$B:$B,0))),"")</f>
        <v/>
      </c>
      <c r="T41" s="2" t="str">
        <f>IFERROR(IF($K41="","",INDEX(リスト!$F:$F,MATCH($K41,リスト!$E:$E,0))),"")</f>
        <v/>
      </c>
      <c r="U41" s="2" t="str">
        <f>IF($B41="","",RIGHT($G41*1000+100+COUNTIF($G$2:$G41,$G41),9))</f>
        <v/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/>
      </c>
    </row>
    <row r="42" spans="15:22" x14ac:dyDescent="0.45">
      <c r="O42" s="2" t="str">
        <f>IFERROR(IF($B42="","",INDEX(所属情報!$E:$E,MATCH($A42,所属情報!$A:$A,0))),"")</f>
        <v/>
      </c>
      <c r="P42" s="2" t="str">
        <f t="shared" si="0"/>
        <v/>
      </c>
      <c r="Q42" s="2" t="str">
        <f t="shared" si="1"/>
        <v/>
      </c>
      <c r="R42" s="2" t="str">
        <f t="shared" si="2"/>
        <v/>
      </c>
      <c r="S42" s="2" t="str">
        <f>IFERROR(IF($F42="","",INDEX(リスト!$C:$C,MATCH($F42,リスト!$B:$B,0))),"")</f>
        <v/>
      </c>
      <c r="T42" s="2" t="str">
        <f>IFERROR(IF($K42="","",INDEX(リスト!$F:$F,MATCH($K42,リスト!$E:$E,0))),"")</f>
        <v/>
      </c>
      <c r="U42" s="2" t="str">
        <f>IF($B42="","",RIGHT($G42*1000+100+COUNTIF($G$2:$G42,$G42),9))</f>
        <v/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/>
      </c>
    </row>
    <row r="43" spans="15:22" x14ac:dyDescent="0.45">
      <c r="O43" s="2" t="str">
        <f>IFERROR(IF($B43="","",INDEX(所属情報!$E:$E,MATCH($A43,所属情報!$A:$A,0))),"")</f>
        <v/>
      </c>
      <c r="P43" s="2" t="str">
        <f t="shared" si="0"/>
        <v/>
      </c>
      <c r="Q43" s="2" t="str">
        <f t="shared" si="1"/>
        <v/>
      </c>
      <c r="R43" s="2" t="str">
        <f t="shared" si="2"/>
        <v/>
      </c>
      <c r="S43" s="2" t="str">
        <f>IFERROR(IF($F43="","",INDEX(リスト!$C:$C,MATCH($F43,リスト!$B:$B,0))),"")</f>
        <v/>
      </c>
      <c r="T43" s="2" t="str">
        <f>IFERROR(IF($K43="","",INDEX(リスト!$F:$F,MATCH($K43,リスト!$E:$E,0))),"")</f>
        <v/>
      </c>
      <c r="U43" s="2" t="str">
        <f>IF($B43="","",RIGHT($G43*1000+100+COUNTIF($G$2:$G43,$G43),9))</f>
        <v/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/>
      </c>
    </row>
    <row r="44" spans="15:22" x14ac:dyDescent="0.45">
      <c r="O44" s="2" t="str">
        <f>IFERROR(IF($B44="","",INDEX(所属情報!$E:$E,MATCH($A44,所属情報!$A:$A,0))),"")</f>
        <v/>
      </c>
      <c r="P44" s="2" t="str">
        <f t="shared" si="0"/>
        <v/>
      </c>
      <c r="Q44" s="2" t="str">
        <f t="shared" si="1"/>
        <v/>
      </c>
      <c r="R44" s="2" t="str">
        <f t="shared" si="2"/>
        <v/>
      </c>
      <c r="S44" s="2" t="str">
        <f>IFERROR(IF($F44="","",INDEX(リスト!$C:$C,MATCH($F44,リスト!$B:$B,0))),"")</f>
        <v/>
      </c>
      <c r="T44" s="2" t="str">
        <f>IFERROR(IF($K44="","",INDEX(リスト!$F:$F,MATCH($K44,リスト!$E:$E,0))),"")</f>
        <v/>
      </c>
      <c r="U44" s="2" t="str">
        <f>IF($B44="","",RIGHT($G44*1000+100+COUNTIF($G$2:$G44,$G44),9))</f>
        <v/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/>
      </c>
    </row>
    <row r="45" spans="15:22" x14ac:dyDescent="0.45">
      <c r="O45" s="2" t="str">
        <f>IFERROR(IF($B45="","",INDEX(所属情報!$E:$E,MATCH($A45,所属情報!$A:$A,0))),"")</f>
        <v/>
      </c>
      <c r="P45" s="2" t="str">
        <f t="shared" si="0"/>
        <v/>
      </c>
      <c r="Q45" s="2" t="str">
        <f t="shared" si="1"/>
        <v/>
      </c>
      <c r="R45" s="2" t="str">
        <f t="shared" si="2"/>
        <v/>
      </c>
      <c r="S45" s="2" t="str">
        <f>IFERROR(IF($F45="","",INDEX(リスト!$C:$C,MATCH($F45,リスト!$B:$B,0))),"")</f>
        <v/>
      </c>
      <c r="T45" s="2" t="str">
        <f>IFERROR(IF($K45="","",INDEX(リスト!$F:$F,MATCH($K45,リスト!$E:$E,0))),"")</f>
        <v/>
      </c>
      <c r="U45" s="2" t="str">
        <f>IF($B45="","",RIGHT($G45*1000+100+COUNTIF($G$2:$G45,$G45),9))</f>
        <v/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/>
      </c>
    </row>
    <row r="46" spans="15:22" x14ac:dyDescent="0.45">
      <c r="O46" s="2" t="str">
        <f>IFERROR(IF($B46="","",INDEX(所属情報!$E:$E,MATCH($A46,所属情報!$A:$A,0))),"")</f>
        <v/>
      </c>
      <c r="P46" s="2" t="str">
        <f t="shared" si="0"/>
        <v/>
      </c>
      <c r="Q46" s="2" t="str">
        <f t="shared" si="1"/>
        <v/>
      </c>
      <c r="R46" s="2" t="str">
        <f t="shared" si="2"/>
        <v/>
      </c>
      <c r="S46" s="2" t="str">
        <f>IFERROR(IF($F46="","",INDEX(リスト!$C:$C,MATCH($F46,リスト!$B:$B,0))),"")</f>
        <v/>
      </c>
      <c r="T46" s="2" t="str">
        <f>IFERROR(IF($K46="","",INDEX(リスト!$F:$F,MATCH($K46,リスト!$E:$E,0))),"")</f>
        <v/>
      </c>
      <c r="U46" s="2" t="str">
        <f>IF($B46="","",RIGHT($G46*1000+100+COUNTIF($G$2:$G46,$G46),9))</f>
        <v/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/>
      </c>
    </row>
    <row r="47" spans="15:22" x14ac:dyDescent="0.45">
      <c r="O47" s="2" t="str">
        <f>IFERROR(IF($B47="","",INDEX(所属情報!$E:$E,MATCH($A47,所属情報!$A:$A,0))),"")</f>
        <v/>
      </c>
      <c r="P47" s="2" t="str">
        <f t="shared" si="0"/>
        <v/>
      </c>
      <c r="Q47" s="2" t="str">
        <f t="shared" si="1"/>
        <v/>
      </c>
      <c r="R47" s="2" t="str">
        <f t="shared" si="2"/>
        <v/>
      </c>
      <c r="S47" s="2" t="str">
        <f>IFERROR(IF($F47="","",INDEX(リスト!$C:$C,MATCH($F47,リスト!$B:$B,0))),"")</f>
        <v/>
      </c>
      <c r="T47" s="2" t="str">
        <f>IFERROR(IF($K47="","",INDEX(リスト!$F:$F,MATCH($K47,リスト!$E:$E,0))),"")</f>
        <v/>
      </c>
      <c r="U47" s="2" t="str">
        <f>IF($B47="","",RIGHT($G47*1000+100+COUNTIF($G$2:$G47,$G47),9))</f>
        <v/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/>
      </c>
    </row>
    <row r="48" spans="15:22" x14ac:dyDescent="0.45">
      <c r="O48" s="2" t="str">
        <f>IFERROR(IF($B48="","",INDEX(所属情報!$E:$E,MATCH($A48,所属情報!$A:$A,0))),"")</f>
        <v/>
      </c>
      <c r="P48" s="2" t="str">
        <f t="shared" si="0"/>
        <v/>
      </c>
      <c r="Q48" s="2" t="str">
        <f t="shared" si="1"/>
        <v/>
      </c>
      <c r="R48" s="2" t="str">
        <f t="shared" si="2"/>
        <v/>
      </c>
      <c r="S48" s="2" t="str">
        <f>IFERROR(IF($F48="","",INDEX(リスト!$C:$C,MATCH($F48,リスト!$B:$B,0))),"")</f>
        <v/>
      </c>
      <c r="T48" s="2" t="str">
        <f>IFERROR(IF($K48="","",INDEX(リスト!$F:$F,MATCH($K48,リスト!$E:$E,0))),"")</f>
        <v/>
      </c>
      <c r="U48" s="2" t="str">
        <f>IF($B48="","",RIGHT($G48*1000+100+COUNTIF($G$2:$G48,$G48),9))</f>
        <v/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/>
      </c>
    </row>
    <row r="49" spans="15:22" x14ac:dyDescent="0.45">
      <c r="O49" s="2" t="str">
        <f>IFERROR(IF($B49="","",INDEX(所属情報!$E:$E,MATCH($A49,所属情報!$A:$A,0))),"")</f>
        <v/>
      </c>
      <c r="P49" s="2" t="str">
        <f t="shared" si="0"/>
        <v/>
      </c>
      <c r="Q49" s="2" t="str">
        <f t="shared" si="1"/>
        <v/>
      </c>
      <c r="R49" s="2" t="str">
        <f t="shared" si="2"/>
        <v/>
      </c>
      <c r="S49" s="2" t="str">
        <f>IFERROR(IF($F49="","",INDEX(リスト!$C:$C,MATCH($F49,リスト!$B:$B,0))),"")</f>
        <v/>
      </c>
      <c r="T49" s="2" t="str">
        <f>IFERROR(IF($K49="","",INDEX(リスト!$F:$F,MATCH($K49,リスト!$E:$E,0))),"")</f>
        <v/>
      </c>
      <c r="U49" s="2" t="str">
        <f>IF($B49="","",RIGHT($G49*1000+100+COUNTIF($G$2:$G49,$G49),9))</f>
        <v/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/>
      </c>
    </row>
    <row r="50" spans="15:22" x14ac:dyDescent="0.45">
      <c r="O50" s="2" t="str">
        <f>IFERROR(IF($B50="","",INDEX(所属情報!$E:$E,MATCH($A50,所属情報!$A:$A,0))),"")</f>
        <v/>
      </c>
      <c r="P50" s="2" t="str">
        <f t="shared" si="0"/>
        <v/>
      </c>
      <c r="Q50" s="2" t="str">
        <f t="shared" si="1"/>
        <v/>
      </c>
      <c r="R50" s="2" t="str">
        <f t="shared" si="2"/>
        <v/>
      </c>
      <c r="S50" s="2" t="str">
        <f>IFERROR(IF($F50="","",INDEX(リスト!$C:$C,MATCH($F50,リスト!$B:$B,0))),"")</f>
        <v/>
      </c>
      <c r="T50" s="2" t="str">
        <f>IFERROR(IF($K50="","",INDEX(リスト!$F:$F,MATCH($K50,リスト!$E:$E,0))),"")</f>
        <v/>
      </c>
      <c r="U50" s="2" t="str">
        <f>IF($B50="","",RIGHT($G50*1000+100+COUNTIF($G$2:$G50,$G50),9))</f>
        <v/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/>
      </c>
    </row>
    <row r="51" spans="15:22" x14ac:dyDescent="0.45">
      <c r="O51" s="2" t="str">
        <f>IFERROR(IF($B51="","",INDEX(所属情報!$E:$E,MATCH($A51,所属情報!$A:$A,0))),"")</f>
        <v/>
      </c>
      <c r="P51" s="2" t="str">
        <f t="shared" si="0"/>
        <v/>
      </c>
      <c r="Q51" s="2" t="str">
        <f t="shared" si="1"/>
        <v/>
      </c>
      <c r="R51" s="2" t="str">
        <f t="shared" si="2"/>
        <v/>
      </c>
      <c r="S51" s="2" t="str">
        <f>IFERROR(IF($F51="","",INDEX(リスト!$C:$C,MATCH($F51,リスト!$B:$B,0))),"")</f>
        <v/>
      </c>
      <c r="T51" s="2" t="str">
        <f>IFERROR(IF($K51="","",INDEX(リスト!$F:$F,MATCH($K51,リスト!$E:$E,0))),"")</f>
        <v/>
      </c>
      <c r="U51" s="2" t="str">
        <f>IF($B51="","",RIGHT($G51*1000+100+COUNTIF($G$2:$G51,$G51),9))</f>
        <v/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/>
      </c>
    </row>
    <row r="52" spans="15:22" x14ac:dyDescent="0.45">
      <c r="O52" s="2" t="str">
        <f>IFERROR(IF($B52="","",INDEX(所属情報!$E:$E,MATCH($A52,所属情報!$A:$A,0))),"")</f>
        <v/>
      </c>
      <c r="P52" s="2" t="str">
        <f t="shared" si="0"/>
        <v/>
      </c>
      <c r="Q52" s="2" t="str">
        <f t="shared" si="1"/>
        <v/>
      </c>
      <c r="R52" s="2" t="str">
        <f t="shared" si="2"/>
        <v/>
      </c>
      <c r="S52" s="2" t="str">
        <f>IFERROR(IF($F52="","",INDEX(リスト!$C:$C,MATCH($F52,リスト!$B:$B,0))),"")</f>
        <v/>
      </c>
      <c r="T52" s="2" t="str">
        <f>IFERROR(IF($K52="","",INDEX(リスト!$F:$F,MATCH($K52,リスト!$E:$E,0))),"")</f>
        <v/>
      </c>
      <c r="U52" s="2" t="str">
        <f>IF($B52="","",RIGHT($G52*1000+100+COUNTIF($G$2:$G52,$G52),9))</f>
        <v/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/>
      </c>
    </row>
    <row r="53" spans="15:22" x14ac:dyDescent="0.45">
      <c r="O53" s="2" t="str">
        <f>IFERROR(IF($B53="","",INDEX(所属情報!$E:$E,MATCH($A53,所属情報!$A:$A,0))),"")</f>
        <v/>
      </c>
      <c r="P53" s="2" t="str">
        <f t="shared" si="0"/>
        <v/>
      </c>
      <c r="Q53" s="2" t="str">
        <f t="shared" si="1"/>
        <v/>
      </c>
      <c r="R53" s="2" t="str">
        <f t="shared" si="2"/>
        <v/>
      </c>
      <c r="S53" s="2" t="str">
        <f>IFERROR(IF($F53="","",INDEX(リスト!$C:$C,MATCH($F53,リスト!$B:$B,0))),"")</f>
        <v/>
      </c>
      <c r="T53" s="2" t="str">
        <f>IFERROR(IF($K53="","",INDEX(リスト!$F:$F,MATCH($K53,リスト!$E:$E,0))),"")</f>
        <v/>
      </c>
      <c r="U53" s="2" t="str">
        <f>IF($B53="","",RIGHT($G53*1000+100+COUNTIF($G$2:$G53,$G53),9))</f>
        <v/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/>
      </c>
    </row>
    <row r="54" spans="15:22" x14ac:dyDescent="0.45">
      <c r="O54" s="2" t="str">
        <f>IFERROR(IF($B54="","",INDEX(所属情報!$E:$E,MATCH($A54,所属情報!$A:$A,0))),"")</f>
        <v/>
      </c>
      <c r="P54" s="2" t="str">
        <f t="shared" si="0"/>
        <v/>
      </c>
      <c r="Q54" s="2" t="str">
        <f t="shared" si="1"/>
        <v/>
      </c>
      <c r="R54" s="2" t="str">
        <f t="shared" si="2"/>
        <v/>
      </c>
      <c r="S54" s="2" t="str">
        <f>IFERROR(IF($F54="","",INDEX(リスト!$C:$C,MATCH($F54,リスト!$B:$B,0))),"")</f>
        <v/>
      </c>
      <c r="T54" s="2" t="str">
        <f>IFERROR(IF($K54="","",INDEX(リスト!$F:$F,MATCH($K54,リスト!$E:$E,0))),"")</f>
        <v/>
      </c>
      <c r="U54" s="2" t="str">
        <f>IF($B54="","",RIGHT($G54*1000+100+COUNTIF($G$2:$G54,$G54),9))</f>
        <v/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/>
      </c>
    </row>
    <row r="55" spans="15:22" x14ac:dyDescent="0.45">
      <c r="O55" s="2" t="str">
        <f>IFERROR(IF($B55="","",INDEX(所属情報!$E:$E,MATCH($A55,所属情報!$A:$A,0))),"")</f>
        <v/>
      </c>
      <c r="P55" s="2" t="str">
        <f t="shared" si="0"/>
        <v/>
      </c>
      <c r="Q55" s="2" t="str">
        <f t="shared" si="1"/>
        <v/>
      </c>
      <c r="R55" s="2" t="str">
        <f t="shared" si="2"/>
        <v/>
      </c>
      <c r="S55" s="2" t="str">
        <f>IFERROR(IF($F55="","",INDEX(リスト!$C:$C,MATCH($F55,リスト!$B:$B,0))),"")</f>
        <v/>
      </c>
      <c r="T55" s="2" t="str">
        <f>IFERROR(IF($K55="","",INDEX(リスト!$F:$F,MATCH($K55,リスト!$E:$E,0))),"")</f>
        <v/>
      </c>
      <c r="U55" s="2" t="str">
        <f>IF($B55="","",RIGHT($G55*1000+100+COUNTIF($G$2:$G55,$G55),9))</f>
        <v/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/>
      </c>
    </row>
    <row r="56" spans="15:22" x14ac:dyDescent="0.45">
      <c r="O56" s="2" t="str">
        <f>IFERROR(IF($B56="","",INDEX(所属情報!$E:$E,MATCH($A56,所属情報!$A:$A,0))),"")</f>
        <v/>
      </c>
      <c r="P56" s="2" t="str">
        <f t="shared" si="0"/>
        <v/>
      </c>
      <c r="Q56" s="2" t="str">
        <f t="shared" si="1"/>
        <v/>
      </c>
      <c r="R56" s="2" t="str">
        <f t="shared" si="2"/>
        <v/>
      </c>
      <c r="S56" s="2" t="str">
        <f>IFERROR(IF($F56="","",INDEX(リスト!$C:$C,MATCH($F56,リスト!$B:$B,0))),"")</f>
        <v/>
      </c>
      <c r="T56" s="2" t="str">
        <f>IFERROR(IF($K56="","",INDEX(リスト!$F:$F,MATCH($K56,リスト!$E:$E,0))),"")</f>
        <v/>
      </c>
      <c r="U56" s="2" t="str">
        <f>IF($B56="","",RIGHT($G56*1000+100+COUNTIF($G$2:$G56,$G56),9))</f>
        <v/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/>
      </c>
    </row>
    <row r="57" spans="15:22" x14ac:dyDescent="0.45">
      <c r="O57" s="2" t="str">
        <f>IFERROR(IF($B57="","",INDEX(所属情報!$E:$E,MATCH($A57,所属情報!$A:$A,0))),"")</f>
        <v/>
      </c>
      <c r="P57" s="2" t="str">
        <f t="shared" si="0"/>
        <v/>
      </c>
      <c r="Q57" s="2" t="str">
        <f t="shared" si="1"/>
        <v/>
      </c>
      <c r="R57" s="2" t="str">
        <f t="shared" si="2"/>
        <v/>
      </c>
      <c r="S57" s="2" t="str">
        <f>IFERROR(IF($F57="","",INDEX(リスト!$C:$C,MATCH($F57,リスト!$B:$B,0))),"")</f>
        <v/>
      </c>
      <c r="T57" s="2" t="str">
        <f>IFERROR(IF($K57="","",INDEX(リスト!$F:$F,MATCH($K57,リスト!$E:$E,0))),"")</f>
        <v/>
      </c>
      <c r="U57" s="2" t="str">
        <f>IF($B57="","",RIGHT($G57*1000+100+COUNTIF($G$2:$G57,$G57),9))</f>
        <v/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/>
      </c>
    </row>
    <row r="58" spans="15:22" x14ac:dyDescent="0.45">
      <c r="O58" s="2" t="str">
        <f>IFERROR(IF($B58="","",INDEX(所属情報!$E:$E,MATCH($A58,所属情報!$A:$A,0))),"")</f>
        <v/>
      </c>
      <c r="P58" s="2" t="str">
        <f t="shared" si="0"/>
        <v/>
      </c>
      <c r="Q58" s="2" t="str">
        <f t="shared" si="1"/>
        <v/>
      </c>
      <c r="R58" s="2" t="str">
        <f t="shared" si="2"/>
        <v/>
      </c>
      <c r="S58" s="2" t="str">
        <f>IFERROR(IF($F58="","",INDEX(リスト!$C:$C,MATCH($F58,リスト!$B:$B,0))),"")</f>
        <v/>
      </c>
      <c r="T58" s="2" t="str">
        <f>IFERROR(IF($K58="","",INDEX(リスト!$F:$F,MATCH($K58,リスト!$E:$E,0))),"")</f>
        <v/>
      </c>
      <c r="U58" s="2" t="str">
        <f>IF($B58="","",RIGHT($G58*1000+100+COUNTIF($G$2:$G58,$G58),9))</f>
        <v/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/>
      </c>
    </row>
    <row r="59" spans="15:22" x14ac:dyDescent="0.45">
      <c r="O59" s="2" t="str">
        <f>IFERROR(IF($B59="","",INDEX(所属情報!$E:$E,MATCH($A59,所属情報!$A:$A,0))),"")</f>
        <v/>
      </c>
      <c r="P59" s="2" t="str">
        <f t="shared" si="0"/>
        <v/>
      </c>
      <c r="Q59" s="2" t="str">
        <f t="shared" si="1"/>
        <v/>
      </c>
      <c r="R59" s="2" t="str">
        <f t="shared" si="2"/>
        <v/>
      </c>
      <c r="S59" s="2" t="str">
        <f>IFERROR(IF($F59="","",INDEX(リスト!$C:$C,MATCH($F59,リスト!$B:$B,0))),"")</f>
        <v/>
      </c>
      <c r="T59" s="2" t="str">
        <f>IFERROR(IF($K59="","",INDEX(リスト!$F:$F,MATCH($K59,リスト!$E:$E,0))),"")</f>
        <v/>
      </c>
      <c r="U59" s="2" t="str">
        <f>IF($B59="","",RIGHT($G59*1000+100+COUNTIF($G$2:$G59,$G59),9))</f>
        <v/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/>
      </c>
    </row>
    <row r="60" spans="15:22" x14ac:dyDescent="0.45">
      <c r="O60" s="2" t="str">
        <f>IFERROR(IF($B60="","",INDEX(所属情報!$E:$E,MATCH($A60,所属情報!$A:$A,0))),"")</f>
        <v/>
      </c>
      <c r="P60" s="2" t="str">
        <f t="shared" si="0"/>
        <v/>
      </c>
      <c r="Q60" s="2" t="str">
        <f t="shared" si="1"/>
        <v/>
      </c>
      <c r="R60" s="2" t="str">
        <f t="shared" si="2"/>
        <v/>
      </c>
      <c r="S60" s="2" t="str">
        <f>IFERROR(IF($F60="","",INDEX(リスト!$C:$C,MATCH($F60,リスト!$B:$B,0))),"")</f>
        <v/>
      </c>
      <c r="T60" s="2" t="str">
        <f>IFERROR(IF($K60="","",INDEX(リスト!$F:$F,MATCH($K60,リスト!$E:$E,0))),"")</f>
        <v/>
      </c>
      <c r="U60" s="2" t="str">
        <f>IF($B60="","",RIGHT($G60*1000+100+COUNTIF($G$2:$G60,$G60),9))</f>
        <v/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/>
      </c>
    </row>
    <row r="61" spans="15:22" x14ac:dyDescent="0.45">
      <c r="O61" s="2" t="str">
        <f>IFERROR(IF($B61="","",INDEX(所属情報!$E:$E,MATCH($A61,所属情報!$A:$A,0))),"")</f>
        <v/>
      </c>
      <c r="P61" s="2" t="str">
        <f t="shared" si="0"/>
        <v/>
      </c>
      <c r="Q61" s="2" t="str">
        <f t="shared" si="1"/>
        <v/>
      </c>
      <c r="R61" s="2" t="str">
        <f t="shared" si="2"/>
        <v/>
      </c>
      <c r="S61" s="2" t="str">
        <f>IFERROR(IF($F61="","",INDEX(リスト!$C:$C,MATCH($F61,リスト!$B:$B,0))),"")</f>
        <v/>
      </c>
      <c r="T61" s="2" t="str">
        <f>IFERROR(IF($K61="","",INDEX(リスト!$F:$F,MATCH($K61,リスト!$E:$E,0))),"")</f>
        <v/>
      </c>
      <c r="U61" s="2" t="str">
        <f>IF($B61="","",RIGHT($G61*1000+100+COUNTIF($G$2:$G61,$G61),9))</f>
        <v/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/>
      </c>
    </row>
    <row r="62" spans="15:22" x14ac:dyDescent="0.45">
      <c r="O62" s="2" t="str">
        <f>IFERROR(IF($B62="","",INDEX(所属情報!$E:$E,MATCH($A62,所属情報!$A:$A,0))),"")</f>
        <v/>
      </c>
      <c r="P62" s="2" t="str">
        <f t="shared" si="0"/>
        <v/>
      </c>
      <c r="Q62" s="2" t="str">
        <f t="shared" si="1"/>
        <v/>
      </c>
      <c r="R62" s="2" t="str">
        <f t="shared" si="2"/>
        <v/>
      </c>
      <c r="S62" s="2" t="str">
        <f>IFERROR(IF($F62="","",INDEX(リスト!$C:$C,MATCH($F62,リスト!$B:$B,0))),"")</f>
        <v/>
      </c>
      <c r="T62" s="2" t="str">
        <f>IFERROR(IF($K62="","",INDEX(リスト!$F:$F,MATCH($K62,リスト!$E:$E,0))),"")</f>
        <v/>
      </c>
      <c r="U62" s="2" t="str">
        <f>IF($B62="","",RIGHT($G62*1000+100+COUNTIF($G$2:$G62,$G62),9))</f>
        <v/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/>
      </c>
    </row>
    <row r="63" spans="15:22" x14ac:dyDescent="0.45">
      <c r="O63" s="2" t="str">
        <f>IFERROR(IF($B63="","",INDEX(所属情報!$E:$E,MATCH($A63,所属情報!$A:$A,0))),"")</f>
        <v/>
      </c>
      <c r="P63" s="2" t="str">
        <f t="shared" si="0"/>
        <v/>
      </c>
      <c r="Q63" s="2" t="str">
        <f t="shared" si="1"/>
        <v/>
      </c>
      <c r="R63" s="2" t="str">
        <f t="shared" si="2"/>
        <v/>
      </c>
      <c r="S63" s="2" t="str">
        <f>IFERROR(IF($F63="","",INDEX(リスト!$C:$C,MATCH($F63,リスト!$B:$B,0))),"")</f>
        <v/>
      </c>
      <c r="T63" s="2" t="str">
        <f>IFERROR(IF($K63="","",INDEX(リスト!$F:$F,MATCH($K63,リスト!$E:$E,0))),"")</f>
        <v/>
      </c>
      <c r="U63" s="2" t="str">
        <f>IF($B63="","",RIGHT($G63*1000+100+COUNTIF($G$2:$G63,$G63),9))</f>
        <v/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/>
      </c>
    </row>
    <row r="64" spans="15:22" x14ac:dyDescent="0.45">
      <c r="O64" s="2" t="str">
        <f>IFERROR(IF($B64="","",INDEX(所属情報!$E:$E,MATCH($A64,所属情報!$A:$A,0))),"")</f>
        <v/>
      </c>
      <c r="P64" s="2" t="str">
        <f t="shared" si="0"/>
        <v/>
      </c>
      <c r="Q64" s="2" t="str">
        <f t="shared" si="1"/>
        <v/>
      </c>
      <c r="R64" s="2" t="str">
        <f t="shared" si="2"/>
        <v/>
      </c>
      <c r="S64" s="2" t="str">
        <f>IFERROR(IF($F64="","",INDEX(リスト!$C:$C,MATCH($F64,リスト!$B:$B,0))),"")</f>
        <v/>
      </c>
      <c r="T64" s="2" t="str">
        <f>IFERROR(IF($K64="","",INDEX(リスト!$F:$F,MATCH($K64,リスト!$E:$E,0))),"")</f>
        <v/>
      </c>
      <c r="U64" s="2" t="str">
        <f>IF($B64="","",RIGHT($G64*1000+100+COUNTIF($G$2:$G64,$G64),9))</f>
        <v/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/>
      </c>
    </row>
    <row r="65" spans="15:22" x14ac:dyDescent="0.45">
      <c r="O65" s="2" t="str">
        <f>IFERROR(IF($B65="","",INDEX(所属情報!$E:$E,MATCH($A65,所属情報!$A:$A,0))),"")</f>
        <v/>
      </c>
      <c r="P65" s="2" t="str">
        <f t="shared" si="0"/>
        <v/>
      </c>
      <c r="Q65" s="2" t="str">
        <f t="shared" si="1"/>
        <v/>
      </c>
      <c r="R65" s="2" t="str">
        <f t="shared" si="2"/>
        <v/>
      </c>
      <c r="S65" s="2" t="str">
        <f>IFERROR(IF($F65="","",INDEX(リスト!$C:$C,MATCH($F65,リスト!$B:$B,0))),"")</f>
        <v/>
      </c>
      <c r="T65" s="2" t="str">
        <f>IFERROR(IF($K65="","",INDEX(リスト!$F:$F,MATCH($K65,リスト!$E:$E,0))),"")</f>
        <v/>
      </c>
      <c r="U65" s="2" t="str">
        <f>IF($B65="","",RIGHT($G65*1000+100+COUNTIF($G$2:$G65,$G65),9))</f>
        <v/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/>
      </c>
    </row>
    <row r="66" spans="15:22" x14ac:dyDescent="0.45">
      <c r="O66" s="2" t="str">
        <f>IFERROR(IF($B66="","",INDEX(所属情報!$E:$E,MATCH($A66,所属情報!$A:$A,0))),"")</f>
        <v/>
      </c>
      <c r="P66" s="2" t="str">
        <f t="shared" si="0"/>
        <v/>
      </c>
      <c r="Q66" s="2" t="str">
        <f t="shared" si="1"/>
        <v/>
      </c>
      <c r="R66" s="2" t="str">
        <f t="shared" si="2"/>
        <v/>
      </c>
      <c r="S66" s="2" t="str">
        <f>IFERROR(IF($F66="","",INDEX(リスト!$C:$C,MATCH($F66,リスト!$B:$B,0))),"")</f>
        <v/>
      </c>
      <c r="T66" s="2" t="str">
        <f>IFERROR(IF($K66="","",INDEX(リスト!$F:$F,MATCH($K66,リスト!$E:$E,0))),"")</f>
        <v/>
      </c>
      <c r="U66" s="2" t="str">
        <f>IF($B66="","",RIGHT($G66*1000+100+COUNTIF($G$2:$G66,$G66),9))</f>
        <v/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/>
      </c>
    </row>
    <row r="67" spans="15:22" x14ac:dyDescent="0.45">
      <c r="O67" s="2" t="str">
        <f>IFERROR(IF($B67="","",INDEX(所属情報!$E:$E,MATCH($A67,所属情報!$A:$A,0))),"")</f>
        <v/>
      </c>
      <c r="P67" s="2" t="str">
        <f t="shared" ref="P67:P130" si="3">IF($C67="","",IF($E67="",$C67,$C67&amp;" ("&amp;$E67&amp;")"))</f>
        <v/>
      </c>
      <c r="Q67" s="2" t="str">
        <f t="shared" ref="Q67:Q130" si="4">IF($D67="","",ASC($D67))</f>
        <v/>
      </c>
      <c r="R67" s="2" t="str">
        <f t="shared" ref="R67:R130" si="5">IF($I67="","",UPPER($I67)&amp;" "&amp;UPPER(LEFT($J67,1))&amp;LOWER(RIGHT($J67,LEN($J67)-1))&amp;" ("&amp;MID($G67,3,2)&amp;")")</f>
        <v/>
      </c>
      <c r="S67" s="2" t="str">
        <f>IFERROR(IF($F67="","",INDEX(リスト!$C:$C,MATCH($F67,リスト!$B:$B,0))),"")</f>
        <v/>
      </c>
      <c r="T67" s="2" t="str">
        <f>IFERROR(IF($K67="","",INDEX(リスト!$F:$F,MATCH($K67,リスト!$E:$E,0))),"")</f>
        <v/>
      </c>
      <c r="U67" s="2" t="str">
        <f>IF($B67="","",RIGHT($G67*1000+100+COUNTIF($G$2:$G67,$G67),9))</f>
        <v/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/>
      </c>
    </row>
    <row r="68" spans="15:22" x14ac:dyDescent="0.45">
      <c r="O68" s="2" t="str">
        <f>IFERROR(IF($B68="","",INDEX(所属情報!$E:$E,MATCH($A68,所属情報!$A:$A,0))),"")</f>
        <v/>
      </c>
      <c r="P68" s="2" t="str">
        <f t="shared" si="3"/>
        <v/>
      </c>
      <c r="Q68" s="2" t="str">
        <f t="shared" si="4"/>
        <v/>
      </c>
      <c r="R68" s="2" t="str">
        <f t="shared" si="5"/>
        <v/>
      </c>
      <c r="S68" s="2" t="str">
        <f>IFERROR(IF($F68="","",INDEX(リスト!$C:$C,MATCH($F68,リスト!$B:$B,0))),"")</f>
        <v/>
      </c>
      <c r="T68" s="2" t="str">
        <f>IFERROR(IF($K68="","",INDEX(リスト!$F:$F,MATCH($K68,リスト!$E:$E,0))),"")</f>
        <v/>
      </c>
      <c r="U68" s="2" t="str">
        <f>IF($B68="","",RIGHT($G68*1000+100+COUNTIF($G$2:$G68,$G68),9))</f>
        <v/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/>
      </c>
    </row>
    <row r="69" spans="15:22" x14ac:dyDescent="0.45">
      <c r="O69" s="2" t="str">
        <f>IFERROR(IF($B69="","",INDEX(所属情報!$E:$E,MATCH($A69,所属情報!$A:$A,0))),"")</f>
        <v/>
      </c>
      <c r="P69" s="2" t="str">
        <f t="shared" si="3"/>
        <v/>
      </c>
      <c r="Q69" s="2" t="str">
        <f t="shared" si="4"/>
        <v/>
      </c>
      <c r="R69" s="2" t="str">
        <f t="shared" si="5"/>
        <v/>
      </c>
      <c r="S69" s="2" t="str">
        <f>IFERROR(IF($F69="","",INDEX(リスト!$C:$C,MATCH($F69,リスト!$B:$B,0))),"")</f>
        <v/>
      </c>
      <c r="T69" s="2" t="str">
        <f>IFERROR(IF($K69="","",INDEX(リスト!$F:$F,MATCH($K69,リスト!$E:$E,0))),"")</f>
        <v/>
      </c>
      <c r="U69" s="2" t="str">
        <f>IF($B69="","",RIGHT($G69*1000+100+COUNTIF($G$2:$G69,$G69),9))</f>
        <v/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/>
      </c>
    </row>
    <row r="70" spans="15:22" x14ac:dyDescent="0.45">
      <c r="O70" s="2" t="str">
        <f>IFERROR(IF($B70="","",INDEX(所属情報!$E:$E,MATCH($A70,所属情報!$A:$A,0))),"")</f>
        <v/>
      </c>
      <c r="P70" s="2" t="str">
        <f t="shared" si="3"/>
        <v/>
      </c>
      <c r="Q70" s="2" t="str">
        <f t="shared" si="4"/>
        <v/>
      </c>
      <c r="R70" s="2" t="str">
        <f t="shared" si="5"/>
        <v/>
      </c>
      <c r="S70" s="2" t="str">
        <f>IFERROR(IF($F70="","",INDEX(リスト!$C:$C,MATCH($F70,リスト!$B:$B,0))),"")</f>
        <v/>
      </c>
      <c r="T70" s="2" t="str">
        <f>IFERROR(IF($K70="","",INDEX(リスト!$F:$F,MATCH($K70,リスト!$E:$E,0))),"")</f>
        <v/>
      </c>
      <c r="U70" s="2" t="str">
        <f>IF($B70="","",RIGHT($G70*1000+100+COUNTIF($G$2:$G70,$G70),9))</f>
        <v/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/>
      </c>
    </row>
    <row r="71" spans="15:22" x14ac:dyDescent="0.45">
      <c r="O71" s="2" t="str">
        <f>IFERROR(IF($B71="","",INDEX(所属情報!$E:$E,MATCH($A71,所属情報!$A:$A,0))),"")</f>
        <v/>
      </c>
      <c r="P71" s="2" t="str">
        <f t="shared" si="3"/>
        <v/>
      </c>
      <c r="Q71" s="2" t="str">
        <f t="shared" si="4"/>
        <v/>
      </c>
      <c r="R71" s="2" t="str">
        <f t="shared" si="5"/>
        <v/>
      </c>
      <c r="S71" s="2" t="str">
        <f>IFERROR(IF($F71="","",INDEX(リスト!$C:$C,MATCH($F71,リスト!$B:$B,0))),"")</f>
        <v/>
      </c>
      <c r="T71" s="2" t="str">
        <f>IFERROR(IF($K71="","",INDEX(リスト!$F:$F,MATCH($K71,リスト!$E:$E,0))),"")</f>
        <v/>
      </c>
      <c r="U71" s="2" t="str">
        <f>IF($B71="","",RIGHT($G71*1000+100+COUNTIF($G$2:$G71,$G71),9))</f>
        <v/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/>
      </c>
    </row>
    <row r="72" spans="15:22" x14ac:dyDescent="0.45">
      <c r="O72" s="2" t="str">
        <f>IFERROR(IF($B72="","",INDEX(所属情報!$E:$E,MATCH($A72,所属情報!$A:$A,0))),"")</f>
        <v/>
      </c>
      <c r="P72" s="2" t="str">
        <f t="shared" si="3"/>
        <v/>
      </c>
      <c r="Q72" s="2" t="str">
        <f t="shared" si="4"/>
        <v/>
      </c>
      <c r="R72" s="2" t="str">
        <f t="shared" si="5"/>
        <v/>
      </c>
      <c r="S72" s="2" t="str">
        <f>IFERROR(IF($F72="","",INDEX(リスト!$C:$C,MATCH($F72,リスト!$B:$B,0))),"")</f>
        <v/>
      </c>
      <c r="T72" s="2" t="str">
        <f>IFERROR(IF($K72="","",INDEX(リスト!$F:$F,MATCH($K72,リスト!$E:$E,0))),"")</f>
        <v/>
      </c>
      <c r="U72" s="2" t="str">
        <f>IF($B72="","",RIGHT($G72*1000+100+COUNTIF($G$2:$G72,$G72),9))</f>
        <v/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/>
      </c>
    </row>
    <row r="73" spans="15:22" x14ac:dyDescent="0.45">
      <c r="O73" s="2" t="str">
        <f>IFERROR(IF($B73="","",INDEX(所属情報!$E:$E,MATCH($A73,所属情報!$A:$A,0))),"")</f>
        <v/>
      </c>
      <c r="P73" s="2" t="str">
        <f t="shared" si="3"/>
        <v/>
      </c>
      <c r="Q73" s="2" t="str">
        <f t="shared" si="4"/>
        <v/>
      </c>
      <c r="R73" s="2" t="str">
        <f t="shared" si="5"/>
        <v/>
      </c>
      <c r="S73" s="2" t="str">
        <f>IFERROR(IF($F73="","",INDEX(リスト!$C:$C,MATCH($F73,リスト!$B:$B,0))),"")</f>
        <v/>
      </c>
      <c r="T73" s="2" t="str">
        <f>IFERROR(IF($K73="","",INDEX(リスト!$F:$F,MATCH($K73,リスト!$E:$E,0))),"")</f>
        <v/>
      </c>
      <c r="U73" s="2" t="str">
        <f>IF($B73="","",RIGHT($G73*1000+100+COUNTIF($G$2:$G73,$G73),9))</f>
        <v/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/>
      </c>
    </row>
    <row r="74" spans="15:22" x14ac:dyDescent="0.45">
      <c r="O74" s="2" t="str">
        <f>IFERROR(IF($B74="","",INDEX(所属情報!$E:$E,MATCH($A74,所属情報!$A:$A,0))),"")</f>
        <v/>
      </c>
      <c r="P74" s="2" t="str">
        <f t="shared" si="3"/>
        <v/>
      </c>
      <c r="Q74" s="2" t="str">
        <f t="shared" si="4"/>
        <v/>
      </c>
      <c r="R74" s="2" t="str">
        <f t="shared" si="5"/>
        <v/>
      </c>
      <c r="S74" s="2" t="str">
        <f>IFERROR(IF($F74="","",INDEX(リスト!$C:$C,MATCH($F74,リスト!$B:$B,0))),"")</f>
        <v/>
      </c>
      <c r="T74" s="2" t="str">
        <f>IFERROR(IF($K74="","",INDEX(リスト!$F:$F,MATCH($K74,リスト!$E:$E,0))),"")</f>
        <v/>
      </c>
      <c r="U74" s="2" t="str">
        <f>IF($B74="","",RIGHT($G74*1000+100+COUNTIF($G$2:$G74,$G74),9))</f>
        <v/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/>
      </c>
    </row>
    <row r="75" spans="15:22" x14ac:dyDescent="0.45">
      <c r="O75" s="2" t="str">
        <f>IFERROR(IF($B75="","",INDEX(所属情報!$E:$E,MATCH($A75,所属情報!$A:$A,0))),"")</f>
        <v/>
      </c>
      <c r="P75" s="2" t="str">
        <f t="shared" si="3"/>
        <v/>
      </c>
      <c r="Q75" s="2" t="str">
        <f t="shared" si="4"/>
        <v/>
      </c>
      <c r="R75" s="2" t="str">
        <f t="shared" si="5"/>
        <v/>
      </c>
      <c r="S75" s="2" t="str">
        <f>IFERROR(IF($F75="","",INDEX(リスト!$C:$C,MATCH($F75,リスト!$B:$B,0))),"")</f>
        <v/>
      </c>
      <c r="T75" s="2" t="str">
        <f>IFERROR(IF($K75="","",INDEX(リスト!$F:$F,MATCH($K75,リスト!$E:$E,0))),"")</f>
        <v/>
      </c>
      <c r="U75" s="2" t="str">
        <f>IF($B75="","",RIGHT($G75*1000+100+COUNTIF($G$2:$G75,$G75),9))</f>
        <v/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/>
      </c>
    </row>
    <row r="76" spans="15:22" x14ac:dyDescent="0.45">
      <c r="O76" s="2" t="str">
        <f>IFERROR(IF($B76="","",INDEX(所属情報!$E:$E,MATCH($A76,所属情報!$A:$A,0))),"")</f>
        <v/>
      </c>
      <c r="P76" s="2" t="str">
        <f t="shared" si="3"/>
        <v/>
      </c>
      <c r="Q76" s="2" t="str">
        <f t="shared" si="4"/>
        <v/>
      </c>
      <c r="R76" s="2" t="str">
        <f t="shared" si="5"/>
        <v/>
      </c>
      <c r="S76" s="2" t="str">
        <f>IFERROR(IF($F76="","",INDEX(リスト!$C:$C,MATCH($F76,リスト!$B:$B,0))),"")</f>
        <v/>
      </c>
      <c r="T76" s="2" t="str">
        <f>IFERROR(IF($K76="","",INDEX(リスト!$F:$F,MATCH($K76,リスト!$E:$E,0))),"")</f>
        <v/>
      </c>
      <c r="U76" s="2" t="str">
        <f>IF($B76="","",RIGHT($G76*1000+100+COUNTIF($G$2:$G76,$G76),9))</f>
        <v/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/>
      </c>
    </row>
    <row r="77" spans="15:22" x14ac:dyDescent="0.45">
      <c r="O77" s="2" t="str">
        <f>IFERROR(IF($B77="","",INDEX(所属情報!$E:$E,MATCH($A77,所属情報!$A:$A,0))),"")</f>
        <v/>
      </c>
      <c r="P77" s="2" t="str">
        <f t="shared" si="3"/>
        <v/>
      </c>
      <c r="Q77" s="2" t="str">
        <f t="shared" si="4"/>
        <v/>
      </c>
      <c r="R77" s="2" t="str">
        <f t="shared" si="5"/>
        <v/>
      </c>
      <c r="S77" s="2" t="str">
        <f>IFERROR(IF($F77="","",INDEX(リスト!$C:$C,MATCH($F77,リスト!$B:$B,0))),"")</f>
        <v/>
      </c>
      <c r="T77" s="2" t="str">
        <f>IFERROR(IF($K77="","",INDEX(リスト!$F:$F,MATCH($K77,リスト!$E:$E,0))),"")</f>
        <v/>
      </c>
      <c r="U77" s="2" t="str">
        <f>IF($B77="","",RIGHT($G77*1000+100+COUNTIF($G$2:$G77,$G77),9))</f>
        <v/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/>
      </c>
    </row>
    <row r="78" spans="15:22" x14ac:dyDescent="0.45">
      <c r="O78" s="2" t="str">
        <f>IFERROR(IF($B78="","",INDEX(所属情報!$E:$E,MATCH($A78,所属情報!$A:$A,0))),"")</f>
        <v/>
      </c>
      <c r="P78" s="2" t="str">
        <f t="shared" si="3"/>
        <v/>
      </c>
      <c r="Q78" s="2" t="str">
        <f t="shared" si="4"/>
        <v/>
      </c>
      <c r="R78" s="2" t="str">
        <f t="shared" si="5"/>
        <v/>
      </c>
      <c r="S78" s="2" t="str">
        <f>IFERROR(IF($F78="","",INDEX(リスト!$C:$C,MATCH($F78,リスト!$B:$B,0))),"")</f>
        <v/>
      </c>
      <c r="T78" s="2" t="str">
        <f>IFERROR(IF($K78="","",INDEX(リスト!$F:$F,MATCH($K78,リスト!$E:$E,0))),"")</f>
        <v/>
      </c>
      <c r="U78" s="2" t="str">
        <f>IF($B78="","",RIGHT($G78*1000+100+COUNTIF($G$2:$G78,$G78),9))</f>
        <v/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/>
      </c>
    </row>
    <row r="79" spans="15:22" x14ac:dyDescent="0.45">
      <c r="O79" s="2" t="str">
        <f>IFERROR(IF($B79="","",INDEX(所属情報!$E:$E,MATCH($A79,所属情報!$A:$A,0))),"")</f>
        <v/>
      </c>
      <c r="P79" s="2" t="str">
        <f t="shared" si="3"/>
        <v/>
      </c>
      <c r="Q79" s="2" t="str">
        <f t="shared" si="4"/>
        <v/>
      </c>
      <c r="R79" s="2" t="str">
        <f t="shared" si="5"/>
        <v/>
      </c>
      <c r="S79" s="2" t="str">
        <f>IFERROR(IF($F79="","",INDEX(リスト!$C:$C,MATCH($F79,リスト!$B:$B,0))),"")</f>
        <v/>
      </c>
      <c r="T79" s="2" t="str">
        <f>IFERROR(IF($K79="","",INDEX(リスト!$F:$F,MATCH($K79,リスト!$E:$E,0))),"")</f>
        <v/>
      </c>
      <c r="U79" s="2" t="str">
        <f>IF($B79="","",RIGHT($G79*1000+100+COUNTIF($G$2:$G79,$G79),9))</f>
        <v/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/>
      </c>
    </row>
    <row r="80" spans="15:22" x14ac:dyDescent="0.45">
      <c r="O80" s="2" t="str">
        <f>IFERROR(IF($B80="","",INDEX(所属情報!$E:$E,MATCH($A80,所属情報!$A:$A,0))),"")</f>
        <v/>
      </c>
      <c r="P80" s="2" t="str">
        <f t="shared" si="3"/>
        <v/>
      </c>
      <c r="Q80" s="2" t="str">
        <f t="shared" si="4"/>
        <v/>
      </c>
      <c r="R80" s="2" t="str">
        <f t="shared" si="5"/>
        <v/>
      </c>
      <c r="S80" s="2" t="str">
        <f>IFERROR(IF($F80="","",INDEX(リスト!$C:$C,MATCH($F80,リスト!$B:$B,0))),"")</f>
        <v/>
      </c>
      <c r="T80" s="2" t="str">
        <f>IFERROR(IF($K80="","",INDEX(リスト!$F:$F,MATCH($K80,リスト!$E:$E,0))),"")</f>
        <v/>
      </c>
      <c r="U80" s="2" t="str">
        <f>IF($B80="","",RIGHT($G80*1000+100+COUNTIF($G$2:$G80,$G80),9))</f>
        <v/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/>
      </c>
    </row>
    <row r="81" spans="15:22" x14ac:dyDescent="0.45">
      <c r="O81" s="2" t="str">
        <f>IFERROR(IF($B81="","",INDEX(所属情報!$E:$E,MATCH($A81,所属情報!$A:$A,0))),"")</f>
        <v/>
      </c>
      <c r="P81" s="2" t="str">
        <f t="shared" si="3"/>
        <v/>
      </c>
      <c r="Q81" s="2" t="str">
        <f t="shared" si="4"/>
        <v/>
      </c>
      <c r="R81" s="2" t="str">
        <f t="shared" si="5"/>
        <v/>
      </c>
      <c r="S81" s="2" t="str">
        <f>IFERROR(IF($F81="","",INDEX(リスト!$C:$C,MATCH($F81,リスト!$B:$B,0))),"")</f>
        <v/>
      </c>
      <c r="T81" s="2" t="str">
        <f>IFERROR(IF($K81="","",INDEX(リスト!$F:$F,MATCH($K81,リスト!$E:$E,0))),"")</f>
        <v/>
      </c>
      <c r="U81" s="2" t="str">
        <f>IF($B81="","",RIGHT($G81*1000+100+COUNTIF($G$2:$G81,$G81),9))</f>
        <v/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/>
      </c>
    </row>
    <row r="82" spans="15:22" x14ac:dyDescent="0.45">
      <c r="O82" s="2" t="str">
        <f>IFERROR(IF($B82="","",INDEX(所属情報!$E:$E,MATCH($A82,所属情報!$A:$A,0))),"")</f>
        <v/>
      </c>
      <c r="P82" s="2" t="str">
        <f t="shared" si="3"/>
        <v/>
      </c>
      <c r="Q82" s="2" t="str">
        <f t="shared" si="4"/>
        <v/>
      </c>
      <c r="R82" s="2" t="str">
        <f t="shared" si="5"/>
        <v/>
      </c>
      <c r="S82" s="2" t="str">
        <f>IFERROR(IF($F82="","",INDEX(リスト!$C:$C,MATCH($F82,リスト!$B:$B,0))),"")</f>
        <v/>
      </c>
      <c r="T82" s="2" t="str">
        <f>IFERROR(IF($K82="","",INDEX(リスト!$F:$F,MATCH($K82,リスト!$E:$E,0))),"")</f>
        <v/>
      </c>
      <c r="U82" s="2" t="str">
        <f>IF($B82="","",RIGHT($G82*1000+100+COUNTIF($G$2:$G82,$G82),9))</f>
        <v/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/>
      </c>
    </row>
    <row r="83" spans="15:22" x14ac:dyDescent="0.45">
      <c r="O83" s="2" t="str">
        <f>IFERROR(IF($B83="","",INDEX(所属情報!$E:$E,MATCH($A83,所属情報!$A:$A,0))),"")</f>
        <v/>
      </c>
      <c r="P83" s="2" t="str">
        <f t="shared" si="3"/>
        <v/>
      </c>
      <c r="Q83" s="2" t="str">
        <f t="shared" si="4"/>
        <v/>
      </c>
      <c r="R83" s="2" t="str">
        <f t="shared" si="5"/>
        <v/>
      </c>
      <c r="S83" s="2" t="str">
        <f>IFERROR(IF($F83="","",INDEX(リスト!$C:$C,MATCH($F83,リスト!$B:$B,0))),"")</f>
        <v/>
      </c>
      <c r="T83" s="2" t="str">
        <f>IFERROR(IF($K83="","",INDEX(リスト!$F:$F,MATCH($K83,リスト!$E:$E,0))),"")</f>
        <v/>
      </c>
      <c r="U83" s="2" t="str">
        <f>IF($B83="","",RIGHT($G83*1000+100+COUNTIF($G$2:$G83,$G83),9))</f>
        <v/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/>
      </c>
    </row>
    <row r="84" spans="15:22" x14ac:dyDescent="0.45">
      <c r="O84" s="2" t="str">
        <f>IFERROR(IF($B84="","",INDEX(所属情報!$E:$E,MATCH($A84,所属情報!$A:$A,0))),"")</f>
        <v/>
      </c>
      <c r="P84" s="2" t="str">
        <f t="shared" si="3"/>
        <v/>
      </c>
      <c r="Q84" s="2" t="str">
        <f t="shared" si="4"/>
        <v/>
      </c>
      <c r="R84" s="2" t="str">
        <f t="shared" si="5"/>
        <v/>
      </c>
      <c r="S84" s="2" t="str">
        <f>IFERROR(IF($F84="","",INDEX(リスト!$C:$C,MATCH($F84,リスト!$B:$B,0))),"")</f>
        <v/>
      </c>
      <c r="T84" s="2" t="str">
        <f>IFERROR(IF($K84="","",INDEX(リスト!$F:$F,MATCH($K84,リスト!$E:$E,0))),"")</f>
        <v/>
      </c>
      <c r="U84" s="2" t="str">
        <f>IF($B84="","",RIGHT($G84*1000+100+COUNTIF($G$2:$G84,$G84),9))</f>
        <v/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/>
      </c>
    </row>
    <row r="85" spans="15:22" x14ac:dyDescent="0.45">
      <c r="O85" s="2" t="str">
        <f>IFERROR(IF($B85="","",INDEX(所属情報!$E:$E,MATCH($A85,所属情報!$A:$A,0))),"")</f>
        <v/>
      </c>
      <c r="P85" s="2" t="str">
        <f t="shared" si="3"/>
        <v/>
      </c>
      <c r="Q85" s="2" t="str">
        <f t="shared" si="4"/>
        <v/>
      </c>
      <c r="R85" s="2" t="str">
        <f t="shared" si="5"/>
        <v/>
      </c>
      <c r="S85" s="2" t="str">
        <f>IFERROR(IF($F85="","",INDEX(リスト!$C:$C,MATCH($F85,リスト!$B:$B,0))),"")</f>
        <v/>
      </c>
      <c r="T85" s="2" t="str">
        <f>IFERROR(IF($K85="","",INDEX(リスト!$F:$F,MATCH($K85,リスト!$E:$E,0))),"")</f>
        <v/>
      </c>
      <c r="U85" s="2" t="str">
        <f>IF($B85="","",RIGHT($G85*1000+100+COUNTIF($G$2:$G85,$G85),9))</f>
        <v/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/>
      </c>
    </row>
    <row r="86" spans="15:22" x14ac:dyDescent="0.45">
      <c r="O86" s="2" t="str">
        <f>IFERROR(IF($B86="","",INDEX(所属情報!$E:$E,MATCH($A86,所属情報!$A:$A,0))),"")</f>
        <v/>
      </c>
      <c r="P86" s="2" t="str">
        <f t="shared" si="3"/>
        <v/>
      </c>
      <c r="Q86" s="2" t="str">
        <f t="shared" si="4"/>
        <v/>
      </c>
      <c r="R86" s="2" t="str">
        <f t="shared" si="5"/>
        <v/>
      </c>
      <c r="S86" s="2" t="str">
        <f>IFERROR(IF($F86="","",INDEX(リスト!$C:$C,MATCH($F86,リスト!$B:$B,0))),"")</f>
        <v/>
      </c>
      <c r="T86" s="2" t="str">
        <f>IFERROR(IF($K86="","",INDEX(リスト!$F:$F,MATCH($K86,リスト!$E:$E,0))),"")</f>
        <v/>
      </c>
      <c r="U86" s="2" t="str">
        <f>IF($B86="","",RIGHT($G86*1000+100+COUNTIF($G$2:$G86,$G86),9))</f>
        <v/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/>
      </c>
    </row>
    <row r="87" spans="15:22" x14ac:dyDescent="0.45">
      <c r="O87" s="2" t="str">
        <f>IFERROR(IF($B87="","",INDEX(所属情報!$E:$E,MATCH($A87,所属情報!$A:$A,0))),"")</f>
        <v/>
      </c>
      <c r="P87" s="2" t="str">
        <f t="shared" si="3"/>
        <v/>
      </c>
      <c r="Q87" s="2" t="str">
        <f t="shared" si="4"/>
        <v/>
      </c>
      <c r="R87" s="2" t="str">
        <f t="shared" si="5"/>
        <v/>
      </c>
      <c r="S87" s="2" t="str">
        <f>IFERROR(IF($F87="","",INDEX(リスト!$C:$C,MATCH($F87,リスト!$B:$B,0))),"")</f>
        <v/>
      </c>
      <c r="T87" s="2" t="str">
        <f>IFERROR(IF($K87="","",INDEX(リスト!$F:$F,MATCH($K87,リスト!$E:$E,0))),"")</f>
        <v/>
      </c>
      <c r="U87" s="2" t="str">
        <f>IF($B87="","",RIGHT($G87*1000+100+COUNTIF($G$2:$G87,$G87),9))</f>
        <v/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/>
      </c>
    </row>
    <row r="88" spans="15:22" x14ac:dyDescent="0.45">
      <c r="O88" s="2" t="str">
        <f>IFERROR(IF($B88="","",INDEX(所属情報!$E:$E,MATCH($A88,所属情報!$A:$A,0))),"")</f>
        <v/>
      </c>
      <c r="P88" s="2" t="str">
        <f t="shared" si="3"/>
        <v/>
      </c>
      <c r="Q88" s="2" t="str">
        <f t="shared" si="4"/>
        <v/>
      </c>
      <c r="R88" s="2" t="str">
        <f t="shared" si="5"/>
        <v/>
      </c>
      <c r="S88" s="2" t="str">
        <f>IFERROR(IF($F88="","",INDEX(リスト!$C:$C,MATCH($F88,リスト!$B:$B,0))),"")</f>
        <v/>
      </c>
      <c r="T88" s="2" t="str">
        <f>IFERROR(IF($K88="","",INDEX(リスト!$F:$F,MATCH($K88,リスト!$E:$E,0))),"")</f>
        <v/>
      </c>
      <c r="U88" s="2" t="str">
        <f>IF($B88="","",RIGHT($G88*1000+100+COUNTIF($G$2:$G88,$G88),9))</f>
        <v/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/>
      </c>
    </row>
    <row r="89" spans="15:22" x14ac:dyDescent="0.45">
      <c r="O89" s="2" t="str">
        <f>IFERROR(IF($B89="","",INDEX(所属情報!$E:$E,MATCH($A89,所属情報!$A:$A,0))),"")</f>
        <v/>
      </c>
      <c r="P89" s="2" t="str">
        <f t="shared" si="3"/>
        <v/>
      </c>
      <c r="Q89" s="2" t="str">
        <f t="shared" si="4"/>
        <v/>
      </c>
      <c r="R89" s="2" t="str">
        <f t="shared" si="5"/>
        <v/>
      </c>
      <c r="S89" s="2" t="str">
        <f>IFERROR(IF($F89="","",INDEX(リスト!$C:$C,MATCH($F89,リスト!$B:$B,0))),"")</f>
        <v/>
      </c>
      <c r="T89" s="2" t="str">
        <f>IFERROR(IF($K89="","",INDEX(リスト!$F:$F,MATCH($K89,リスト!$E:$E,0))),"")</f>
        <v/>
      </c>
      <c r="U89" s="2" t="str">
        <f>IF($B89="","",RIGHT($G89*1000+100+COUNTIF($G$2:$G89,$G89),9))</f>
        <v/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/>
      </c>
    </row>
    <row r="90" spans="15:22" x14ac:dyDescent="0.45">
      <c r="O90" s="2" t="str">
        <f>IFERROR(IF($B90="","",INDEX(所属情報!$E:$E,MATCH($A90,所属情報!$A:$A,0))),"")</f>
        <v/>
      </c>
      <c r="P90" s="2" t="str">
        <f t="shared" si="3"/>
        <v/>
      </c>
      <c r="Q90" s="2" t="str">
        <f t="shared" si="4"/>
        <v/>
      </c>
      <c r="R90" s="2" t="str">
        <f t="shared" si="5"/>
        <v/>
      </c>
      <c r="S90" s="2" t="str">
        <f>IFERROR(IF($F90="","",INDEX(リスト!$C:$C,MATCH($F90,リスト!$B:$B,0))),"")</f>
        <v/>
      </c>
      <c r="T90" s="2" t="str">
        <f>IFERROR(IF($K90="","",INDEX(リスト!$F:$F,MATCH($K90,リスト!$E:$E,0))),"")</f>
        <v/>
      </c>
      <c r="U90" s="2" t="str">
        <f>IF($B90="","",RIGHT($G90*1000+100+COUNTIF($G$2:$G90,$G90),9))</f>
        <v/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/>
      </c>
    </row>
    <row r="91" spans="15:22" x14ac:dyDescent="0.45">
      <c r="O91" s="2" t="str">
        <f>IFERROR(IF($B91="","",INDEX(所属情報!$E:$E,MATCH($A91,所属情報!$A:$A,0))),"")</f>
        <v/>
      </c>
      <c r="P91" s="2" t="str">
        <f t="shared" si="3"/>
        <v/>
      </c>
      <c r="Q91" s="2" t="str">
        <f t="shared" si="4"/>
        <v/>
      </c>
      <c r="R91" s="2" t="str">
        <f t="shared" si="5"/>
        <v/>
      </c>
      <c r="S91" s="2" t="str">
        <f>IFERROR(IF($F91="","",INDEX(リスト!$C:$C,MATCH($F91,リスト!$B:$B,0))),"")</f>
        <v/>
      </c>
      <c r="T91" s="2" t="str">
        <f>IFERROR(IF($K91="","",INDEX(リスト!$F:$F,MATCH($K91,リスト!$E:$E,0))),"")</f>
        <v/>
      </c>
      <c r="U91" s="2" t="str">
        <f>IF($B91="","",RIGHT($G91*1000+100+COUNTIF($G$2:$G91,$G91),9))</f>
        <v/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/>
      </c>
    </row>
    <row r="92" spans="15:22" x14ac:dyDescent="0.45">
      <c r="O92" s="2" t="str">
        <f>IFERROR(IF($B92="","",INDEX(所属情報!$E:$E,MATCH($A92,所属情報!$A:$A,0))),"")</f>
        <v/>
      </c>
      <c r="P92" s="2" t="str">
        <f t="shared" si="3"/>
        <v/>
      </c>
      <c r="Q92" s="2" t="str">
        <f t="shared" si="4"/>
        <v/>
      </c>
      <c r="R92" s="2" t="str">
        <f t="shared" si="5"/>
        <v/>
      </c>
      <c r="S92" s="2" t="str">
        <f>IFERROR(IF($F92="","",INDEX(リスト!$C:$C,MATCH($F92,リスト!$B:$B,0))),"")</f>
        <v/>
      </c>
      <c r="T92" s="2" t="str">
        <f>IFERROR(IF($K92="","",INDEX(リスト!$F:$F,MATCH($K92,リスト!$E:$E,0))),"")</f>
        <v/>
      </c>
      <c r="U92" s="2" t="str">
        <f>IF($B92="","",RIGHT($G92*1000+100+COUNTIF($G$2:$G92,$G92),9))</f>
        <v/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/>
      </c>
    </row>
    <row r="93" spans="15:22" x14ac:dyDescent="0.45">
      <c r="O93" s="2" t="str">
        <f>IFERROR(IF($B93="","",INDEX(所属情報!$E:$E,MATCH($A93,所属情報!$A:$A,0))),"")</f>
        <v/>
      </c>
      <c r="P93" s="2" t="str">
        <f t="shared" si="3"/>
        <v/>
      </c>
      <c r="Q93" s="2" t="str">
        <f t="shared" si="4"/>
        <v/>
      </c>
      <c r="R93" s="2" t="str">
        <f t="shared" si="5"/>
        <v/>
      </c>
      <c r="S93" s="2" t="str">
        <f>IFERROR(IF($F93="","",INDEX(リスト!$C:$C,MATCH($F93,リスト!$B:$B,0))),"")</f>
        <v/>
      </c>
      <c r="T93" s="2" t="str">
        <f>IFERROR(IF($K93="","",INDEX(リスト!$F:$F,MATCH($K93,リスト!$E:$E,0))),"")</f>
        <v/>
      </c>
      <c r="U93" s="2" t="str">
        <f>IF($B93="","",RIGHT($G93*1000+100+COUNTIF($G$2:$G93,$G93),9))</f>
        <v/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/>
      </c>
    </row>
    <row r="94" spans="15:22" x14ac:dyDescent="0.45">
      <c r="O94" s="2" t="str">
        <f>IFERROR(IF($B94="","",INDEX(所属情報!$E:$E,MATCH($A94,所属情報!$A:$A,0))),"")</f>
        <v/>
      </c>
      <c r="P94" s="2" t="str">
        <f t="shared" si="3"/>
        <v/>
      </c>
      <c r="Q94" s="2" t="str">
        <f t="shared" si="4"/>
        <v/>
      </c>
      <c r="R94" s="2" t="str">
        <f t="shared" si="5"/>
        <v/>
      </c>
      <c r="S94" s="2" t="str">
        <f>IFERROR(IF($F94="","",INDEX(リスト!$C:$C,MATCH($F94,リスト!$B:$B,0))),"")</f>
        <v/>
      </c>
      <c r="T94" s="2" t="str">
        <f>IFERROR(IF($K94="","",INDEX(リスト!$F:$F,MATCH($K94,リスト!$E:$E,0))),"")</f>
        <v/>
      </c>
      <c r="U94" s="2" t="str">
        <f>IF($B94="","",RIGHT($G94*1000+100+COUNTIF($G$2:$G94,$G94),9))</f>
        <v/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/>
      </c>
    </row>
    <row r="95" spans="15:22" x14ac:dyDescent="0.45">
      <c r="O95" s="2" t="str">
        <f>IFERROR(IF($B95="","",INDEX(所属情報!$E:$E,MATCH($A95,所属情報!$A:$A,0))),"")</f>
        <v/>
      </c>
      <c r="P95" s="2" t="str">
        <f t="shared" si="3"/>
        <v/>
      </c>
      <c r="Q95" s="2" t="str">
        <f t="shared" si="4"/>
        <v/>
      </c>
      <c r="R95" s="2" t="str">
        <f t="shared" si="5"/>
        <v/>
      </c>
      <c r="S95" s="2" t="str">
        <f>IFERROR(IF($F95="","",INDEX(リスト!$C:$C,MATCH($F95,リスト!$B:$B,0))),"")</f>
        <v/>
      </c>
      <c r="T95" s="2" t="str">
        <f>IFERROR(IF($K95="","",INDEX(リスト!$F:$F,MATCH($K95,リスト!$E:$E,0))),"")</f>
        <v/>
      </c>
      <c r="U95" s="2" t="str">
        <f>IF($B95="","",RIGHT($G95*1000+100+COUNTIF($G$2:$G95,$G95),9))</f>
        <v/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/>
      </c>
    </row>
    <row r="96" spans="15:22" x14ac:dyDescent="0.45">
      <c r="O96" s="2" t="str">
        <f>IFERROR(IF($B96="","",INDEX(所属情報!$E:$E,MATCH($A96,所属情報!$A:$A,0))),"")</f>
        <v/>
      </c>
      <c r="P96" s="2" t="str">
        <f t="shared" si="3"/>
        <v/>
      </c>
      <c r="Q96" s="2" t="str">
        <f t="shared" si="4"/>
        <v/>
      </c>
      <c r="R96" s="2" t="str">
        <f t="shared" si="5"/>
        <v/>
      </c>
      <c r="S96" s="2" t="str">
        <f>IFERROR(IF($F96="","",INDEX(リスト!$C:$C,MATCH($F96,リスト!$B:$B,0))),"")</f>
        <v/>
      </c>
      <c r="T96" s="2" t="str">
        <f>IFERROR(IF($K96="","",INDEX(リスト!$F:$F,MATCH($K96,リスト!$E:$E,0))),"")</f>
        <v/>
      </c>
      <c r="U96" s="2" t="str">
        <f>IF($B96="","",RIGHT($G96*1000+100+COUNTIF($G$2:$G96,$G96),9))</f>
        <v/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/>
      </c>
    </row>
    <row r="97" spans="15:22" x14ac:dyDescent="0.45">
      <c r="O97" s="2" t="str">
        <f>IFERROR(IF($B97="","",INDEX(所属情報!$E:$E,MATCH($A97,所属情報!$A:$A,0))),"")</f>
        <v/>
      </c>
      <c r="P97" s="2" t="str">
        <f t="shared" si="3"/>
        <v/>
      </c>
      <c r="Q97" s="2" t="str">
        <f t="shared" si="4"/>
        <v/>
      </c>
      <c r="R97" s="2" t="str">
        <f t="shared" si="5"/>
        <v/>
      </c>
      <c r="S97" s="2" t="str">
        <f>IFERROR(IF($F97="","",INDEX(リスト!$C:$C,MATCH($F97,リスト!$B:$B,0))),"")</f>
        <v/>
      </c>
      <c r="T97" s="2" t="str">
        <f>IFERROR(IF($K97="","",INDEX(リスト!$F:$F,MATCH($K97,リスト!$E:$E,0))),"")</f>
        <v/>
      </c>
      <c r="U97" s="2" t="str">
        <f>IF($B97="","",RIGHT($G97*1000+100+COUNTIF($G$2:$G97,$G97),9))</f>
        <v/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/>
      </c>
    </row>
    <row r="98" spans="15:22" x14ac:dyDescent="0.45">
      <c r="O98" s="2" t="str">
        <f>IFERROR(IF($B98="","",INDEX(所属情報!$E:$E,MATCH($A98,所属情報!$A:$A,0))),"")</f>
        <v/>
      </c>
      <c r="P98" s="2" t="str">
        <f t="shared" si="3"/>
        <v/>
      </c>
      <c r="Q98" s="2" t="str">
        <f t="shared" si="4"/>
        <v/>
      </c>
      <c r="R98" s="2" t="str">
        <f t="shared" si="5"/>
        <v/>
      </c>
      <c r="S98" s="2" t="str">
        <f>IFERROR(IF($F98="","",INDEX(リスト!$C:$C,MATCH($F98,リスト!$B:$B,0))),"")</f>
        <v/>
      </c>
      <c r="T98" s="2" t="str">
        <f>IFERROR(IF($K98="","",INDEX(リスト!$F:$F,MATCH($K98,リスト!$E:$E,0))),"")</f>
        <v/>
      </c>
      <c r="U98" s="2" t="str">
        <f>IF($B98="","",RIGHT($G98*1000+100+COUNTIF($G$2:$G98,$G98),9))</f>
        <v/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/>
      </c>
    </row>
    <row r="99" spans="15:22" x14ac:dyDescent="0.45">
      <c r="O99" s="2" t="str">
        <f>IFERROR(IF($B99="","",INDEX(所属情報!$E:$E,MATCH($A99,所属情報!$A:$A,0))),"")</f>
        <v/>
      </c>
      <c r="P99" s="2" t="str">
        <f t="shared" si="3"/>
        <v/>
      </c>
      <c r="Q99" s="2" t="str">
        <f t="shared" si="4"/>
        <v/>
      </c>
      <c r="R99" s="2" t="str">
        <f t="shared" si="5"/>
        <v/>
      </c>
      <c r="S99" s="2" t="str">
        <f>IFERROR(IF($F99="","",INDEX(リスト!$C:$C,MATCH($F99,リスト!$B:$B,0))),"")</f>
        <v/>
      </c>
      <c r="T99" s="2" t="str">
        <f>IFERROR(IF($K99="","",INDEX(リスト!$F:$F,MATCH($K99,リスト!$E:$E,0))),"")</f>
        <v/>
      </c>
      <c r="U99" s="2" t="str">
        <f>IF($B99="","",RIGHT($G99*1000+100+COUNTIF($G$2:$G99,$G99),9))</f>
        <v/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/>
      </c>
    </row>
    <row r="100" spans="15:22" x14ac:dyDescent="0.45">
      <c r="O100" s="2" t="str">
        <f>IFERROR(IF($B100="","",INDEX(所属情報!$E:$E,MATCH($A100,所属情報!$A:$A,0))),"")</f>
        <v/>
      </c>
      <c r="P100" s="2" t="str">
        <f t="shared" si="3"/>
        <v/>
      </c>
      <c r="Q100" s="2" t="str">
        <f t="shared" si="4"/>
        <v/>
      </c>
      <c r="R100" s="2" t="str">
        <f t="shared" si="5"/>
        <v/>
      </c>
      <c r="S100" s="2" t="str">
        <f>IFERROR(IF($F100="","",INDEX(リスト!$C:$C,MATCH($F100,リスト!$B:$B,0))),"")</f>
        <v/>
      </c>
      <c r="T100" s="2" t="str">
        <f>IFERROR(IF($K100="","",INDEX(リスト!$F:$F,MATCH($K100,リスト!$E:$E,0))),"")</f>
        <v/>
      </c>
      <c r="U100" s="2" t="str">
        <f>IF($B100="","",RIGHT($G100*1000+100+COUNTIF($G$2:$G100,$G100),9))</f>
        <v/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/>
      </c>
    </row>
    <row r="101" spans="15:22" x14ac:dyDescent="0.45">
      <c r="O101" s="2" t="str">
        <f>IFERROR(IF($B101="","",INDEX(所属情報!$E:$E,MATCH($A101,所属情報!$A:$A,0))),"")</f>
        <v/>
      </c>
      <c r="P101" s="2" t="str">
        <f t="shared" si="3"/>
        <v/>
      </c>
      <c r="Q101" s="2" t="str">
        <f t="shared" si="4"/>
        <v/>
      </c>
      <c r="R101" s="2" t="str">
        <f t="shared" si="5"/>
        <v/>
      </c>
      <c r="S101" s="2" t="str">
        <f>IFERROR(IF($F101="","",INDEX(リスト!$C:$C,MATCH($F101,リスト!$B:$B,0))),"")</f>
        <v/>
      </c>
      <c r="T101" s="2" t="str">
        <f>IFERROR(IF($K101="","",INDEX(リスト!$F:$F,MATCH($K101,リスト!$E:$E,0))),"")</f>
        <v/>
      </c>
      <c r="U101" s="2" t="str">
        <f>IF($B101="","",RIGHT($G101*1000+100+COUNTIF($G$2:$G101,$G101),9))</f>
        <v/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/>
      </c>
    </row>
    <row r="102" spans="15:22" x14ac:dyDescent="0.45">
      <c r="O102" s="2" t="str">
        <f>IFERROR(IF($B102="","",INDEX(所属情報!$E:$E,MATCH($A102,所属情報!$A:$A,0))),"")</f>
        <v/>
      </c>
      <c r="P102" s="2" t="str">
        <f t="shared" si="3"/>
        <v/>
      </c>
      <c r="Q102" s="2" t="str">
        <f t="shared" si="4"/>
        <v/>
      </c>
      <c r="R102" s="2" t="str">
        <f t="shared" si="5"/>
        <v/>
      </c>
      <c r="S102" s="2" t="str">
        <f>IFERROR(IF($F102="","",INDEX(リスト!$C:$C,MATCH($F102,リスト!$B:$B,0))),"")</f>
        <v/>
      </c>
      <c r="T102" s="2" t="str">
        <f>IFERROR(IF($K102="","",INDEX(リスト!$F:$F,MATCH($K102,リスト!$E:$E,0))),"")</f>
        <v/>
      </c>
      <c r="U102" s="2" t="str">
        <f>IF($B102="","",RIGHT($G102*1000+100+COUNTIF($G$2:$G102,$G102),9))</f>
        <v/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/>
      </c>
    </row>
    <row r="103" spans="15:22" x14ac:dyDescent="0.45">
      <c r="O103" s="2" t="str">
        <f>IFERROR(IF($B103="","",INDEX(所属情報!$E:$E,MATCH($A103,所属情報!$A:$A,0))),"")</f>
        <v/>
      </c>
      <c r="P103" s="2" t="str">
        <f t="shared" si="3"/>
        <v/>
      </c>
      <c r="Q103" s="2" t="str">
        <f t="shared" si="4"/>
        <v/>
      </c>
      <c r="R103" s="2" t="str">
        <f t="shared" si="5"/>
        <v/>
      </c>
      <c r="S103" s="2" t="str">
        <f>IFERROR(IF($F103="","",INDEX(リスト!$C:$C,MATCH($F103,リスト!$B:$B,0))),"")</f>
        <v/>
      </c>
      <c r="T103" s="2" t="str">
        <f>IFERROR(IF($K103="","",INDEX(リスト!$F:$F,MATCH($K103,リスト!$E:$E,0))),"")</f>
        <v/>
      </c>
      <c r="U103" s="2" t="str">
        <f>IF($B103="","",RIGHT($G103*1000+100+COUNTIF($G$2:$G103,$G103),9))</f>
        <v/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/>
      </c>
    </row>
    <row r="104" spans="15:22" x14ac:dyDescent="0.45">
      <c r="O104" s="2" t="str">
        <f>IFERROR(IF($B104="","",INDEX(所属情報!$E:$E,MATCH($A104,所属情報!$A:$A,0))),"")</f>
        <v/>
      </c>
      <c r="P104" s="2" t="str">
        <f t="shared" si="3"/>
        <v/>
      </c>
      <c r="Q104" s="2" t="str">
        <f t="shared" si="4"/>
        <v/>
      </c>
      <c r="R104" s="2" t="str">
        <f t="shared" si="5"/>
        <v/>
      </c>
      <c r="S104" s="2" t="str">
        <f>IFERROR(IF($F104="","",INDEX(リスト!$C:$C,MATCH($F104,リスト!$B:$B,0))),"")</f>
        <v/>
      </c>
      <c r="T104" s="2" t="str">
        <f>IFERROR(IF($K104="","",INDEX(リスト!$F:$F,MATCH($K104,リスト!$E:$E,0))),"")</f>
        <v/>
      </c>
      <c r="U104" s="2" t="str">
        <f>IF($B104="","",RIGHT($G104*1000+100+COUNTIF($G$2:$G104,$G104),9))</f>
        <v/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/>
      </c>
    </row>
    <row r="105" spans="15:22" x14ac:dyDescent="0.45">
      <c r="O105" s="2" t="str">
        <f>IFERROR(IF($B105="","",INDEX(所属情報!$E:$E,MATCH($A105,所属情報!$A:$A,0))),"")</f>
        <v/>
      </c>
      <c r="P105" s="2" t="str">
        <f t="shared" si="3"/>
        <v/>
      </c>
      <c r="Q105" s="2" t="str">
        <f t="shared" si="4"/>
        <v/>
      </c>
      <c r="R105" s="2" t="str">
        <f t="shared" si="5"/>
        <v/>
      </c>
      <c r="S105" s="2" t="str">
        <f>IFERROR(IF($F105="","",INDEX(リスト!$C:$C,MATCH($F105,リスト!$B:$B,0))),"")</f>
        <v/>
      </c>
      <c r="T105" s="2" t="str">
        <f>IFERROR(IF($K105="","",INDEX(リスト!$F:$F,MATCH($K105,リスト!$E:$E,0))),"")</f>
        <v/>
      </c>
      <c r="U105" s="2" t="str">
        <f>IF($B105="","",RIGHT($G105*1000+100+COUNTIF($G$2:$G105,$G105),9))</f>
        <v/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/>
      </c>
    </row>
    <row r="106" spans="15:22" x14ac:dyDescent="0.45">
      <c r="O106" s="2" t="str">
        <f>IFERROR(IF($B106="","",INDEX(所属情報!$E:$E,MATCH($A106,所属情報!$A:$A,0))),"")</f>
        <v/>
      </c>
      <c r="P106" s="2" t="str">
        <f t="shared" si="3"/>
        <v/>
      </c>
      <c r="Q106" s="2" t="str">
        <f t="shared" si="4"/>
        <v/>
      </c>
      <c r="R106" s="2" t="str">
        <f t="shared" si="5"/>
        <v/>
      </c>
      <c r="S106" s="2" t="str">
        <f>IFERROR(IF($F106="","",INDEX(リスト!$C:$C,MATCH($F106,リスト!$B:$B,0))),"")</f>
        <v/>
      </c>
      <c r="T106" s="2" t="str">
        <f>IFERROR(IF($K106="","",INDEX(リスト!$F:$F,MATCH($K106,リスト!$E:$E,0))),"")</f>
        <v/>
      </c>
      <c r="U106" s="2" t="str">
        <f>IF($B106="","",RIGHT($G106*1000+100+COUNTIF($G$2:$G106,$G106),9))</f>
        <v/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/>
      </c>
    </row>
    <row r="107" spans="15:22" x14ac:dyDescent="0.45">
      <c r="O107" s="2" t="str">
        <f>IFERROR(IF($B107="","",INDEX(所属情報!$E:$E,MATCH($A107,所属情報!$A:$A,0))),"")</f>
        <v/>
      </c>
      <c r="P107" s="2" t="str">
        <f t="shared" si="3"/>
        <v/>
      </c>
      <c r="Q107" s="2" t="str">
        <f t="shared" si="4"/>
        <v/>
      </c>
      <c r="R107" s="2" t="str">
        <f t="shared" si="5"/>
        <v/>
      </c>
      <c r="S107" s="2" t="str">
        <f>IFERROR(IF($F107="","",INDEX(リスト!$C:$C,MATCH($F107,リスト!$B:$B,0))),"")</f>
        <v/>
      </c>
      <c r="T107" s="2" t="str">
        <f>IFERROR(IF($K107="","",INDEX(リスト!$F:$F,MATCH($K107,リスト!$E:$E,0))),"")</f>
        <v/>
      </c>
      <c r="U107" s="2" t="str">
        <f>IF($B107="","",RIGHT($G107*1000+100+COUNTIF($G$2:$G107,$G107),9))</f>
        <v/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/>
      </c>
    </row>
    <row r="108" spans="15:22" x14ac:dyDescent="0.45">
      <c r="O108" s="2" t="str">
        <f>IFERROR(IF($B108="","",INDEX(所属情報!$E:$E,MATCH($A108,所属情報!$A:$A,0))),"")</f>
        <v/>
      </c>
      <c r="P108" s="2" t="str">
        <f t="shared" si="3"/>
        <v/>
      </c>
      <c r="Q108" s="2" t="str">
        <f t="shared" si="4"/>
        <v/>
      </c>
      <c r="R108" s="2" t="str">
        <f t="shared" si="5"/>
        <v/>
      </c>
      <c r="S108" s="2" t="str">
        <f>IFERROR(IF($F108="","",INDEX(リスト!$C:$C,MATCH($F108,リスト!$B:$B,0))),"")</f>
        <v/>
      </c>
      <c r="T108" s="2" t="str">
        <f>IFERROR(IF($K108="","",INDEX(リスト!$F:$F,MATCH($K108,リスト!$E:$E,0))),"")</f>
        <v/>
      </c>
      <c r="U108" s="2" t="str">
        <f>IF($B108="","",RIGHT($G108*1000+100+COUNTIF($G$2:$G108,$G108),9))</f>
        <v/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/>
      </c>
    </row>
    <row r="109" spans="15:22" x14ac:dyDescent="0.45">
      <c r="O109" s="2" t="str">
        <f>IFERROR(IF($B109="","",INDEX(所属情報!$E:$E,MATCH($A109,所属情報!$A:$A,0))),"")</f>
        <v/>
      </c>
      <c r="P109" s="2" t="str">
        <f t="shared" si="3"/>
        <v/>
      </c>
      <c r="Q109" s="2" t="str">
        <f t="shared" si="4"/>
        <v/>
      </c>
      <c r="R109" s="2" t="str">
        <f t="shared" si="5"/>
        <v/>
      </c>
      <c r="S109" s="2" t="str">
        <f>IFERROR(IF($F109="","",INDEX(リスト!$C:$C,MATCH($F109,リスト!$B:$B,0))),"")</f>
        <v/>
      </c>
      <c r="T109" s="2" t="str">
        <f>IFERROR(IF($K109="","",INDEX(リスト!$F:$F,MATCH($K109,リスト!$E:$E,0))),"")</f>
        <v/>
      </c>
      <c r="U109" s="2" t="str">
        <f>IF($B109="","",RIGHT($G109*1000+100+COUNTIF($G$2:$G109,$G109),9))</f>
        <v/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/>
      </c>
    </row>
    <row r="110" spans="15:22" x14ac:dyDescent="0.45">
      <c r="O110" s="2" t="str">
        <f>IFERROR(IF($B110="","",INDEX(所属情報!$E:$E,MATCH($A110,所属情報!$A:$A,0))),"")</f>
        <v/>
      </c>
      <c r="P110" s="2" t="str">
        <f t="shared" si="3"/>
        <v/>
      </c>
      <c r="Q110" s="2" t="str">
        <f t="shared" si="4"/>
        <v/>
      </c>
      <c r="R110" s="2" t="str">
        <f t="shared" si="5"/>
        <v/>
      </c>
      <c r="S110" s="2" t="str">
        <f>IFERROR(IF($F110="","",INDEX(リスト!$C:$C,MATCH($F110,リスト!$B:$B,0))),"")</f>
        <v/>
      </c>
      <c r="T110" s="2" t="str">
        <f>IFERROR(IF($K110="","",INDEX(リスト!$F:$F,MATCH($K110,リスト!$E:$E,0))),"")</f>
        <v/>
      </c>
      <c r="U110" s="2" t="str">
        <f>IF($B110="","",RIGHT($G110*1000+100+COUNTIF($G$2:$G110,$G110),9))</f>
        <v/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/>
      </c>
    </row>
    <row r="111" spans="15:22" x14ac:dyDescent="0.45">
      <c r="O111" s="2" t="str">
        <f>IFERROR(IF($B111="","",INDEX(所属情報!$E:$E,MATCH($A111,所属情報!$A:$A,0))),"")</f>
        <v/>
      </c>
      <c r="P111" s="2" t="str">
        <f t="shared" si="3"/>
        <v/>
      </c>
      <c r="Q111" s="2" t="str">
        <f t="shared" si="4"/>
        <v/>
      </c>
      <c r="R111" s="2" t="str">
        <f t="shared" si="5"/>
        <v/>
      </c>
      <c r="S111" s="2" t="str">
        <f>IFERROR(IF($F111="","",INDEX(リスト!$C:$C,MATCH($F111,リスト!$B:$B,0))),"")</f>
        <v/>
      </c>
      <c r="T111" s="2" t="str">
        <f>IFERROR(IF($K111="","",INDEX(リスト!$F:$F,MATCH($K111,リスト!$E:$E,0))),"")</f>
        <v/>
      </c>
      <c r="U111" s="2" t="str">
        <f>IF($B111="","",RIGHT($G111*1000+100+COUNTIF($G$2:$G111,$G111),9))</f>
        <v/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/>
      </c>
    </row>
    <row r="112" spans="15:22" x14ac:dyDescent="0.45">
      <c r="O112" s="2" t="str">
        <f>IFERROR(IF($B112="","",INDEX(所属情報!$E:$E,MATCH($A112,所属情報!$A:$A,0))),"")</f>
        <v/>
      </c>
      <c r="P112" s="2" t="str">
        <f t="shared" si="3"/>
        <v/>
      </c>
      <c r="Q112" s="2" t="str">
        <f t="shared" si="4"/>
        <v/>
      </c>
      <c r="R112" s="2" t="str">
        <f t="shared" si="5"/>
        <v/>
      </c>
      <c r="S112" s="2" t="str">
        <f>IFERROR(IF($F112="","",INDEX(リスト!$C:$C,MATCH($F112,リスト!$B:$B,0))),"")</f>
        <v/>
      </c>
      <c r="T112" s="2" t="str">
        <f>IFERROR(IF($K112="","",INDEX(リスト!$F:$F,MATCH($K112,リスト!$E:$E,0))),"")</f>
        <v/>
      </c>
      <c r="U112" s="2" t="str">
        <f>IF($B112="","",RIGHT($G112*1000+100+COUNTIF($G$2:$G112,$G112),9))</f>
        <v/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/>
      </c>
    </row>
    <row r="113" spans="15:22" x14ac:dyDescent="0.45">
      <c r="O113" s="2" t="str">
        <f>IFERROR(IF($B113="","",INDEX(所属情報!$E:$E,MATCH($A113,所属情報!$A:$A,0))),"")</f>
        <v/>
      </c>
      <c r="P113" s="2" t="str">
        <f t="shared" si="3"/>
        <v/>
      </c>
      <c r="Q113" s="2" t="str">
        <f t="shared" si="4"/>
        <v/>
      </c>
      <c r="R113" s="2" t="str">
        <f t="shared" si="5"/>
        <v/>
      </c>
      <c r="S113" s="2" t="str">
        <f>IFERROR(IF($F113="","",INDEX(リスト!$C:$C,MATCH($F113,リスト!$B:$B,0))),"")</f>
        <v/>
      </c>
      <c r="T113" s="2" t="str">
        <f>IFERROR(IF($K113="","",INDEX(リスト!$F:$F,MATCH($K113,リスト!$E:$E,0))),"")</f>
        <v/>
      </c>
      <c r="U113" s="2" t="str">
        <f>IF($B113="","",RIGHT($G113*1000+100+COUNTIF($G$2:$G113,$G113),9))</f>
        <v/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/>
      </c>
    </row>
    <row r="114" spans="15:22" x14ac:dyDescent="0.45">
      <c r="O114" s="2" t="str">
        <f>IFERROR(IF($B114="","",INDEX(所属情報!$E:$E,MATCH($A114,所属情報!$A:$A,0))),"")</f>
        <v/>
      </c>
      <c r="P114" s="2" t="str">
        <f t="shared" si="3"/>
        <v/>
      </c>
      <c r="Q114" s="2" t="str">
        <f t="shared" si="4"/>
        <v/>
      </c>
      <c r="R114" s="2" t="str">
        <f t="shared" si="5"/>
        <v/>
      </c>
      <c r="S114" s="2" t="str">
        <f>IFERROR(IF($F114="","",INDEX(リスト!$C:$C,MATCH($F114,リスト!$B:$B,0))),"")</f>
        <v/>
      </c>
      <c r="T114" s="2" t="str">
        <f>IFERROR(IF($K114="","",INDEX(リスト!$F:$F,MATCH($K114,リスト!$E:$E,0))),"")</f>
        <v/>
      </c>
      <c r="U114" s="2" t="str">
        <f>IF($B114="","",RIGHT($G114*1000+100+COUNTIF($G$2:$G114,$G114),9))</f>
        <v/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/>
      </c>
    </row>
    <row r="115" spans="15:22" x14ac:dyDescent="0.45">
      <c r="O115" s="2" t="str">
        <f>IFERROR(IF($B115="","",INDEX(所属情報!$E:$E,MATCH($A115,所属情報!$A:$A,0))),"")</f>
        <v/>
      </c>
      <c r="P115" s="2" t="str">
        <f t="shared" si="3"/>
        <v/>
      </c>
      <c r="Q115" s="2" t="str">
        <f t="shared" si="4"/>
        <v/>
      </c>
      <c r="R115" s="2" t="str">
        <f t="shared" si="5"/>
        <v/>
      </c>
      <c r="S115" s="2" t="str">
        <f>IFERROR(IF($F115="","",INDEX(リスト!$C:$C,MATCH($F115,リスト!$B:$B,0))),"")</f>
        <v/>
      </c>
      <c r="T115" s="2" t="str">
        <f>IFERROR(IF($K115="","",INDEX(リスト!$F:$F,MATCH($K115,リスト!$E:$E,0))),"")</f>
        <v/>
      </c>
      <c r="U115" s="2" t="str">
        <f>IF($B115="","",RIGHT($G115*1000+100+COUNTIF($G$2:$G115,$G115),9))</f>
        <v/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/>
      </c>
    </row>
    <row r="116" spans="15:22" x14ac:dyDescent="0.45">
      <c r="O116" s="2" t="str">
        <f>IFERROR(IF($B116="","",INDEX(所属情報!$E:$E,MATCH($A116,所属情報!$A:$A,0))),"")</f>
        <v/>
      </c>
      <c r="P116" s="2" t="str">
        <f t="shared" si="3"/>
        <v/>
      </c>
      <c r="Q116" s="2" t="str">
        <f t="shared" si="4"/>
        <v/>
      </c>
      <c r="R116" s="2" t="str">
        <f t="shared" si="5"/>
        <v/>
      </c>
      <c r="S116" s="2" t="str">
        <f>IFERROR(IF($F116="","",INDEX(リスト!$C:$C,MATCH($F116,リスト!$B:$B,0))),"")</f>
        <v/>
      </c>
      <c r="T116" s="2" t="str">
        <f>IFERROR(IF($K116="","",INDEX(リスト!$F:$F,MATCH($K116,リスト!$E:$E,0))),"")</f>
        <v/>
      </c>
      <c r="U116" s="2" t="str">
        <f>IF($B116="","",RIGHT($G116*1000+100+COUNTIF($G$2:$G116,$G116),9))</f>
        <v/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/>
      </c>
    </row>
    <row r="117" spans="15:22" x14ac:dyDescent="0.45">
      <c r="O117" s="2" t="str">
        <f>IFERROR(IF($B117="","",INDEX(所属情報!$E:$E,MATCH($A117,所属情報!$A:$A,0))),"")</f>
        <v/>
      </c>
      <c r="P117" s="2" t="str">
        <f t="shared" si="3"/>
        <v/>
      </c>
      <c r="Q117" s="2" t="str">
        <f t="shared" si="4"/>
        <v/>
      </c>
      <c r="R117" s="2" t="str">
        <f t="shared" si="5"/>
        <v/>
      </c>
      <c r="S117" s="2" t="str">
        <f>IFERROR(IF($F117="","",INDEX(リスト!$C:$C,MATCH($F117,リスト!$B:$B,0))),"")</f>
        <v/>
      </c>
      <c r="T117" s="2" t="str">
        <f>IFERROR(IF($K117="","",INDEX(リスト!$F:$F,MATCH($K117,リスト!$E:$E,0))),"")</f>
        <v/>
      </c>
      <c r="U117" s="2" t="str">
        <f>IF($B117="","",RIGHT($G117*1000+100+COUNTIF($G$2:$G117,$G117),9))</f>
        <v/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/>
      </c>
    </row>
    <row r="118" spans="15:22" x14ac:dyDescent="0.45">
      <c r="O118" s="2" t="str">
        <f>IFERROR(IF($B118="","",INDEX(所属情報!$E:$E,MATCH($A118,所属情報!$A:$A,0))),"")</f>
        <v/>
      </c>
      <c r="P118" s="2" t="str">
        <f t="shared" si="3"/>
        <v/>
      </c>
      <c r="Q118" s="2" t="str">
        <f t="shared" si="4"/>
        <v/>
      </c>
      <c r="R118" s="2" t="str">
        <f t="shared" si="5"/>
        <v/>
      </c>
      <c r="S118" s="2" t="str">
        <f>IFERROR(IF($F118="","",INDEX(リスト!$C:$C,MATCH($F118,リスト!$B:$B,0))),"")</f>
        <v/>
      </c>
      <c r="T118" s="2" t="str">
        <f>IFERROR(IF($K118="","",INDEX(リスト!$F:$F,MATCH($K118,リスト!$E:$E,0))),"")</f>
        <v/>
      </c>
      <c r="U118" s="2" t="str">
        <f>IF($B118="","",RIGHT($G118*1000+100+COUNTIF($G$2:$G118,$G118),9))</f>
        <v/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/>
      </c>
    </row>
    <row r="119" spans="15:22" x14ac:dyDescent="0.45">
      <c r="O119" s="2" t="str">
        <f>IFERROR(IF($B119="","",INDEX(所属情報!$E:$E,MATCH($A119,所属情報!$A:$A,0))),"")</f>
        <v/>
      </c>
      <c r="P119" s="2" t="str">
        <f t="shared" si="3"/>
        <v/>
      </c>
      <c r="Q119" s="2" t="str">
        <f t="shared" si="4"/>
        <v/>
      </c>
      <c r="R119" s="2" t="str">
        <f t="shared" si="5"/>
        <v/>
      </c>
      <c r="S119" s="2" t="str">
        <f>IFERROR(IF($F119="","",INDEX(リスト!$C:$C,MATCH($F119,リスト!$B:$B,0))),"")</f>
        <v/>
      </c>
      <c r="T119" s="2" t="str">
        <f>IFERROR(IF($K119="","",INDEX(リスト!$F:$F,MATCH($K119,リスト!$E:$E,0))),"")</f>
        <v/>
      </c>
      <c r="U119" s="2" t="str">
        <f>IF($B119="","",RIGHT($G119*1000+100+COUNTIF($G$2:$G119,$G119),9))</f>
        <v/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/>
      </c>
    </row>
    <row r="120" spans="15:22" x14ac:dyDescent="0.45">
      <c r="O120" s="2" t="str">
        <f>IFERROR(IF($B120="","",INDEX(所属情報!$E:$E,MATCH($A120,所属情報!$A:$A,0))),"")</f>
        <v/>
      </c>
      <c r="P120" s="2" t="str">
        <f t="shared" si="3"/>
        <v/>
      </c>
      <c r="Q120" s="2" t="str">
        <f t="shared" si="4"/>
        <v/>
      </c>
      <c r="R120" s="2" t="str">
        <f t="shared" si="5"/>
        <v/>
      </c>
      <c r="S120" s="2" t="str">
        <f>IFERROR(IF($F120="","",INDEX(リスト!$C:$C,MATCH($F120,リスト!$B:$B,0))),"")</f>
        <v/>
      </c>
      <c r="T120" s="2" t="str">
        <f>IFERROR(IF($K120="","",INDEX(リスト!$F:$F,MATCH($K120,リスト!$E:$E,0))),"")</f>
        <v/>
      </c>
      <c r="U120" s="2" t="str">
        <f>IF($B120="","",RIGHT($G120*1000+100+COUNTIF($G$2:$G120,$G120),9))</f>
        <v/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/>
      </c>
    </row>
    <row r="121" spans="15:22" x14ac:dyDescent="0.45">
      <c r="O121" s="2" t="str">
        <f>IFERROR(IF($B121="","",INDEX(所属情報!$E:$E,MATCH($A121,所属情報!$A:$A,0))),"")</f>
        <v/>
      </c>
      <c r="P121" s="2" t="str">
        <f t="shared" si="3"/>
        <v/>
      </c>
      <c r="Q121" s="2" t="str">
        <f t="shared" si="4"/>
        <v/>
      </c>
      <c r="R121" s="2" t="str">
        <f t="shared" si="5"/>
        <v/>
      </c>
      <c r="S121" s="2" t="str">
        <f>IFERROR(IF($F121="","",INDEX(リスト!$C:$C,MATCH($F121,リスト!$B:$B,0))),"")</f>
        <v/>
      </c>
      <c r="T121" s="2" t="str">
        <f>IFERROR(IF($K121="","",INDEX(リスト!$F:$F,MATCH($K121,リスト!$E:$E,0))),"")</f>
        <v/>
      </c>
      <c r="U121" s="2" t="str">
        <f>IF($B121="","",RIGHT($G121*1000+100+COUNTIF($G$2:$G121,$G121),9))</f>
        <v/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/>
      </c>
    </row>
    <row r="122" spans="15:22" x14ac:dyDescent="0.45">
      <c r="O122" s="2" t="str">
        <f>IFERROR(IF($B122="","",INDEX(所属情報!$E:$E,MATCH($A122,所属情報!$A:$A,0))),"")</f>
        <v/>
      </c>
      <c r="P122" s="2" t="str">
        <f t="shared" si="3"/>
        <v/>
      </c>
      <c r="Q122" s="2" t="str">
        <f t="shared" si="4"/>
        <v/>
      </c>
      <c r="R122" s="2" t="str">
        <f t="shared" si="5"/>
        <v/>
      </c>
      <c r="S122" s="2" t="str">
        <f>IFERROR(IF($F122="","",INDEX(リスト!$C:$C,MATCH($F122,リスト!$B:$B,0))),"")</f>
        <v/>
      </c>
      <c r="T122" s="2" t="str">
        <f>IFERROR(IF($K122="","",INDEX(リスト!$F:$F,MATCH($K122,リスト!$E:$E,0))),"")</f>
        <v/>
      </c>
      <c r="U122" s="2" t="str">
        <f>IF($B122="","",RIGHT($G122*1000+100+COUNTIF($G$2:$G122,$G122),9))</f>
        <v/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/>
      </c>
    </row>
    <row r="123" spans="15:22" x14ac:dyDescent="0.45">
      <c r="O123" s="2" t="str">
        <f>IFERROR(IF($B123="","",INDEX(所属情報!$E:$E,MATCH($A123,所属情報!$A:$A,0))),"")</f>
        <v/>
      </c>
      <c r="P123" s="2" t="str">
        <f t="shared" si="3"/>
        <v/>
      </c>
      <c r="Q123" s="2" t="str">
        <f t="shared" si="4"/>
        <v/>
      </c>
      <c r="R123" s="2" t="str">
        <f t="shared" si="5"/>
        <v/>
      </c>
      <c r="S123" s="2" t="str">
        <f>IFERROR(IF($F123="","",INDEX(リスト!$C:$C,MATCH($F123,リスト!$B:$B,0))),"")</f>
        <v/>
      </c>
      <c r="T123" s="2" t="str">
        <f>IFERROR(IF($K123="","",INDEX(リスト!$F:$F,MATCH($K123,リスト!$E:$E,0))),"")</f>
        <v/>
      </c>
      <c r="U123" s="2" t="str">
        <f>IF($B123="","",RIGHT($G123*1000+100+COUNTIF($G$2:$G123,$G123),9))</f>
        <v/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/>
      </c>
    </row>
    <row r="124" spans="15:22" x14ac:dyDescent="0.45">
      <c r="O124" s="2" t="str">
        <f>IFERROR(IF($B124="","",INDEX(所属情報!$E:$E,MATCH($A124,所属情報!$A:$A,0))),"")</f>
        <v/>
      </c>
      <c r="P124" s="2" t="str">
        <f t="shared" si="3"/>
        <v/>
      </c>
      <c r="Q124" s="2" t="str">
        <f t="shared" si="4"/>
        <v/>
      </c>
      <c r="R124" s="2" t="str">
        <f t="shared" si="5"/>
        <v/>
      </c>
      <c r="S124" s="2" t="str">
        <f>IFERROR(IF($F124="","",INDEX(リスト!$C:$C,MATCH($F124,リスト!$B:$B,0))),"")</f>
        <v/>
      </c>
      <c r="T124" s="2" t="str">
        <f>IFERROR(IF($K124="","",INDEX(リスト!$F:$F,MATCH($K124,リスト!$E:$E,0))),"")</f>
        <v/>
      </c>
      <c r="U124" s="2" t="str">
        <f>IF($B124="","",RIGHT($G124*1000+100+COUNTIF($G$2:$G124,$G124),9))</f>
        <v/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/>
      </c>
    </row>
    <row r="125" spans="15:22" x14ac:dyDescent="0.45">
      <c r="O125" s="2" t="str">
        <f>IFERROR(IF($B125="","",INDEX(所属情報!$E:$E,MATCH($A125,所属情報!$A:$A,0))),"")</f>
        <v/>
      </c>
      <c r="P125" s="2" t="str">
        <f t="shared" si="3"/>
        <v/>
      </c>
      <c r="Q125" s="2" t="str">
        <f t="shared" si="4"/>
        <v/>
      </c>
      <c r="R125" s="2" t="str">
        <f t="shared" si="5"/>
        <v/>
      </c>
      <c r="S125" s="2" t="str">
        <f>IFERROR(IF($F125="","",INDEX(リスト!$C:$C,MATCH($F125,リスト!$B:$B,0))),"")</f>
        <v/>
      </c>
      <c r="T125" s="2" t="str">
        <f>IFERROR(IF($K125="","",INDEX(リスト!$F:$F,MATCH($K125,リスト!$E:$E,0))),"")</f>
        <v/>
      </c>
      <c r="U125" s="2" t="str">
        <f>IF($B125="","",RIGHT($G125*1000+100+COUNTIF($G$2:$G125,$G125),9))</f>
        <v/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/>
      </c>
    </row>
    <row r="126" spans="15:22" x14ac:dyDescent="0.45">
      <c r="O126" s="2" t="str">
        <f>IFERROR(IF($B126="","",INDEX(所属情報!$E:$E,MATCH($A126,所属情報!$A:$A,0))),"")</f>
        <v/>
      </c>
      <c r="P126" s="2" t="str">
        <f t="shared" si="3"/>
        <v/>
      </c>
      <c r="Q126" s="2" t="str">
        <f t="shared" si="4"/>
        <v/>
      </c>
      <c r="R126" s="2" t="str">
        <f t="shared" si="5"/>
        <v/>
      </c>
      <c r="S126" s="2" t="str">
        <f>IFERROR(IF($F126="","",INDEX(リスト!$C:$C,MATCH($F126,リスト!$B:$B,0))),"")</f>
        <v/>
      </c>
      <c r="T126" s="2" t="str">
        <f>IFERROR(IF($K126="","",INDEX(リスト!$F:$F,MATCH($K126,リスト!$E:$E,0))),"")</f>
        <v/>
      </c>
      <c r="U126" s="2" t="str">
        <f>IF($B126="","",RIGHT($G126*1000+100+COUNTIF($G$2:$G126,$G126),9))</f>
        <v/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/>
      </c>
    </row>
    <row r="127" spans="15:22" x14ac:dyDescent="0.45">
      <c r="O127" s="2" t="str">
        <f>IFERROR(IF($B127="","",INDEX(所属情報!$E:$E,MATCH($A127,所属情報!$A:$A,0))),"")</f>
        <v/>
      </c>
      <c r="P127" s="2" t="str">
        <f t="shared" si="3"/>
        <v/>
      </c>
      <c r="Q127" s="2" t="str">
        <f t="shared" si="4"/>
        <v/>
      </c>
      <c r="R127" s="2" t="str">
        <f t="shared" si="5"/>
        <v/>
      </c>
      <c r="S127" s="2" t="str">
        <f>IFERROR(IF($F127="","",INDEX(リスト!$C:$C,MATCH($F127,リスト!$B:$B,0))),"")</f>
        <v/>
      </c>
      <c r="T127" s="2" t="str">
        <f>IFERROR(IF($K127="","",INDEX(リスト!$F:$F,MATCH($K127,リスト!$E:$E,0))),"")</f>
        <v/>
      </c>
      <c r="U127" s="2" t="str">
        <f>IF($B127="","",RIGHT($G127*1000+100+COUNTIF($G$2:$G127,$G127),9))</f>
        <v/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/>
      </c>
    </row>
    <row r="128" spans="15:22" x14ac:dyDescent="0.45">
      <c r="O128" s="2" t="str">
        <f>IFERROR(IF($B128="","",INDEX(所属情報!$E:$E,MATCH($A128,所属情報!$A:$A,0))),"")</f>
        <v/>
      </c>
      <c r="P128" s="2" t="str">
        <f t="shared" si="3"/>
        <v/>
      </c>
      <c r="Q128" s="2" t="str">
        <f t="shared" si="4"/>
        <v/>
      </c>
      <c r="R128" s="2" t="str">
        <f t="shared" si="5"/>
        <v/>
      </c>
      <c r="S128" s="2" t="str">
        <f>IFERROR(IF($F128="","",INDEX(リスト!$C:$C,MATCH($F128,リスト!$B:$B,0))),"")</f>
        <v/>
      </c>
      <c r="T128" s="2" t="str">
        <f>IFERROR(IF($K128="","",INDEX(リスト!$F:$F,MATCH($K128,リスト!$E:$E,0))),"")</f>
        <v/>
      </c>
      <c r="U128" s="2" t="str">
        <f>IF($B128="","",RIGHT($G128*1000+100+COUNTIF($G$2:$G128,$G128),9))</f>
        <v/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/>
      </c>
    </row>
    <row r="129" spans="15:22" x14ac:dyDescent="0.45">
      <c r="O129" s="2" t="str">
        <f>IFERROR(IF($B129="","",INDEX(所属情報!$E:$E,MATCH($A129,所属情報!$A:$A,0))),"")</f>
        <v/>
      </c>
      <c r="P129" s="2" t="str">
        <f t="shared" si="3"/>
        <v/>
      </c>
      <c r="Q129" s="2" t="str">
        <f t="shared" si="4"/>
        <v/>
      </c>
      <c r="R129" s="2" t="str">
        <f t="shared" si="5"/>
        <v/>
      </c>
      <c r="S129" s="2" t="str">
        <f>IFERROR(IF($F129="","",INDEX(リスト!$C:$C,MATCH($F129,リスト!$B:$B,0))),"")</f>
        <v/>
      </c>
      <c r="T129" s="2" t="str">
        <f>IFERROR(IF($K129="","",INDEX(リスト!$F:$F,MATCH($K129,リスト!$E:$E,0))),"")</f>
        <v/>
      </c>
      <c r="U129" s="2" t="str">
        <f>IF($B129="","",RIGHT($G129*1000+100+COUNTIF($G$2:$G129,$G129),9))</f>
        <v/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/>
      </c>
    </row>
    <row r="130" spans="15:22" x14ac:dyDescent="0.45">
      <c r="O130" s="2" t="str">
        <f>IFERROR(IF($B130="","",INDEX(所属情報!$E:$E,MATCH($A130,所属情報!$A:$A,0))),"")</f>
        <v/>
      </c>
      <c r="P130" s="2" t="str">
        <f t="shared" si="3"/>
        <v/>
      </c>
      <c r="Q130" s="2" t="str">
        <f t="shared" si="4"/>
        <v/>
      </c>
      <c r="R130" s="2" t="str">
        <f t="shared" si="5"/>
        <v/>
      </c>
      <c r="S130" s="2" t="str">
        <f>IFERROR(IF($F130="","",INDEX(リスト!$C:$C,MATCH($F130,リスト!$B:$B,0))),"")</f>
        <v/>
      </c>
      <c r="T130" s="2" t="str">
        <f>IFERROR(IF($K130="","",INDEX(リスト!$F:$F,MATCH($K130,リスト!$E:$E,0))),"")</f>
        <v/>
      </c>
      <c r="U130" s="2" t="str">
        <f>IF($B130="","",RIGHT($G130*1000+100+COUNTIF($G$2:$G130,$G130),9))</f>
        <v/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/>
      </c>
    </row>
    <row r="131" spans="15:22" x14ac:dyDescent="0.45">
      <c r="O131" s="2" t="str">
        <f>IFERROR(IF($B131="","",INDEX(所属情報!$E:$E,MATCH($A131,所属情報!$A:$A,0))),"")</f>
        <v/>
      </c>
      <c r="P131" s="2" t="str">
        <f t="shared" ref="P131:P194" si="6">IF($C131="","",IF($E131="",$C131,$C131&amp;" ("&amp;$E131&amp;")"))</f>
        <v/>
      </c>
      <c r="Q131" s="2" t="str">
        <f t="shared" ref="Q131:Q194" si="7">IF($D131="","",ASC($D131))</f>
        <v/>
      </c>
      <c r="R131" s="2" t="str">
        <f t="shared" ref="R131:R194" si="8">IF($I131="","",UPPER($I131)&amp;" "&amp;UPPER(LEFT($J131,1))&amp;LOWER(RIGHT($J131,LEN($J131)-1))&amp;" ("&amp;MID($G131,3,2)&amp;")")</f>
        <v/>
      </c>
      <c r="S131" s="2" t="str">
        <f>IFERROR(IF($F131="","",INDEX(リスト!$C:$C,MATCH($F131,リスト!$B:$B,0))),"")</f>
        <v/>
      </c>
      <c r="T131" s="2" t="str">
        <f>IFERROR(IF($K131="","",INDEX(リスト!$F:$F,MATCH($K131,リスト!$E:$E,0))),"")</f>
        <v/>
      </c>
      <c r="U131" s="2" t="str">
        <f>IF($B131="","",RIGHT($G131*1000+100+COUNTIF($G$2:$G131,$G131),9))</f>
        <v/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/>
      </c>
    </row>
    <row r="132" spans="15:22" x14ac:dyDescent="0.45">
      <c r="O132" s="2" t="str">
        <f>IFERROR(IF($B132="","",INDEX(所属情報!$E:$E,MATCH($A132,所属情報!$A:$A,0))),"")</f>
        <v/>
      </c>
      <c r="P132" s="2" t="str">
        <f t="shared" si="6"/>
        <v/>
      </c>
      <c r="Q132" s="2" t="str">
        <f t="shared" si="7"/>
        <v/>
      </c>
      <c r="R132" s="2" t="str">
        <f t="shared" si="8"/>
        <v/>
      </c>
      <c r="S132" s="2" t="str">
        <f>IFERROR(IF($F132="","",INDEX(リスト!$C:$C,MATCH($F132,リスト!$B:$B,0))),"")</f>
        <v/>
      </c>
      <c r="T132" s="2" t="str">
        <f>IFERROR(IF($K132="","",INDEX(リスト!$F:$F,MATCH($K132,リスト!$E:$E,0))),"")</f>
        <v/>
      </c>
      <c r="U132" s="2" t="str">
        <f>IF($B132="","",RIGHT($G132*1000+100+COUNTIF($G$2:$G132,$G132),9))</f>
        <v/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/>
      </c>
    </row>
    <row r="133" spans="15:22" x14ac:dyDescent="0.45">
      <c r="O133" s="2" t="str">
        <f>IFERROR(IF($B133="","",INDEX(所属情報!$E:$E,MATCH($A133,所属情報!$A:$A,0))),"")</f>
        <v/>
      </c>
      <c r="P133" s="2" t="str">
        <f t="shared" si="6"/>
        <v/>
      </c>
      <c r="Q133" s="2" t="str">
        <f t="shared" si="7"/>
        <v/>
      </c>
      <c r="R133" s="2" t="str">
        <f t="shared" si="8"/>
        <v/>
      </c>
      <c r="S133" s="2" t="str">
        <f>IFERROR(IF($F133="","",INDEX(リスト!$C:$C,MATCH($F133,リスト!$B:$B,0))),"")</f>
        <v/>
      </c>
      <c r="T133" s="2" t="str">
        <f>IFERROR(IF($K133="","",INDEX(リスト!$F:$F,MATCH($K133,リスト!$E:$E,0))),"")</f>
        <v/>
      </c>
      <c r="U133" s="2" t="str">
        <f>IF($B133="","",RIGHT($G133*1000+100+COUNTIF($G$2:$G133,$G133),9))</f>
        <v/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/>
      </c>
    </row>
    <row r="134" spans="15:22" x14ac:dyDescent="0.45">
      <c r="O134" s="2" t="str">
        <f>IFERROR(IF($B134="","",INDEX(所属情報!$E:$E,MATCH($A134,所属情報!$A:$A,0))),"")</f>
        <v/>
      </c>
      <c r="P134" s="2" t="str">
        <f t="shared" si="6"/>
        <v/>
      </c>
      <c r="Q134" s="2" t="str">
        <f t="shared" si="7"/>
        <v/>
      </c>
      <c r="R134" s="2" t="str">
        <f t="shared" si="8"/>
        <v/>
      </c>
      <c r="S134" s="2" t="str">
        <f>IFERROR(IF($F134="","",INDEX(リスト!$C:$C,MATCH($F134,リスト!$B:$B,0))),"")</f>
        <v/>
      </c>
      <c r="T134" s="2" t="str">
        <f>IFERROR(IF($K134="","",INDEX(リスト!$F:$F,MATCH($K134,リスト!$E:$E,0))),"")</f>
        <v/>
      </c>
      <c r="U134" s="2" t="str">
        <f>IF($B134="","",RIGHT($G134*1000+100+COUNTIF($G$2:$G134,$G134),9))</f>
        <v/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/>
      </c>
    </row>
    <row r="135" spans="15:22" x14ac:dyDescent="0.45">
      <c r="O135" s="2" t="str">
        <f>IFERROR(IF($B135="","",INDEX(所属情報!$E:$E,MATCH($A135,所属情報!$A:$A,0))),"")</f>
        <v/>
      </c>
      <c r="P135" s="2" t="str">
        <f t="shared" si="6"/>
        <v/>
      </c>
      <c r="Q135" s="2" t="str">
        <f t="shared" si="7"/>
        <v/>
      </c>
      <c r="R135" s="2" t="str">
        <f t="shared" si="8"/>
        <v/>
      </c>
      <c r="S135" s="2" t="str">
        <f>IFERROR(IF($F135="","",INDEX(リスト!$C:$C,MATCH($F135,リスト!$B:$B,0))),"")</f>
        <v/>
      </c>
      <c r="T135" s="2" t="str">
        <f>IFERROR(IF($K135="","",INDEX(リスト!$F:$F,MATCH($K135,リスト!$E:$E,0))),"")</f>
        <v/>
      </c>
      <c r="U135" s="2" t="str">
        <f>IF($B135="","",RIGHT($G135*1000+100+COUNTIF($G$2:$G135,$G135),9))</f>
        <v/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/>
      </c>
    </row>
    <row r="136" spans="15:22" x14ac:dyDescent="0.45">
      <c r="O136" s="2" t="str">
        <f>IFERROR(IF($B136="","",INDEX(所属情報!$E:$E,MATCH($A136,所属情報!$A:$A,0))),"")</f>
        <v/>
      </c>
      <c r="P136" s="2" t="str">
        <f t="shared" si="6"/>
        <v/>
      </c>
      <c r="Q136" s="2" t="str">
        <f t="shared" si="7"/>
        <v/>
      </c>
      <c r="R136" s="2" t="str">
        <f t="shared" si="8"/>
        <v/>
      </c>
      <c r="S136" s="2" t="str">
        <f>IFERROR(IF($F136="","",INDEX(リスト!$C:$C,MATCH($F136,リスト!$B:$B,0))),"")</f>
        <v/>
      </c>
      <c r="T136" s="2" t="str">
        <f>IFERROR(IF($K136="","",INDEX(リスト!$F:$F,MATCH($K136,リスト!$E:$E,0))),"")</f>
        <v/>
      </c>
      <c r="U136" s="2" t="str">
        <f>IF($B136="","",RIGHT($G136*1000+100+COUNTIF($G$2:$G136,$G136),9))</f>
        <v/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/>
      </c>
    </row>
    <row r="137" spans="15:22" x14ac:dyDescent="0.45">
      <c r="O137" s="2" t="str">
        <f>IFERROR(IF($B137="","",INDEX(所属情報!$E:$E,MATCH($A137,所属情報!$A:$A,0))),"")</f>
        <v/>
      </c>
      <c r="P137" s="2" t="str">
        <f t="shared" si="6"/>
        <v/>
      </c>
      <c r="Q137" s="2" t="str">
        <f t="shared" si="7"/>
        <v/>
      </c>
      <c r="R137" s="2" t="str">
        <f t="shared" si="8"/>
        <v/>
      </c>
      <c r="S137" s="2" t="str">
        <f>IFERROR(IF($F137="","",INDEX(リスト!$C:$C,MATCH($F137,リスト!$B:$B,0))),"")</f>
        <v/>
      </c>
      <c r="T137" s="2" t="str">
        <f>IFERROR(IF($K137="","",INDEX(リスト!$F:$F,MATCH($K137,リスト!$E:$E,0))),"")</f>
        <v/>
      </c>
      <c r="U137" s="2" t="str">
        <f>IF($B137="","",RIGHT($G137*1000+100+COUNTIF($G$2:$G137,$G137),9))</f>
        <v/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/>
      </c>
    </row>
    <row r="138" spans="15:22" x14ac:dyDescent="0.45">
      <c r="O138" s="2" t="str">
        <f>IFERROR(IF($B138="","",INDEX(所属情報!$E:$E,MATCH($A138,所属情報!$A:$A,0))),"")</f>
        <v/>
      </c>
      <c r="P138" s="2" t="str">
        <f t="shared" si="6"/>
        <v/>
      </c>
      <c r="Q138" s="2" t="str">
        <f t="shared" si="7"/>
        <v/>
      </c>
      <c r="R138" s="2" t="str">
        <f t="shared" si="8"/>
        <v/>
      </c>
      <c r="S138" s="2" t="str">
        <f>IFERROR(IF($F138="","",INDEX(リスト!$C:$C,MATCH($F138,リスト!$B:$B,0))),"")</f>
        <v/>
      </c>
      <c r="T138" s="2" t="str">
        <f>IFERROR(IF($K138="","",INDEX(リスト!$F:$F,MATCH($K138,リスト!$E:$E,0))),"")</f>
        <v/>
      </c>
      <c r="U138" s="2" t="str">
        <f>IF($B138="","",RIGHT($G138*1000+100+COUNTIF($G$2:$G138,$G138),9))</f>
        <v/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/>
      </c>
    </row>
    <row r="139" spans="15:22" x14ac:dyDescent="0.45">
      <c r="O139" s="2" t="str">
        <f>IFERROR(IF($B139="","",INDEX(所属情報!$E:$E,MATCH($A139,所属情報!$A:$A,0))),"")</f>
        <v/>
      </c>
      <c r="P139" s="2" t="str">
        <f t="shared" si="6"/>
        <v/>
      </c>
      <c r="Q139" s="2" t="str">
        <f t="shared" si="7"/>
        <v/>
      </c>
      <c r="R139" s="2" t="str">
        <f t="shared" si="8"/>
        <v/>
      </c>
      <c r="S139" s="2" t="str">
        <f>IFERROR(IF($F139="","",INDEX(リスト!$C:$C,MATCH($F139,リスト!$B:$B,0))),"")</f>
        <v/>
      </c>
      <c r="T139" s="2" t="str">
        <f>IFERROR(IF($K139="","",INDEX(リスト!$F:$F,MATCH($K139,リスト!$E:$E,0))),"")</f>
        <v/>
      </c>
      <c r="U139" s="2" t="str">
        <f>IF($B139="","",RIGHT($G139*1000+100+COUNTIF($G$2:$G139,$G139),9))</f>
        <v/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/>
      </c>
    </row>
    <row r="140" spans="15:22" x14ac:dyDescent="0.45">
      <c r="O140" s="2" t="str">
        <f>IFERROR(IF($B140="","",INDEX(所属情報!$E:$E,MATCH($A140,所属情報!$A:$A,0))),"")</f>
        <v/>
      </c>
      <c r="P140" s="2" t="str">
        <f t="shared" si="6"/>
        <v/>
      </c>
      <c r="Q140" s="2" t="str">
        <f t="shared" si="7"/>
        <v/>
      </c>
      <c r="R140" s="2" t="str">
        <f t="shared" si="8"/>
        <v/>
      </c>
      <c r="S140" s="2" t="str">
        <f>IFERROR(IF($F140="","",INDEX(リスト!$C:$C,MATCH($F140,リスト!$B:$B,0))),"")</f>
        <v/>
      </c>
      <c r="T140" s="2" t="str">
        <f>IFERROR(IF($K140="","",INDEX(リスト!$F:$F,MATCH($K140,リスト!$E:$E,0))),"")</f>
        <v/>
      </c>
      <c r="U140" s="2" t="str">
        <f>IF($B140="","",RIGHT($G140*1000+100+COUNTIF($G$2:$G140,$G140),9))</f>
        <v/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/>
      </c>
    </row>
    <row r="141" spans="15:22" x14ac:dyDescent="0.45">
      <c r="O141" s="2" t="str">
        <f>IFERROR(IF($B141="","",INDEX(所属情報!$E:$E,MATCH($A141,所属情報!$A:$A,0))),"")</f>
        <v/>
      </c>
      <c r="P141" s="2" t="str">
        <f t="shared" si="6"/>
        <v/>
      </c>
      <c r="Q141" s="2" t="str">
        <f t="shared" si="7"/>
        <v/>
      </c>
      <c r="R141" s="2" t="str">
        <f t="shared" si="8"/>
        <v/>
      </c>
      <c r="S141" s="2" t="str">
        <f>IFERROR(IF($F141="","",INDEX(リスト!$C:$C,MATCH($F141,リスト!$B:$B,0))),"")</f>
        <v/>
      </c>
      <c r="T141" s="2" t="str">
        <f>IFERROR(IF($K141="","",INDEX(リスト!$F:$F,MATCH($K141,リスト!$E:$E,0))),"")</f>
        <v/>
      </c>
      <c r="U141" s="2" t="str">
        <f>IF($B141="","",RIGHT($G141*1000+100+COUNTIF($G$2:$G141,$G141),9))</f>
        <v/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/>
      </c>
    </row>
    <row r="142" spans="15:22" x14ac:dyDescent="0.45">
      <c r="O142" s="2" t="str">
        <f>IFERROR(IF($B142="","",INDEX(所属情報!$E:$E,MATCH($A142,所属情報!$A:$A,0))),"")</f>
        <v/>
      </c>
      <c r="P142" s="2" t="str">
        <f t="shared" si="6"/>
        <v/>
      </c>
      <c r="Q142" s="2" t="str">
        <f t="shared" si="7"/>
        <v/>
      </c>
      <c r="R142" s="2" t="str">
        <f t="shared" si="8"/>
        <v/>
      </c>
      <c r="S142" s="2" t="str">
        <f>IFERROR(IF($F142="","",INDEX(リスト!$C:$C,MATCH($F142,リスト!$B:$B,0))),"")</f>
        <v/>
      </c>
      <c r="T142" s="2" t="str">
        <f>IFERROR(IF($K142="","",INDEX(リスト!$F:$F,MATCH($K142,リスト!$E:$E,0))),"")</f>
        <v/>
      </c>
      <c r="U142" s="2" t="str">
        <f>IF($B142="","",RIGHT($G142*1000+100+COUNTIF($G$2:$G142,$G142),9))</f>
        <v/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/>
      </c>
    </row>
    <row r="143" spans="15:22" x14ac:dyDescent="0.45">
      <c r="O143" s="2" t="str">
        <f>IFERROR(IF($B143="","",INDEX(所属情報!$E:$E,MATCH($A143,所属情報!$A:$A,0))),"")</f>
        <v/>
      </c>
      <c r="P143" s="2" t="str">
        <f t="shared" si="6"/>
        <v/>
      </c>
      <c r="Q143" s="2" t="str">
        <f t="shared" si="7"/>
        <v/>
      </c>
      <c r="R143" s="2" t="str">
        <f t="shared" si="8"/>
        <v/>
      </c>
      <c r="S143" s="2" t="str">
        <f>IFERROR(IF($F143="","",INDEX(リスト!$C:$C,MATCH($F143,リスト!$B:$B,0))),"")</f>
        <v/>
      </c>
      <c r="T143" s="2" t="str">
        <f>IFERROR(IF($K143="","",INDEX(リスト!$F:$F,MATCH($K143,リスト!$E:$E,0))),"")</f>
        <v/>
      </c>
      <c r="U143" s="2" t="str">
        <f>IF($B143="","",RIGHT($G143*1000+100+COUNTIF($G$2:$G143,$G143),9))</f>
        <v/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/>
      </c>
    </row>
    <row r="144" spans="15:22" x14ac:dyDescent="0.45">
      <c r="O144" s="2" t="str">
        <f>IFERROR(IF($B144="","",INDEX(所属情報!$E:$E,MATCH($A144,所属情報!$A:$A,0))),"")</f>
        <v/>
      </c>
      <c r="P144" s="2" t="str">
        <f t="shared" si="6"/>
        <v/>
      </c>
      <c r="Q144" s="2" t="str">
        <f t="shared" si="7"/>
        <v/>
      </c>
      <c r="R144" s="2" t="str">
        <f t="shared" si="8"/>
        <v/>
      </c>
      <c r="S144" s="2" t="str">
        <f>IFERROR(IF($F144="","",INDEX(リスト!$C:$C,MATCH($F144,リスト!$B:$B,0))),"")</f>
        <v/>
      </c>
      <c r="T144" s="2" t="str">
        <f>IFERROR(IF($K144="","",INDEX(リスト!$F:$F,MATCH($K144,リスト!$E:$E,0))),"")</f>
        <v/>
      </c>
      <c r="U144" s="2" t="str">
        <f>IF($B144="","",RIGHT($G144*1000+100+COUNTIF($G$2:$G144,$G144),9))</f>
        <v/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/>
      </c>
    </row>
    <row r="145" spans="15:22" x14ac:dyDescent="0.45">
      <c r="O145" s="2" t="str">
        <f>IFERROR(IF($B145="","",INDEX(所属情報!$E:$E,MATCH($A145,所属情報!$A:$A,0))),"")</f>
        <v/>
      </c>
      <c r="P145" s="2" t="str">
        <f t="shared" si="6"/>
        <v/>
      </c>
      <c r="Q145" s="2" t="str">
        <f t="shared" si="7"/>
        <v/>
      </c>
      <c r="R145" s="2" t="str">
        <f t="shared" si="8"/>
        <v/>
      </c>
      <c r="S145" s="2" t="str">
        <f>IFERROR(IF($F145="","",INDEX(リスト!$C:$C,MATCH($F145,リスト!$B:$B,0))),"")</f>
        <v/>
      </c>
      <c r="T145" s="2" t="str">
        <f>IFERROR(IF($K145="","",INDEX(リスト!$F:$F,MATCH($K145,リスト!$E:$E,0))),"")</f>
        <v/>
      </c>
      <c r="U145" s="2" t="str">
        <f>IF($B145="","",RIGHT($G145*1000+100+COUNTIF($G$2:$G145,$G145),9))</f>
        <v/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/>
      </c>
    </row>
    <row r="146" spans="15:22" x14ac:dyDescent="0.45">
      <c r="O146" s="2" t="str">
        <f>IFERROR(IF($B146="","",INDEX(所属情報!$E:$E,MATCH($A146,所属情報!$A:$A,0))),"")</f>
        <v/>
      </c>
      <c r="P146" s="2" t="str">
        <f t="shared" si="6"/>
        <v/>
      </c>
      <c r="Q146" s="2" t="str">
        <f t="shared" si="7"/>
        <v/>
      </c>
      <c r="R146" s="2" t="str">
        <f t="shared" si="8"/>
        <v/>
      </c>
      <c r="S146" s="2" t="str">
        <f>IFERROR(IF($F146="","",INDEX(リスト!$C:$C,MATCH($F146,リスト!$B:$B,0))),"")</f>
        <v/>
      </c>
      <c r="T146" s="2" t="str">
        <f>IFERROR(IF($K146="","",INDEX(リスト!$F:$F,MATCH($K146,リスト!$E:$E,0))),"")</f>
        <v/>
      </c>
      <c r="U146" s="2" t="str">
        <f>IF($B146="","",RIGHT($G146*1000+100+COUNTIF($G$2:$G146,$G146),9))</f>
        <v/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/>
      </c>
    </row>
    <row r="147" spans="15:22" x14ac:dyDescent="0.45">
      <c r="O147" s="2" t="str">
        <f>IFERROR(IF($B147="","",INDEX(所属情報!$E:$E,MATCH($A147,所属情報!$A:$A,0))),"")</f>
        <v/>
      </c>
      <c r="P147" s="2" t="str">
        <f t="shared" si="6"/>
        <v/>
      </c>
      <c r="Q147" s="2" t="str">
        <f t="shared" si="7"/>
        <v/>
      </c>
      <c r="R147" s="2" t="str">
        <f t="shared" si="8"/>
        <v/>
      </c>
      <c r="S147" s="2" t="str">
        <f>IFERROR(IF($F147="","",INDEX(リスト!$C:$C,MATCH($F147,リスト!$B:$B,0))),"")</f>
        <v/>
      </c>
      <c r="T147" s="2" t="str">
        <f>IFERROR(IF($K147="","",INDEX(リスト!$F:$F,MATCH($K147,リスト!$E:$E,0))),"")</f>
        <v/>
      </c>
      <c r="U147" s="2" t="str">
        <f>IF($B147="","",RIGHT($G147*1000+100+COUNTIF($G$2:$G147,$G147),9))</f>
        <v/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/>
      </c>
    </row>
    <row r="148" spans="15:22" x14ac:dyDescent="0.45">
      <c r="O148" s="2" t="str">
        <f>IFERROR(IF($B148="","",INDEX(所属情報!$E:$E,MATCH($A148,所属情報!$A:$A,0))),"")</f>
        <v/>
      </c>
      <c r="P148" s="2" t="str">
        <f t="shared" si="6"/>
        <v/>
      </c>
      <c r="Q148" s="2" t="str">
        <f t="shared" si="7"/>
        <v/>
      </c>
      <c r="R148" s="2" t="str">
        <f t="shared" si="8"/>
        <v/>
      </c>
      <c r="S148" s="2" t="str">
        <f>IFERROR(IF($F148="","",INDEX(リスト!$C:$C,MATCH($F148,リスト!$B:$B,0))),"")</f>
        <v/>
      </c>
      <c r="T148" s="2" t="str">
        <f>IFERROR(IF($K148="","",INDEX(リスト!$F:$F,MATCH($K148,リスト!$E:$E,0))),"")</f>
        <v/>
      </c>
      <c r="U148" s="2" t="str">
        <f>IF($B148="","",RIGHT($G148*1000+100+COUNTIF($G$2:$G148,$G148),9))</f>
        <v/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/>
      </c>
    </row>
    <row r="149" spans="15:22" x14ac:dyDescent="0.45">
      <c r="O149" s="2" t="str">
        <f>IFERROR(IF($B149="","",INDEX(所属情報!$E:$E,MATCH($A149,所属情報!$A:$A,0))),"")</f>
        <v/>
      </c>
      <c r="P149" s="2" t="str">
        <f t="shared" si="6"/>
        <v/>
      </c>
      <c r="Q149" s="2" t="str">
        <f t="shared" si="7"/>
        <v/>
      </c>
      <c r="R149" s="2" t="str">
        <f t="shared" si="8"/>
        <v/>
      </c>
      <c r="S149" s="2" t="str">
        <f>IFERROR(IF($F149="","",INDEX(リスト!$C:$C,MATCH($F149,リスト!$B:$B,0))),"")</f>
        <v/>
      </c>
      <c r="T149" s="2" t="str">
        <f>IFERROR(IF($K149="","",INDEX(リスト!$F:$F,MATCH($K149,リスト!$E:$E,0))),"")</f>
        <v/>
      </c>
      <c r="U149" s="2" t="str">
        <f>IF($B149="","",RIGHT($G149*1000+100+COUNTIF($G$2:$G149,$G149),9))</f>
        <v/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/>
      </c>
    </row>
    <row r="150" spans="15:22" x14ac:dyDescent="0.45">
      <c r="O150" s="2" t="str">
        <f>IFERROR(IF($B150="","",INDEX(所属情報!$E:$E,MATCH($A150,所属情報!$A:$A,0))),"")</f>
        <v/>
      </c>
      <c r="P150" s="2" t="str">
        <f t="shared" si="6"/>
        <v/>
      </c>
      <c r="Q150" s="2" t="str">
        <f t="shared" si="7"/>
        <v/>
      </c>
      <c r="R150" s="2" t="str">
        <f t="shared" si="8"/>
        <v/>
      </c>
      <c r="S150" s="2" t="str">
        <f>IFERROR(IF($F150="","",INDEX(リスト!$C:$C,MATCH($F150,リスト!$B:$B,0))),"")</f>
        <v/>
      </c>
      <c r="T150" s="2" t="str">
        <f>IFERROR(IF($K150="","",INDEX(リスト!$F:$F,MATCH($K150,リスト!$E:$E,0))),"")</f>
        <v/>
      </c>
      <c r="U150" s="2" t="str">
        <f>IF($B150="","",RIGHT($G150*1000+100+COUNTIF($G$2:$G150,$G150),9))</f>
        <v/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/>
      </c>
    </row>
    <row r="151" spans="15:22" x14ac:dyDescent="0.45">
      <c r="O151" s="2" t="str">
        <f>IFERROR(IF($B151="","",INDEX(所属情報!$E:$E,MATCH($A151,所属情報!$A:$A,0))),"")</f>
        <v/>
      </c>
      <c r="P151" s="2" t="str">
        <f t="shared" si="6"/>
        <v/>
      </c>
      <c r="Q151" s="2" t="str">
        <f t="shared" si="7"/>
        <v/>
      </c>
      <c r="R151" s="2" t="str">
        <f t="shared" si="8"/>
        <v/>
      </c>
      <c r="S151" s="2" t="str">
        <f>IFERROR(IF($F151="","",INDEX(リスト!$C:$C,MATCH($F151,リスト!$B:$B,0))),"")</f>
        <v/>
      </c>
      <c r="T151" s="2" t="str">
        <f>IFERROR(IF($K151="","",INDEX(リスト!$F:$F,MATCH($K151,リスト!$E:$E,0))),"")</f>
        <v/>
      </c>
      <c r="U151" s="2" t="str">
        <f>IF($B151="","",RIGHT($G151*1000+100+COUNTIF($G$2:$G151,$G151),9))</f>
        <v/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/>
      </c>
    </row>
    <row r="152" spans="15:22" x14ac:dyDescent="0.45">
      <c r="O152" s="2" t="str">
        <f>IFERROR(IF($B152="","",INDEX(所属情報!$E:$E,MATCH($A152,所属情報!$A:$A,0))),"")</f>
        <v/>
      </c>
      <c r="P152" s="2" t="str">
        <f t="shared" si="6"/>
        <v/>
      </c>
      <c r="Q152" s="2" t="str">
        <f t="shared" si="7"/>
        <v/>
      </c>
      <c r="R152" s="2" t="str">
        <f t="shared" si="8"/>
        <v/>
      </c>
      <c r="S152" s="2" t="str">
        <f>IFERROR(IF($F152="","",INDEX(リスト!$C:$C,MATCH($F152,リスト!$B:$B,0))),"")</f>
        <v/>
      </c>
      <c r="T152" s="2" t="str">
        <f>IFERROR(IF($K152="","",INDEX(リスト!$F:$F,MATCH($K152,リスト!$E:$E,0))),"")</f>
        <v/>
      </c>
      <c r="U152" s="2" t="str">
        <f>IF($B152="","",RIGHT($G152*1000+100+COUNTIF($G$2:$G152,$G152),9))</f>
        <v/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/>
      </c>
    </row>
    <row r="153" spans="15:22" x14ac:dyDescent="0.45">
      <c r="O153" s="2" t="str">
        <f>IFERROR(IF($B153="","",INDEX(所属情報!$E:$E,MATCH($A153,所属情報!$A:$A,0))),"")</f>
        <v/>
      </c>
      <c r="P153" s="2" t="str">
        <f t="shared" si="6"/>
        <v/>
      </c>
      <c r="Q153" s="2" t="str">
        <f t="shared" si="7"/>
        <v/>
      </c>
      <c r="R153" s="2" t="str">
        <f t="shared" si="8"/>
        <v/>
      </c>
      <c r="S153" s="2" t="str">
        <f>IFERROR(IF($F153="","",INDEX(リスト!$C:$C,MATCH($F153,リスト!$B:$B,0))),"")</f>
        <v/>
      </c>
      <c r="T153" s="2" t="str">
        <f>IFERROR(IF($K153="","",INDEX(リスト!$F:$F,MATCH($K153,リスト!$E:$E,0))),"")</f>
        <v/>
      </c>
      <c r="U153" s="2" t="str">
        <f>IF($B153="","",RIGHT($G153*1000+100+COUNTIF($G$2:$G153,$G153),9))</f>
        <v/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/>
      </c>
    </row>
    <row r="154" spans="15:22" x14ac:dyDescent="0.45">
      <c r="O154" s="2" t="str">
        <f>IFERROR(IF($B154="","",INDEX(所属情報!$E:$E,MATCH($A154,所属情報!$A:$A,0))),"")</f>
        <v/>
      </c>
      <c r="P154" s="2" t="str">
        <f t="shared" si="6"/>
        <v/>
      </c>
      <c r="Q154" s="2" t="str">
        <f t="shared" si="7"/>
        <v/>
      </c>
      <c r="R154" s="2" t="str">
        <f t="shared" si="8"/>
        <v/>
      </c>
      <c r="S154" s="2" t="str">
        <f>IFERROR(IF($F154="","",INDEX(リスト!$C:$C,MATCH($F154,リスト!$B:$B,0))),"")</f>
        <v/>
      </c>
      <c r="T154" s="2" t="str">
        <f>IFERROR(IF($K154="","",INDEX(リスト!$F:$F,MATCH($K154,リスト!$E:$E,0))),"")</f>
        <v/>
      </c>
      <c r="U154" s="2" t="str">
        <f>IF($B154="","",RIGHT($G154*1000+100+COUNTIF($G$2:$G154,$G154),9))</f>
        <v/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/>
      </c>
    </row>
    <row r="155" spans="15:22" x14ac:dyDescent="0.45">
      <c r="O155" s="2" t="str">
        <f>IFERROR(IF($B155="","",INDEX(所属情報!$E:$E,MATCH($A155,所属情報!$A:$A,0))),"")</f>
        <v/>
      </c>
      <c r="P155" s="2" t="str">
        <f t="shared" si="6"/>
        <v/>
      </c>
      <c r="Q155" s="2" t="str">
        <f t="shared" si="7"/>
        <v/>
      </c>
      <c r="R155" s="2" t="str">
        <f t="shared" si="8"/>
        <v/>
      </c>
      <c r="S155" s="2" t="str">
        <f>IFERROR(IF($F155="","",INDEX(リスト!$C:$C,MATCH($F155,リスト!$B:$B,0))),"")</f>
        <v/>
      </c>
      <c r="T155" s="2" t="str">
        <f>IFERROR(IF($K155="","",INDEX(リスト!$F:$F,MATCH($K155,リスト!$E:$E,0))),"")</f>
        <v/>
      </c>
      <c r="U155" s="2" t="str">
        <f>IF($B155="","",RIGHT($G155*1000+100+COUNTIF($G$2:$G155,$G155),9))</f>
        <v/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/>
      </c>
    </row>
    <row r="156" spans="15:22" x14ac:dyDescent="0.45">
      <c r="O156" s="2" t="str">
        <f>IFERROR(IF($B156="","",INDEX(所属情報!$E:$E,MATCH($A156,所属情報!$A:$A,0))),"")</f>
        <v/>
      </c>
      <c r="P156" s="2" t="str">
        <f t="shared" si="6"/>
        <v/>
      </c>
      <c r="Q156" s="2" t="str">
        <f t="shared" si="7"/>
        <v/>
      </c>
      <c r="R156" s="2" t="str">
        <f t="shared" si="8"/>
        <v/>
      </c>
      <c r="S156" s="2" t="str">
        <f>IFERROR(IF($F156="","",INDEX(リスト!$C:$C,MATCH($F156,リスト!$B:$B,0))),"")</f>
        <v/>
      </c>
      <c r="T156" s="2" t="str">
        <f>IFERROR(IF($K156="","",INDEX(リスト!$F:$F,MATCH($K156,リスト!$E:$E,0))),"")</f>
        <v/>
      </c>
      <c r="U156" s="2" t="str">
        <f>IF($B156="","",RIGHT($G156*1000+100+COUNTIF($G$2:$G156,$G156),9))</f>
        <v/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/>
      </c>
    </row>
    <row r="157" spans="15:22" x14ac:dyDescent="0.45">
      <c r="O157" s="2" t="str">
        <f>IFERROR(IF($B157="","",INDEX(所属情報!$E:$E,MATCH($A157,所属情報!$A:$A,0))),"")</f>
        <v/>
      </c>
      <c r="P157" s="2" t="str">
        <f t="shared" si="6"/>
        <v/>
      </c>
      <c r="Q157" s="2" t="str">
        <f t="shared" si="7"/>
        <v/>
      </c>
      <c r="R157" s="2" t="str">
        <f t="shared" si="8"/>
        <v/>
      </c>
      <c r="S157" s="2" t="str">
        <f>IFERROR(IF($F157="","",INDEX(リスト!$C:$C,MATCH($F157,リスト!$B:$B,0))),"")</f>
        <v/>
      </c>
      <c r="T157" s="2" t="str">
        <f>IFERROR(IF($K157="","",INDEX(リスト!$F:$F,MATCH($K157,リスト!$E:$E,0))),"")</f>
        <v/>
      </c>
      <c r="U157" s="2" t="str">
        <f>IF($B157="","",RIGHT($G157*1000+100+COUNTIF($G$2:$G157,$G157),9))</f>
        <v/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/>
      </c>
    </row>
    <row r="158" spans="15:22" x14ac:dyDescent="0.45">
      <c r="O158" s="2" t="str">
        <f>IFERROR(IF($B158="","",INDEX(所属情報!$E:$E,MATCH($A158,所属情報!$A:$A,0))),"")</f>
        <v/>
      </c>
      <c r="P158" s="2" t="str">
        <f t="shared" si="6"/>
        <v/>
      </c>
      <c r="Q158" s="2" t="str">
        <f t="shared" si="7"/>
        <v/>
      </c>
      <c r="R158" s="2" t="str">
        <f t="shared" si="8"/>
        <v/>
      </c>
      <c r="S158" s="2" t="str">
        <f>IFERROR(IF($F158="","",INDEX(リスト!$C:$C,MATCH($F158,リスト!$B:$B,0))),"")</f>
        <v/>
      </c>
      <c r="T158" s="2" t="str">
        <f>IFERROR(IF($K158="","",INDEX(リスト!$F:$F,MATCH($K158,リスト!$E:$E,0))),"")</f>
        <v/>
      </c>
      <c r="U158" s="2" t="str">
        <f>IF($B158="","",RIGHT($G158*1000+100+COUNTIF($G$2:$G158,$G158),9))</f>
        <v/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/>
      </c>
    </row>
    <row r="159" spans="15:22" x14ac:dyDescent="0.45">
      <c r="O159" s="2" t="str">
        <f>IFERROR(IF($B159="","",INDEX(所属情報!$E:$E,MATCH($A159,所属情報!$A:$A,0))),"")</f>
        <v/>
      </c>
      <c r="P159" s="2" t="str">
        <f t="shared" si="6"/>
        <v/>
      </c>
      <c r="Q159" s="2" t="str">
        <f t="shared" si="7"/>
        <v/>
      </c>
      <c r="R159" s="2" t="str">
        <f t="shared" si="8"/>
        <v/>
      </c>
      <c r="S159" s="2" t="str">
        <f>IFERROR(IF($F159="","",INDEX(リスト!$C:$C,MATCH($F159,リスト!$B:$B,0))),"")</f>
        <v/>
      </c>
      <c r="T159" s="2" t="str">
        <f>IFERROR(IF($K159="","",INDEX(リスト!$F:$F,MATCH($K159,リスト!$E:$E,0))),"")</f>
        <v/>
      </c>
      <c r="U159" s="2" t="str">
        <f>IF($B159="","",RIGHT($G159*1000+100+COUNTIF($G$2:$G159,$G159),9))</f>
        <v/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/>
      </c>
    </row>
    <row r="160" spans="15:22" x14ac:dyDescent="0.45">
      <c r="O160" s="2" t="str">
        <f>IFERROR(IF($B160="","",INDEX(所属情報!$E:$E,MATCH($A160,所属情報!$A:$A,0))),"")</f>
        <v/>
      </c>
      <c r="P160" s="2" t="str">
        <f t="shared" si="6"/>
        <v/>
      </c>
      <c r="Q160" s="2" t="str">
        <f t="shared" si="7"/>
        <v/>
      </c>
      <c r="R160" s="2" t="str">
        <f t="shared" si="8"/>
        <v/>
      </c>
      <c r="S160" s="2" t="str">
        <f>IFERROR(IF($F160="","",INDEX(リスト!$C:$C,MATCH($F160,リスト!$B:$B,0))),"")</f>
        <v/>
      </c>
      <c r="T160" s="2" t="str">
        <f>IFERROR(IF($K160="","",INDEX(リスト!$F:$F,MATCH($K160,リスト!$E:$E,0))),"")</f>
        <v/>
      </c>
      <c r="U160" s="2" t="str">
        <f>IF($B160="","",RIGHT($G160*1000+100+COUNTIF($G$2:$G160,$G160),9))</f>
        <v/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/>
      </c>
    </row>
    <row r="161" spans="15:22" x14ac:dyDescent="0.45">
      <c r="O161" s="2" t="str">
        <f>IFERROR(IF($B161="","",INDEX(所属情報!$E:$E,MATCH($A161,所属情報!$A:$A,0))),"")</f>
        <v/>
      </c>
      <c r="P161" s="2" t="str">
        <f t="shared" si="6"/>
        <v/>
      </c>
      <c r="Q161" s="2" t="str">
        <f t="shared" si="7"/>
        <v/>
      </c>
      <c r="R161" s="2" t="str">
        <f t="shared" si="8"/>
        <v/>
      </c>
      <c r="S161" s="2" t="str">
        <f>IFERROR(IF($F161="","",INDEX(リスト!$C:$C,MATCH($F161,リスト!$B:$B,0))),"")</f>
        <v/>
      </c>
      <c r="T161" s="2" t="str">
        <f>IFERROR(IF($K161="","",INDEX(リスト!$F:$F,MATCH($K161,リスト!$E:$E,0))),"")</f>
        <v/>
      </c>
      <c r="U161" s="2" t="str">
        <f>IF($B161="","",RIGHT($G161*1000+100+COUNTIF($G$2:$G161,$G161),9))</f>
        <v/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/>
      </c>
    </row>
    <row r="162" spans="15:22" x14ac:dyDescent="0.45">
      <c r="O162" s="2" t="str">
        <f>IFERROR(IF($B162="","",INDEX(所属情報!$E:$E,MATCH($A162,所属情報!$A:$A,0))),"")</f>
        <v/>
      </c>
      <c r="P162" s="2" t="str">
        <f t="shared" si="6"/>
        <v/>
      </c>
      <c r="Q162" s="2" t="str">
        <f t="shared" si="7"/>
        <v/>
      </c>
      <c r="R162" s="2" t="str">
        <f t="shared" si="8"/>
        <v/>
      </c>
      <c r="S162" s="2" t="str">
        <f>IFERROR(IF($F162="","",INDEX(リスト!$C:$C,MATCH($F162,リスト!$B:$B,0))),"")</f>
        <v/>
      </c>
      <c r="T162" s="2" t="str">
        <f>IFERROR(IF($K162="","",INDEX(リスト!$F:$F,MATCH($K162,リスト!$E:$E,0))),"")</f>
        <v/>
      </c>
      <c r="U162" s="2" t="str">
        <f>IF($B162="","",RIGHT($G162*1000+100+COUNTIF($G$2:$G162,$G162),9))</f>
        <v/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/>
      </c>
    </row>
    <row r="163" spans="15:22" x14ac:dyDescent="0.45">
      <c r="O163" s="2" t="str">
        <f>IFERROR(IF($B163="","",INDEX(所属情報!$E:$E,MATCH($A163,所属情報!$A:$A,0))),"")</f>
        <v/>
      </c>
      <c r="P163" s="2" t="str">
        <f t="shared" si="6"/>
        <v/>
      </c>
      <c r="Q163" s="2" t="str">
        <f t="shared" si="7"/>
        <v/>
      </c>
      <c r="R163" s="2" t="str">
        <f t="shared" si="8"/>
        <v/>
      </c>
      <c r="S163" s="2" t="str">
        <f>IFERROR(IF($F163="","",INDEX(リスト!$C:$C,MATCH($F163,リスト!$B:$B,0))),"")</f>
        <v/>
      </c>
      <c r="T163" s="2" t="str">
        <f>IFERROR(IF($K163="","",INDEX(リスト!$F:$F,MATCH($K163,リスト!$E:$E,0))),"")</f>
        <v/>
      </c>
      <c r="U163" s="2" t="str">
        <f>IF($B163="","",RIGHT($G163*1000+100+COUNTIF($G$2:$G163,$G163),9))</f>
        <v/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/>
      </c>
    </row>
    <row r="164" spans="15:22" x14ac:dyDescent="0.45">
      <c r="O164" s="2" t="str">
        <f>IFERROR(IF($B164="","",INDEX(所属情報!$E:$E,MATCH($A164,所属情報!$A:$A,0))),"")</f>
        <v/>
      </c>
      <c r="P164" s="2" t="str">
        <f t="shared" si="6"/>
        <v/>
      </c>
      <c r="Q164" s="2" t="str">
        <f t="shared" si="7"/>
        <v/>
      </c>
      <c r="R164" s="2" t="str">
        <f t="shared" si="8"/>
        <v/>
      </c>
      <c r="S164" s="2" t="str">
        <f>IFERROR(IF($F164="","",INDEX(リスト!$C:$C,MATCH($F164,リスト!$B:$B,0))),"")</f>
        <v/>
      </c>
      <c r="T164" s="2" t="str">
        <f>IFERROR(IF($K164="","",INDEX(リスト!$F:$F,MATCH($K164,リスト!$E:$E,0))),"")</f>
        <v/>
      </c>
      <c r="U164" s="2" t="str">
        <f>IF($B164="","",RIGHT($G164*1000+100+COUNTIF($G$2:$G164,$G164),9))</f>
        <v/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/>
      </c>
    </row>
    <row r="165" spans="15:22" x14ac:dyDescent="0.45">
      <c r="O165" s="2" t="str">
        <f>IFERROR(IF($B165="","",INDEX(所属情報!$E:$E,MATCH($A165,所属情報!$A:$A,0))),"")</f>
        <v/>
      </c>
      <c r="P165" s="2" t="str">
        <f t="shared" si="6"/>
        <v/>
      </c>
      <c r="Q165" s="2" t="str">
        <f t="shared" si="7"/>
        <v/>
      </c>
      <c r="R165" s="2" t="str">
        <f t="shared" si="8"/>
        <v/>
      </c>
      <c r="S165" s="2" t="str">
        <f>IFERROR(IF($F165="","",INDEX(リスト!$C:$C,MATCH($F165,リスト!$B:$B,0))),"")</f>
        <v/>
      </c>
      <c r="T165" s="2" t="str">
        <f>IFERROR(IF($K165="","",INDEX(リスト!$F:$F,MATCH($K165,リスト!$E:$E,0))),"")</f>
        <v/>
      </c>
      <c r="U165" s="2" t="str">
        <f>IF($B165="","",RIGHT($G165*1000+100+COUNTIF($G$2:$G165,$G165),9))</f>
        <v/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/>
      </c>
    </row>
    <row r="166" spans="15:22" x14ac:dyDescent="0.45">
      <c r="O166" s="2" t="str">
        <f>IFERROR(IF($B166="","",INDEX(所属情報!$E:$E,MATCH($A166,所属情報!$A:$A,0))),"")</f>
        <v/>
      </c>
      <c r="P166" s="2" t="str">
        <f t="shared" si="6"/>
        <v/>
      </c>
      <c r="Q166" s="2" t="str">
        <f t="shared" si="7"/>
        <v/>
      </c>
      <c r="R166" s="2" t="str">
        <f t="shared" si="8"/>
        <v/>
      </c>
      <c r="S166" s="2" t="str">
        <f>IFERROR(IF($F166="","",INDEX(リスト!$C:$C,MATCH($F166,リスト!$B:$B,0))),"")</f>
        <v/>
      </c>
      <c r="T166" s="2" t="str">
        <f>IFERROR(IF($K166="","",INDEX(リスト!$F:$F,MATCH($K166,リスト!$E:$E,0))),"")</f>
        <v/>
      </c>
      <c r="U166" s="2" t="str">
        <f>IF($B166="","",RIGHT($G166*1000+100+COUNTIF($G$2:$G166,$G166),9))</f>
        <v/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/>
      </c>
    </row>
    <row r="167" spans="15:22" x14ac:dyDescent="0.45">
      <c r="O167" s="2" t="str">
        <f>IFERROR(IF($B167="","",INDEX(所属情報!$E:$E,MATCH($A167,所属情報!$A:$A,0))),"")</f>
        <v/>
      </c>
      <c r="P167" s="2" t="str">
        <f t="shared" si="6"/>
        <v/>
      </c>
      <c r="Q167" s="2" t="str">
        <f t="shared" si="7"/>
        <v/>
      </c>
      <c r="R167" s="2" t="str">
        <f t="shared" si="8"/>
        <v/>
      </c>
      <c r="S167" s="2" t="str">
        <f>IFERROR(IF($F167="","",INDEX(リスト!$C:$C,MATCH($F167,リスト!$B:$B,0))),"")</f>
        <v/>
      </c>
      <c r="T167" s="2" t="str">
        <f>IFERROR(IF($K167="","",INDEX(リスト!$F:$F,MATCH($K167,リスト!$E:$E,0))),"")</f>
        <v/>
      </c>
      <c r="U167" s="2" t="str">
        <f>IF($B167="","",RIGHT($G167*1000+100+COUNTIF($G$2:$G167,$G167),9))</f>
        <v/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/>
      </c>
    </row>
    <row r="168" spans="15:22" x14ac:dyDescent="0.45">
      <c r="O168" s="2" t="str">
        <f>IFERROR(IF($B168="","",INDEX(所属情報!$E:$E,MATCH($A168,所属情報!$A:$A,0))),"")</f>
        <v/>
      </c>
      <c r="P168" s="2" t="str">
        <f t="shared" si="6"/>
        <v/>
      </c>
      <c r="Q168" s="2" t="str">
        <f t="shared" si="7"/>
        <v/>
      </c>
      <c r="R168" s="2" t="str">
        <f t="shared" si="8"/>
        <v/>
      </c>
      <c r="S168" s="2" t="str">
        <f>IFERROR(IF($F168="","",INDEX(リスト!$C:$C,MATCH($F168,リスト!$B:$B,0))),"")</f>
        <v/>
      </c>
      <c r="T168" s="2" t="str">
        <f>IFERROR(IF($K168="","",INDEX(リスト!$F:$F,MATCH($K168,リスト!$E:$E,0))),"")</f>
        <v/>
      </c>
      <c r="U168" s="2" t="str">
        <f>IF($B168="","",RIGHT($G168*1000+100+COUNTIF($G$2:$G168,$G168),9))</f>
        <v/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/>
      </c>
    </row>
    <row r="169" spans="15:22" x14ac:dyDescent="0.45">
      <c r="O169" s="2" t="str">
        <f>IFERROR(IF($B169="","",INDEX(所属情報!$E:$E,MATCH($A169,所属情報!$A:$A,0))),"")</f>
        <v/>
      </c>
      <c r="P169" s="2" t="str">
        <f t="shared" si="6"/>
        <v/>
      </c>
      <c r="Q169" s="2" t="str">
        <f t="shared" si="7"/>
        <v/>
      </c>
      <c r="R169" s="2" t="str">
        <f t="shared" si="8"/>
        <v/>
      </c>
      <c r="S169" s="2" t="str">
        <f>IFERROR(IF($F169="","",INDEX(リスト!$C:$C,MATCH($F169,リスト!$B:$B,0))),"")</f>
        <v/>
      </c>
      <c r="T169" s="2" t="str">
        <f>IFERROR(IF($K169="","",INDEX(リスト!$F:$F,MATCH($K169,リスト!$E:$E,0))),"")</f>
        <v/>
      </c>
      <c r="U169" s="2" t="str">
        <f>IF($B169="","",RIGHT($G169*1000+100+COUNTIF($G$2:$G169,$G169),9))</f>
        <v/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/>
      </c>
    </row>
    <row r="170" spans="15:22" x14ac:dyDescent="0.45">
      <c r="O170" s="2" t="str">
        <f>IFERROR(IF($B170="","",INDEX(所属情報!$E:$E,MATCH($A170,所属情報!$A:$A,0))),"")</f>
        <v/>
      </c>
      <c r="P170" s="2" t="str">
        <f t="shared" si="6"/>
        <v/>
      </c>
      <c r="Q170" s="2" t="str">
        <f t="shared" si="7"/>
        <v/>
      </c>
      <c r="R170" s="2" t="str">
        <f t="shared" si="8"/>
        <v/>
      </c>
      <c r="S170" s="2" t="str">
        <f>IFERROR(IF($F170="","",INDEX(リスト!$C:$C,MATCH($F170,リスト!$B:$B,0))),"")</f>
        <v/>
      </c>
      <c r="T170" s="2" t="str">
        <f>IFERROR(IF($K170="","",INDEX(リスト!$F:$F,MATCH($K170,リスト!$E:$E,0))),"")</f>
        <v/>
      </c>
      <c r="U170" s="2" t="str">
        <f>IF($B170="","",RIGHT($G170*1000+100+COUNTIF($G$2:$G170,$G170),9))</f>
        <v/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/>
      </c>
    </row>
    <row r="171" spans="15:22" x14ac:dyDescent="0.45">
      <c r="O171" s="2" t="str">
        <f>IFERROR(IF($B171="","",INDEX(所属情報!$E:$E,MATCH($A171,所属情報!$A:$A,0))),"")</f>
        <v/>
      </c>
      <c r="P171" s="2" t="str">
        <f t="shared" si="6"/>
        <v/>
      </c>
      <c r="Q171" s="2" t="str">
        <f t="shared" si="7"/>
        <v/>
      </c>
      <c r="R171" s="2" t="str">
        <f t="shared" si="8"/>
        <v/>
      </c>
      <c r="S171" s="2" t="str">
        <f>IFERROR(IF($F171="","",INDEX(リスト!$C:$C,MATCH($F171,リスト!$B:$B,0))),"")</f>
        <v/>
      </c>
      <c r="T171" s="2" t="str">
        <f>IFERROR(IF($K171="","",INDEX(リスト!$F:$F,MATCH($K171,リスト!$E:$E,0))),"")</f>
        <v/>
      </c>
      <c r="U171" s="2" t="str">
        <f>IF($B171="","",RIGHT($G171*1000+100+COUNTIF($G$2:$G171,$G171),9))</f>
        <v/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/>
      </c>
    </row>
    <row r="172" spans="15:22" x14ac:dyDescent="0.45">
      <c r="O172" s="2" t="str">
        <f>IFERROR(IF($B172="","",INDEX(所属情報!$E:$E,MATCH($A172,所属情報!$A:$A,0))),"")</f>
        <v/>
      </c>
      <c r="P172" s="2" t="str">
        <f t="shared" si="6"/>
        <v/>
      </c>
      <c r="Q172" s="2" t="str">
        <f t="shared" si="7"/>
        <v/>
      </c>
      <c r="R172" s="2" t="str">
        <f t="shared" si="8"/>
        <v/>
      </c>
      <c r="S172" s="2" t="str">
        <f>IFERROR(IF($F172="","",INDEX(リスト!$C:$C,MATCH($F172,リスト!$B:$B,0))),"")</f>
        <v/>
      </c>
      <c r="T172" s="2" t="str">
        <f>IFERROR(IF($K172="","",INDEX(リスト!$F:$F,MATCH($K172,リスト!$E:$E,0))),"")</f>
        <v/>
      </c>
      <c r="U172" s="2" t="str">
        <f>IF($B172="","",RIGHT($G172*1000+100+COUNTIF($G$2:$G172,$G172),9))</f>
        <v/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/>
      </c>
    </row>
    <row r="173" spans="15:22" x14ac:dyDescent="0.45">
      <c r="O173" s="2" t="str">
        <f>IFERROR(IF($B173="","",INDEX(所属情報!$E:$E,MATCH($A173,所属情報!$A:$A,0))),"")</f>
        <v/>
      </c>
      <c r="P173" s="2" t="str">
        <f t="shared" si="6"/>
        <v/>
      </c>
      <c r="Q173" s="2" t="str">
        <f t="shared" si="7"/>
        <v/>
      </c>
      <c r="R173" s="2" t="str">
        <f t="shared" si="8"/>
        <v/>
      </c>
      <c r="S173" s="2" t="str">
        <f>IFERROR(IF($F173="","",INDEX(リスト!$C:$C,MATCH($F173,リスト!$B:$B,0))),"")</f>
        <v/>
      </c>
      <c r="T173" s="2" t="str">
        <f>IFERROR(IF($K173="","",INDEX(リスト!$F:$F,MATCH($K173,リスト!$E:$E,0))),"")</f>
        <v/>
      </c>
      <c r="U173" s="2" t="str">
        <f>IF($B173="","",RIGHT($G173*1000+100+COUNTIF($G$2:$G173,$G173),9))</f>
        <v/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/>
      </c>
    </row>
    <row r="174" spans="15:22" x14ac:dyDescent="0.45">
      <c r="O174" s="2" t="str">
        <f>IFERROR(IF($B174="","",INDEX(所属情報!$E:$E,MATCH($A174,所属情報!$A:$A,0))),"")</f>
        <v/>
      </c>
      <c r="P174" s="2" t="str">
        <f t="shared" si="6"/>
        <v/>
      </c>
      <c r="Q174" s="2" t="str">
        <f t="shared" si="7"/>
        <v/>
      </c>
      <c r="R174" s="2" t="str">
        <f t="shared" si="8"/>
        <v/>
      </c>
      <c r="S174" s="2" t="str">
        <f>IFERROR(IF($F174="","",INDEX(リスト!$C:$C,MATCH($F174,リスト!$B:$B,0))),"")</f>
        <v/>
      </c>
      <c r="T174" s="2" t="str">
        <f>IFERROR(IF($K174="","",INDEX(リスト!$F:$F,MATCH($K174,リスト!$E:$E,0))),"")</f>
        <v/>
      </c>
      <c r="U174" s="2" t="str">
        <f>IF($B174="","",RIGHT($G174*1000+100+COUNTIF($G$2:$G174,$G174),9))</f>
        <v/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/>
      </c>
    </row>
    <row r="175" spans="15:22" x14ac:dyDescent="0.45">
      <c r="O175" s="2" t="str">
        <f>IFERROR(IF($B175="","",INDEX(所属情報!$E:$E,MATCH($A175,所属情報!$A:$A,0))),"")</f>
        <v/>
      </c>
      <c r="P175" s="2" t="str">
        <f t="shared" si="6"/>
        <v/>
      </c>
      <c r="Q175" s="2" t="str">
        <f t="shared" si="7"/>
        <v/>
      </c>
      <c r="R175" s="2" t="str">
        <f t="shared" si="8"/>
        <v/>
      </c>
      <c r="S175" s="2" t="str">
        <f>IFERROR(IF($F175="","",INDEX(リスト!$C:$C,MATCH($F175,リスト!$B:$B,0))),"")</f>
        <v/>
      </c>
      <c r="T175" s="2" t="str">
        <f>IFERROR(IF($K175="","",INDEX(リスト!$F:$F,MATCH($K175,リスト!$E:$E,0))),"")</f>
        <v/>
      </c>
      <c r="U175" s="2" t="str">
        <f>IF($B175="","",RIGHT($G175*1000+100+COUNTIF($G$2:$G175,$G175),9))</f>
        <v/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/>
      </c>
    </row>
    <row r="176" spans="15:22" x14ac:dyDescent="0.45">
      <c r="O176" s="2" t="str">
        <f>IFERROR(IF($B176="","",INDEX(所属情報!$E:$E,MATCH($A176,所属情報!$A:$A,0))),"")</f>
        <v/>
      </c>
      <c r="P176" s="2" t="str">
        <f t="shared" si="6"/>
        <v/>
      </c>
      <c r="Q176" s="2" t="str">
        <f t="shared" si="7"/>
        <v/>
      </c>
      <c r="R176" s="2" t="str">
        <f t="shared" si="8"/>
        <v/>
      </c>
      <c r="S176" s="2" t="str">
        <f>IFERROR(IF($F176="","",INDEX(リスト!$C:$C,MATCH($F176,リスト!$B:$B,0))),"")</f>
        <v/>
      </c>
      <c r="T176" s="2" t="str">
        <f>IFERROR(IF($K176="","",INDEX(リスト!$F:$F,MATCH($K176,リスト!$E:$E,0))),"")</f>
        <v/>
      </c>
      <c r="U176" s="2" t="str">
        <f>IF($B176="","",RIGHT($G176*1000+100+COUNTIF($G$2:$G176,$G176),9))</f>
        <v/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/>
      </c>
    </row>
    <row r="177" spans="15:22" x14ac:dyDescent="0.45">
      <c r="O177" s="2" t="str">
        <f>IFERROR(IF($B177="","",INDEX(所属情報!$E:$E,MATCH($A177,所属情報!$A:$A,0))),"")</f>
        <v/>
      </c>
      <c r="P177" s="2" t="str">
        <f t="shared" si="6"/>
        <v/>
      </c>
      <c r="Q177" s="2" t="str">
        <f t="shared" si="7"/>
        <v/>
      </c>
      <c r="R177" s="2" t="str">
        <f t="shared" si="8"/>
        <v/>
      </c>
      <c r="S177" s="2" t="str">
        <f>IFERROR(IF($F177="","",INDEX(リスト!$C:$C,MATCH($F177,リスト!$B:$B,0))),"")</f>
        <v/>
      </c>
      <c r="T177" s="2" t="str">
        <f>IFERROR(IF($K177="","",INDEX(リスト!$F:$F,MATCH($K177,リスト!$E:$E,0))),"")</f>
        <v/>
      </c>
      <c r="U177" s="2" t="str">
        <f>IF($B177="","",RIGHT($G177*1000+100+COUNTIF($G$2:$G177,$G177),9))</f>
        <v/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/>
      </c>
    </row>
    <row r="178" spans="15:22" x14ac:dyDescent="0.45">
      <c r="O178" s="2" t="str">
        <f>IFERROR(IF($B178="","",INDEX(所属情報!$E:$E,MATCH($A178,所属情報!$A:$A,0))),"")</f>
        <v/>
      </c>
      <c r="P178" s="2" t="str">
        <f t="shared" si="6"/>
        <v/>
      </c>
      <c r="Q178" s="2" t="str">
        <f t="shared" si="7"/>
        <v/>
      </c>
      <c r="R178" s="2" t="str">
        <f t="shared" si="8"/>
        <v/>
      </c>
      <c r="S178" s="2" t="str">
        <f>IFERROR(IF($F178="","",INDEX(リスト!$C:$C,MATCH($F178,リスト!$B:$B,0))),"")</f>
        <v/>
      </c>
      <c r="T178" s="2" t="str">
        <f>IFERROR(IF($K178="","",INDEX(リスト!$F:$F,MATCH($K178,リスト!$E:$E,0))),"")</f>
        <v/>
      </c>
      <c r="U178" s="2" t="str">
        <f>IF($B178="","",RIGHT($G178*1000+100+COUNTIF($G$2:$G178,$G178),9))</f>
        <v/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/>
      </c>
    </row>
    <row r="179" spans="15:22" x14ac:dyDescent="0.45">
      <c r="O179" s="2" t="str">
        <f>IFERROR(IF($B179="","",INDEX(所属情報!$E:$E,MATCH($A179,所属情報!$A:$A,0))),"")</f>
        <v/>
      </c>
      <c r="P179" s="2" t="str">
        <f t="shared" si="6"/>
        <v/>
      </c>
      <c r="Q179" s="2" t="str">
        <f t="shared" si="7"/>
        <v/>
      </c>
      <c r="R179" s="2" t="str">
        <f t="shared" si="8"/>
        <v/>
      </c>
      <c r="S179" s="2" t="str">
        <f>IFERROR(IF($F179="","",INDEX(リスト!$C:$C,MATCH($F179,リスト!$B:$B,0))),"")</f>
        <v/>
      </c>
      <c r="T179" s="2" t="str">
        <f>IFERROR(IF($K179="","",INDEX(リスト!$F:$F,MATCH($K179,リスト!$E:$E,0))),"")</f>
        <v/>
      </c>
      <c r="U179" s="2" t="str">
        <f>IF($B179="","",RIGHT($G179*1000+100+COUNTIF($G$2:$G179,$G179),9))</f>
        <v/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/>
      </c>
    </row>
    <row r="180" spans="15:22" x14ac:dyDescent="0.45">
      <c r="O180" s="2" t="str">
        <f>IFERROR(IF($B180="","",INDEX(所属情報!$E:$E,MATCH($A180,所属情報!$A:$A,0))),"")</f>
        <v/>
      </c>
      <c r="P180" s="2" t="str">
        <f t="shared" si="6"/>
        <v/>
      </c>
      <c r="Q180" s="2" t="str">
        <f t="shared" si="7"/>
        <v/>
      </c>
      <c r="R180" s="2" t="str">
        <f t="shared" si="8"/>
        <v/>
      </c>
      <c r="S180" s="2" t="str">
        <f>IFERROR(IF($F180="","",INDEX(リスト!$C:$C,MATCH($F180,リスト!$B:$B,0))),"")</f>
        <v/>
      </c>
      <c r="T180" s="2" t="str">
        <f>IFERROR(IF($K180="","",INDEX(リスト!$F:$F,MATCH($K180,リスト!$E:$E,0))),"")</f>
        <v/>
      </c>
      <c r="U180" s="2" t="str">
        <f>IF($B180="","",RIGHT($G180*1000+100+COUNTIF($G$2:$G180,$G180),9))</f>
        <v/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/>
      </c>
    </row>
    <row r="181" spans="15:22" x14ac:dyDescent="0.45">
      <c r="O181" s="2" t="str">
        <f>IFERROR(IF($B181="","",INDEX(所属情報!$E:$E,MATCH($A181,所属情報!$A:$A,0))),"")</f>
        <v/>
      </c>
      <c r="P181" s="2" t="str">
        <f t="shared" si="6"/>
        <v/>
      </c>
      <c r="Q181" s="2" t="str">
        <f t="shared" si="7"/>
        <v/>
      </c>
      <c r="R181" s="2" t="str">
        <f t="shared" si="8"/>
        <v/>
      </c>
      <c r="S181" s="2" t="str">
        <f>IFERROR(IF($F181="","",INDEX(リスト!$C:$C,MATCH($F181,リスト!$B:$B,0))),"")</f>
        <v/>
      </c>
      <c r="T181" s="2" t="str">
        <f>IFERROR(IF($K181="","",INDEX(リスト!$F:$F,MATCH($K181,リスト!$E:$E,0))),"")</f>
        <v/>
      </c>
      <c r="U181" s="2" t="str">
        <f>IF($B181="","",RIGHT($G181*1000+100+COUNTIF($G$2:$G181,$G181),9))</f>
        <v/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/>
      </c>
    </row>
    <row r="182" spans="15:22" x14ac:dyDescent="0.45">
      <c r="O182" s="2" t="str">
        <f>IFERROR(IF($B182="","",INDEX(所属情報!$E:$E,MATCH($A182,所属情報!$A:$A,0))),"")</f>
        <v/>
      </c>
      <c r="P182" s="2" t="str">
        <f t="shared" si="6"/>
        <v/>
      </c>
      <c r="Q182" s="2" t="str">
        <f t="shared" si="7"/>
        <v/>
      </c>
      <c r="R182" s="2" t="str">
        <f t="shared" si="8"/>
        <v/>
      </c>
      <c r="S182" s="2" t="str">
        <f>IFERROR(IF($F182="","",INDEX(リスト!$C:$C,MATCH($F182,リスト!$B:$B,0))),"")</f>
        <v/>
      </c>
      <c r="T182" s="2" t="str">
        <f>IFERROR(IF($K182="","",INDEX(リスト!$F:$F,MATCH($K182,リスト!$E:$E,0))),"")</f>
        <v/>
      </c>
      <c r="U182" s="2" t="str">
        <f>IF($B182="","",RIGHT($G182*1000+100+COUNTIF($G$2:$G182,$G182),9))</f>
        <v/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/>
      </c>
    </row>
    <row r="183" spans="15:22" x14ac:dyDescent="0.45">
      <c r="O183" s="2" t="str">
        <f>IFERROR(IF($B183="","",INDEX(所属情報!$E:$E,MATCH($A183,所属情報!$A:$A,0))),"")</f>
        <v/>
      </c>
      <c r="P183" s="2" t="str">
        <f t="shared" si="6"/>
        <v/>
      </c>
      <c r="Q183" s="2" t="str">
        <f t="shared" si="7"/>
        <v/>
      </c>
      <c r="R183" s="2" t="str">
        <f t="shared" si="8"/>
        <v/>
      </c>
      <c r="S183" s="2" t="str">
        <f>IFERROR(IF($F183="","",INDEX(リスト!$C:$C,MATCH($F183,リスト!$B:$B,0))),"")</f>
        <v/>
      </c>
      <c r="T183" s="2" t="str">
        <f>IFERROR(IF($K183="","",INDEX(リスト!$F:$F,MATCH($K183,リスト!$E:$E,0))),"")</f>
        <v/>
      </c>
      <c r="U183" s="2" t="str">
        <f>IF($B183="","",RIGHT($G183*1000+100+COUNTIF($G$2:$G183,$G183),9))</f>
        <v/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/>
      </c>
    </row>
    <row r="184" spans="15:22" x14ac:dyDescent="0.45">
      <c r="O184" s="2" t="str">
        <f>IFERROR(IF($B184="","",INDEX(所属情報!$E:$E,MATCH($A184,所属情報!$A:$A,0))),"")</f>
        <v/>
      </c>
      <c r="P184" s="2" t="str">
        <f t="shared" si="6"/>
        <v/>
      </c>
      <c r="Q184" s="2" t="str">
        <f t="shared" si="7"/>
        <v/>
      </c>
      <c r="R184" s="2" t="str">
        <f t="shared" si="8"/>
        <v/>
      </c>
      <c r="S184" s="2" t="str">
        <f>IFERROR(IF($F184="","",INDEX(リスト!$C:$C,MATCH($F184,リスト!$B:$B,0))),"")</f>
        <v/>
      </c>
      <c r="T184" s="2" t="str">
        <f>IFERROR(IF($K184="","",INDEX(リスト!$F:$F,MATCH($K184,リスト!$E:$E,0))),"")</f>
        <v/>
      </c>
      <c r="U184" s="2" t="str">
        <f>IF($B184="","",RIGHT($G184*1000+100+COUNTIF($G$2:$G184,$G184),9))</f>
        <v/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/>
      </c>
    </row>
    <row r="185" spans="15:22" x14ac:dyDescent="0.45">
      <c r="O185" s="2" t="str">
        <f>IFERROR(IF($B185="","",INDEX(所属情報!$E:$E,MATCH($A185,所属情報!$A:$A,0))),"")</f>
        <v/>
      </c>
      <c r="P185" s="2" t="str">
        <f t="shared" si="6"/>
        <v/>
      </c>
      <c r="Q185" s="2" t="str">
        <f t="shared" si="7"/>
        <v/>
      </c>
      <c r="R185" s="2" t="str">
        <f t="shared" si="8"/>
        <v/>
      </c>
      <c r="S185" s="2" t="str">
        <f>IFERROR(IF($F185="","",INDEX(リスト!$C:$C,MATCH($F185,リスト!$B:$B,0))),"")</f>
        <v/>
      </c>
      <c r="T185" s="2" t="str">
        <f>IFERROR(IF($K185="","",INDEX(リスト!$F:$F,MATCH($K185,リスト!$E:$E,0))),"")</f>
        <v/>
      </c>
      <c r="U185" s="2" t="str">
        <f>IF($B185="","",RIGHT($G185*1000+100+COUNTIF($G$2:$G185,$G185),9))</f>
        <v/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/>
      </c>
    </row>
    <row r="186" spans="15:22" x14ac:dyDescent="0.45">
      <c r="O186" s="2" t="str">
        <f>IFERROR(IF($B186="","",INDEX(所属情報!$E:$E,MATCH($A186,所属情報!$A:$A,0))),"")</f>
        <v/>
      </c>
      <c r="P186" s="2" t="str">
        <f t="shared" si="6"/>
        <v/>
      </c>
      <c r="Q186" s="2" t="str">
        <f t="shared" si="7"/>
        <v/>
      </c>
      <c r="R186" s="2" t="str">
        <f t="shared" si="8"/>
        <v/>
      </c>
      <c r="S186" s="2" t="str">
        <f>IFERROR(IF($F186="","",INDEX(リスト!$C:$C,MATCH($F186,リスト!$B:$B,0))),"")</f>
        <v/>
      </c>
      <c r="T186" s="2" t="str">
        <f>IFERROR(IF($K186="","",INDEX(リスト!$F:$F,MATCH($K186,リスト!$E:$E,0))),"")</f>
        <v/>
      </c>
      <c r="U186" s="2" t="str">
        <f>IF($B186="","",RIGHT($G186*1000+100+COUNTIF($G$2:$G186,$G186),9))</f>
        <v/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/>
      </c>
    </row>
    <row r="187" spans="15:22" x14ac:dyDescent="0.45">
      <c r="O187" s="2" t="str">
        <f>IFERROR(IF($B187="","",INDEX(所属情報!$E:$E,MATCH($A187,所属情報!$A:$A,0))),"")</f>
        <v/>
      </c>
      <c r="P187" s="2" t="str">
        <f t="shared" si="6"/>
        <v/>
      </c>
      <c r="Q187" s="2" t="str">
        <f t="shared" si="7"/>
        <v/>
      </c>
      <c r="R187" s="2" t="str">
        <f t="shared" si="8"/>
        <v/>
      </c>
      <c r="S187" s="2" t="str">
        <f>IFERROR(IF($F187="","",INDEX(リスト!$C:$C,MATCH($F187,リスト!$B:$B,0))),"")</f>
        <v/>
      </c>
      <c r="T187" s="2" t="str">
        <f>IFERROR(IF($K187="","",INDEX(リスト!$F:$F,MATCH($K187,リスト!$E:$E,0))),"")</f>
        <v/>
      </c>
      <c r="U187" s="2" t="str">
        <f>IF($B187="","",RIGHT($G187*1000+100+COUNTIF($G$2:$G187,$G187),9))</f>
        <v/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/>
      </c>
    </row>
    <row r="188" spans="15:22" x14ac:dyDescent="0.45">
      <c r="O188" s="2" t="str">
        <f>IFERROR(IF($B188="","",INDEX(所属情報!$E:$E,MATCH($A188,所属情報!$A:$A,0))),"")</f>
        <v/>
      </c>
      <c r="P188" s="2" t="str">
        <f t="shared" si="6"/>
        <v/>
      </c>
      <c r="Q188" s="2" t="str">
        <f t="shared" si="7"/>
        <v/>
      </c>
      <c r="R188" s="2" t="str">
        <f t="shared" si="8"/>
        <v/>
      </c>
      <c r="S188" s="2" t="str">
        <f>IFERROR(IF($F188="","",INDEX(リスト!$C:$C,MATCH($F188,リスト!$B:$B,0))),"")</f>
        <v/>
      </c>
      <c r="T188" s="2" t="str">
        <f>IFERROR(IF($K188="","",INDEX(リスト!$F:$F,MATCH($K188,リスト!$E:$E,0))),"")</f>
        <v/>
      </c>
      <c r="U188" s="2" t="str">
        <f>IF($B188="","",RIGHT($G188*1000+100+COUNTIF($G$2:$G188,$G188),9))</f>
        <v/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/>
      </c>
    </row>
    <row r="189" spans="15:22" x14ac:dyDescent="0.45">
      <c r="O189" s="2" t="str">
        <f>IFERROR(IF($B189="","",INDEX(所属情報!$E:$E,MATCH($A189,所属情報!$A:$A,0))),"")</f>
        <v/>
      </c>
      <c r="P189" s="2" t="str">
        <f t="shared" si="6"/>
        <v/>
      </c>
      <c r="Q189" s="2" t="str">
        <f t="shared" si="7"/>
        <v/>
      </c>
      <c r="R189" s="2" t="str">
        <f t="shared" si="8"/>
        <v/>
      </c>
      <c r="S189" s="2" t="str">
        <f>IFERROR(IF($F189="","",INDEX(リスト!$C:$C,MATCH($F189,リスト!$B:$B,0))),"")</f>
        <v/>
      </c>
      <c r="T189" s="2" t="str">
        <f>IFERROR(IF($K189="","",INDEX(リスト!$F:$F,MATCH($K189,リスト!$E:$E,0))),"")</f>
        <v/>
      </c>
      <c r="U189" s="2" t="str">
        <f>IF($B189="","",RIGHT($G189*1000+100+COUNTIF($G$2:$G189,$G189),9))</f>
        <v/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/>
      </c>
    </row>
    <row r="190" spans="15:22" x14ac:dyDescent="0.45">
      <c r="O190" s="2" t="str">
        <f>IFERROR(IF($B190="","",INDEX(所属情報!$E:$E,MATCH($A190,所属情報!$A:$A,0))),"")</f>
        <v/>
      </c>
      <c r="P190" s="2" t="str">
        <f t="shared" si="6"/>
        <v/>
      </c>
      <c r="Q190" s="2" t="str">
        <f t="shared" si="7"/>
        <v/>
      </c>
      <c r="R190" s="2" t="str">
        <f t="shared" si="8"/>
        <v/>
      </c>
      <c r="S190" s="2" t="str">
        <f>IFERROR(IF($F190="","",INDEX(リスト!$C:$C,MATCH($F190,リスト!$B:$B,0))),"")</f>
        <v/>
      </c>
      <c r="T190" s="2" t="str">
        <f>IFERROR(IF($K190="","",INDEX(リスト!$F:$F,MATCH($K190,リスト!$E:$E,0))),"")</f>
        <v/>
      </c>
      <c r="U190" s="2" t="str">
        <f>IF($B190="","",RIGHT($G190*1000+100+COUNTIF($G$2:$G190,$G190),9))</f>
        <v/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/>
      </c>
    </row>
    <row r="191" spans="15:22" x14ac:dyDescent="0.45">
      <c r="O191" s="2" t="str">
        <f>IFERROR(IF($B191="","",INDEX(所属情報!$E:$E,MATCH($A191,所属情報!$A:$A,0))),"")</f>
        <v/>
      </c>
      <c r="P191" s="2" t="str">
        <f t="shared" si="6"/>
        <v/>
      </c>
      <c r="Q191" s="2" t="str">
        <f t="shared" si="7"/>
        <v/>
      </c>
      <c r="R191" s="2" t="str">
        <f t="shared" si="8"/>
        <v/>
      </c>
      <c r="S191" s="2" t="str">
        <f>IFERROR(IF($F191="","",INDEX(リスト!$C:$C,MATCH($F191,リスト!$B:$B,0))),"")</f>
        <v/>
      </c>
      <c r="T191" s="2" t="str">
        <f>IFERROR(IF($K191="","",INDEX(リスト!$F:$F,MATCH($K191,リスト!$E:$E,0))),"")</f>
        <v/>
      </c>
      <c r="U191" s="2" t="str">
        <f>IF($B191="","",RIGHT($G191*1000+100+COUNTIF($G$2:$G191,$G191),9))</f>
        <v/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/>
      </c>
    </row>
    <row r="192" spans="15:22" x14ac:dyDescent="0.45">
      <c r="O192" s="2" t="str">
        <f>IFERROR(IF($B192="","",INDEX(所属情報!$E:$E,MATCH($A192,所属情報!$A:$A,0))),"")</f>
        <v/>
      </c>
      <c r="P192" s="2" t="str">
        <f t="shared" si="6"/>
        <v/>
      </c>
      <c r="Q192" s="2" t="str">
        <f t="shared" si="7"/>
        <v/>
      </c>
      <c r="R192" s="2" t="str">
        <f t="shared" si="8"/>
        <v/>
      </c>
      <c r="S192" s="2" t="str">
        <f>IFERROR(IF($F192="","",INDEX(リスト!$C:$C,MATCH($F192,リスト!$B:$B,0))),"")</f>
        <v/>
      </c>
      <c r="T192" s="2" t="str">
        <f>IFERROR(IF($K192="","",INDEX(リスト!$F:$F,MATCH($K192,リスト!$E:$E,0))),"")</f>
        <v/>
      </c>
      <c r="U192" s="2" t="str">
        <f>IF($B192="","",RIGHT($G192*1000+100+COUNTIF($G$2:$G192,$G192),9))</f>
        <v/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/>
      </c>
    </row>
    <row r="193" spans="15:22" x14ac:dyDescent="0.45">
      <c r="O193" s="2" t="str">
        <f>IFERROR(IF($B193="","",INDEX(所属情報!$E:$E,MATCH($A193,所属情報!$A:$A,0))),"")</f>
        <v/>
      </c>
      <c r="P193" s="2" t="str">
        <f t="shared" si="6"/>
        <v/>
      </c>
      <c r="Q193" s="2" t="str">
        <f t="shared" si="7"/>
        <v/>
      </c>
      <c r="R193" s="2" t="str">
        <f t="shared" si="8"/>
        <v/>
      </c>
      <c r="S193" s="2" t="str">
        <f>IFERROR(IF($F193="","",INDEX(リスト!$C:$C,MATCH($F193,リスト!$B:$B,0))),"")</f>
        <v/>
      </c>
      <c r="T193" s="2" t="str">
        <f>IFERROR(IF($K193="","",INDEX(リスト!$F:$F,MATCH($K193,リスト!$E:$E,0))),"")</f>
        <v/>
      </c>
      <c r="U193" s="2" t="str">
        <f>IF($B193="","",RIGHT($G193*1000+100+COUNTIF($G$2:$G193,$G193),9))</f>
        <v/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/>
      </c>
    </row>
    <row r="194" spans="15:22" x14ac:dyDescent="0.45">
      <c r="O194" s="2" t="str">
        <f>IFERROR(IF($B194="","",INDEX(所属情報!$E:$E,MATCH($A194,所属情報!$A:$A,0))),"")</f>
        <v/>
      </c>
      <c r="P194" s="2" t="str">
        <f t="shared" si="6"/>
        <v/>
      </c>
      <c r="Q194" s="2" t="str">
        <f t="shared" si="7"/>
        <v/>
      </c>
      <c r="R194" s="2" t="str">
        <f t="shared" si="8"/>
        <v/>
      </c>
      <c r="S194" s="2" t="str">
        <f>IFERROR(IF($F194="","",INDEX(リスト!$C:$C,MATCH($F194,リスト!$B:$B,0))),"")</f>
        <v/>
      </c>
      <c r="T194" s="2" t="str">
        <f>IFERROR(IF($K194="","",INDEX(リスト!$F:$F,MATCH($K194,リスト!$E:$E,0))),"")</f>
        <v/>
      </c>
      <c r="U194" s="2" t="str">
        <f>IF($B194="","",RIGHT($G194*1000+100+COUNTIF($G$2:$G194,$G194),9))</f>
        <v/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/>
      </c>
    </row>
    <row r="195" spans="15:22" x14ac:dyDescent="0.45">
      <c r="O195" s="2" t="str">
        <f>IFERROR(IF($B195="","",INDEX(所属情報!$E:$E,MATCH($A195,所属情報!$A:$A,0))),"")</f>
        <v/>
      </c>
      <c r="P195" s="2" t="str">
        <f t="shared" ref="P195:P258" si="9">IF($C195="","",IF($E195="",$C195,$C195&amp;" ("&amp;$E195&amp;")"))</f>
        <v/>
      </c>
      <c r="Q195" s="2" t="str">
        <f t="shared" ref="Q195:Q258" si="10">IF($D195="","",ASC($D195))</f>
        <v/>
      </c>
      <c r="R195" s="2" t="str">
        <f t="shared" ref="R195:R258" si="11">IF($I195="","",UPPER($I195)&amp;" "&amp;UPPER(LEFT($J195,1))&amp;LOWER(RIGHT($J195,LEN($J195)-1))&amp;" ("&amp;MID($G195,3,2)&amp;")")</f>
        <v/>
      </c>
      <c r="S195" s="2" t="str">
        <f>IFERROR(IF($F195="","",INDEX(リスト!$C:$C,MATCH($F195,リスト!$B:$B,0))),"")</f>
        <v/>
      </c>
      <c r="T195" s="2" t="str">
        <f>IFERROR(IF($K195="","",INDEX(リスト!$F:$F,MATCH($K195,リスト!$E:$E,0))),"")</f>
        <v/>
      </c>
      <c r="U195" s="2" t="str">
        <f>IF($B195="","",RIGHT($G195*1000+100+COUNTIF($G$2:$G195,$G195),9))</f>
        <v/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/>
      </c>
    </row>
    <row r="196" spans="15:22" x14ac:dyDescent="0.45">
      <c r="O196" s="2" t="str">
        <f>IFERROR(IF($B196="","",INDEX(所属情報!$E:$E,MATCH($A196,所属情報!$A:$A,0))),"")</f>
        <v/>
      </c>
      <c r="P196" s="2" t="str">
        <f t="shared" si="9"/>
        <v/>
      </c>
      <c r="Q196" s="2" t="str">
        <f t="shared" si="10"/>
        <v/>
      </c>
      <c r="R196" s="2" t="str">
        <f t="shared" si="11"/>
        <v/>
      </c>
      <c r="S196" s="2" t="str">
        <f>IFERROR(IF($F196="","",INDEX(リスト!$C:$C,MATCH($F196,リスト!$B:$B,0))),"")</f>
        <v/>
      </c>
      <c r="T196" s="2" t="str">
        <f>IFERROR(IF($K196="","",INDEX(リスト!$F:$F,MATCH($K196,リスト!$E:$E,0))),"")</f>
        <v/>
      </c>
      <c r="U196" s="2" t="str">
        <f>IF($B196="","",RIGHT($G196*1000+100+COUNTIF($G$2:$G196,$G196),9))</f>
        <v/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/>
      </c>
    </row>
    <row r="197" spans="15:22" x14ac:dyDescent="0.45">
      <c r="O197" s="2" t="str">
        <f>IFERROR(IF($B197="","",INDEX(所属情報!$E:$E,MATCH($A197,所属情報!$A:$A,0))),"")</f>
        <v/>
      </c>
      <c r="P197" s="2" t="str">
        <f t="shared" si="9"/>
        <v/>
      </c>
      <c r="Q197" s="2" t="str">
        <f t="shared" si="10"/>
        <v/>
      </c>
      <c r="R197" s="2" t="str">
        <f t="shared" si="11"/>
        <v/>
      </c>
      <c r="S197" s="2" t="str">
        <f>IFERROR(IF($F197="","",INDEX(リスト!$C:$C,MATCH($F197,リスト!$B:$B,0))),"")</f>
        <v/>
      </c>
      <c r="T197" s="2" t="str">
        <f>IFERROR(IF($K197="","",INDEX(リスト!$F:$F,MATCH($K197,リスト!$E:$E,0))),"")</f>
        <v/>
      </c>
      <c r="U197" s="2" t="str">
        <f>IF($B197="","",RIGHT($G197*1000+100+COUNTIF($G$2:$G197,$G197),9))</f>
        <v/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/>
      </c>
    </row>
    <row r="198" spans="15:22" x14ac:dyDescent="0.45">
      <c r="O198" s="2" t="str">
        <f>IFERROR(IF($B198="","",INDEX(所属情報!$E:$E,MATCH($A198,所属情報!$A:$A,0))),"")</f>
        <v/>
      </c>
      <c r="P198" s="2" t="str">
        <f t="shared" si="9"/>
        <v/>
      </c>
      <c r="Q198" s="2" t="str">
        <f t="shared" si="10"/>
        <v/>
      </c>
      <c r="R198" s="2" t="str">
        <f t="shared" si="11"/>
        <v/>
      </c>
      <c r="S198" s="2" t="str">
        <f>IFERROR(IF($F198="","",INDEX(リスト!$C:$C,MATCH($F198,リスト!$B:$B,0))),"")</f>
        <v/>
      </c>
      <c r="T198" s="2" t="str">
        <f>IFERROR(IF($K198="","",INDEX(リスト!$F:$F,MATCH($K198,リスト!$E:$E,0))),"")</f>
        <v/>
      </c>
      <c r="U198" s="2" t="str">
        <f>IF($B198="","",RIGHT($G198*1000+100+COUNTIF($G$2:$G198,$G198),9))</f>
        <v/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/>
      </c>
    </row>
    <row r="199" spans="15:22" x14ac:dyDescent="0.45">
      <c r="O199" s="2" t="str">
        <f>IFERROR(IF($B199="","",INDEX(所属情報!$E:$E,MATCH($A199,所属情報!$A:$A,0))),"")</f>
        <v/>
      </c>
      <c r="P199" s="2" t="str">
        <f t="shared" si="9"/>
        <v/>
      </c>
      <c r="Q199" s="2" t="str">
        <f t="shared" si="10"/>
        <v/>
      </c>
      <c r="R199" s="2" t="str">
        <f t="shared" si="11"/>
        <v/>
      </c>
      <c r="S199" s="2" t="str">
        <f>IFERROR(IF($F199="","",INDEX(リスト!$C:$C,MATCH($F199,リスト!$B:$B,0))),"")</f>
        <v/>
      </c>
      <c r="T199" s="2" t="str">
        <f>IFERROR(IF($K199="","",INDEX(リスト!$F:$F,MATCH($K199,リスト!$E:$E,0))),"")</f>
        <v/>
      </c>
      <c r="U199" s="2" t="str">
        <f>IF($B199="","",RIGHT($G199*1000+100+COUNTIF($G$2:$G199,$G199),9))</f>
        <v/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/>
      </c>
    </row>
    <row r="200" spans="15:22" x14ac:dyDescent="0.45">
      <c r="O200" s="2" t="str">
        <f>IFERROR(IF($B200="","",INDEX(所属情報!$E:$E,MATCH($A200,所属情報!$A:$A,0))),"")</f>
        <v/>
      </c>
      <c r="P200" s="2" t="str">
        <f t="shared" si="9"/>
        <v/>
      </c>
      <c r="Q200" s="2" t="str">
        <f t="shared" si="10"/>
        <v/>
      </c>
      <c r="R200" s="2" t="str">
        <f t="shared" si="11"/>
        <v/>
      </c>
      <c r="S200" s="2" t="str">
        <f>IFERROR(IF($F200="","",INDEX(リスト!$C:$C,MATCH($F200,リスト!$B:$B,0))),"")</f>
        <v/>
      </c>
      <c r="T200" s="2" t="str">
        <f>IFERROR(IF($K200="","",INDEX(リスト!$F:$F,MATCH($K200,リスト!$E:$E,0))),"")</f>
        <v/>
      </c>
      <c r="U200" s="2" t="str">
        <f>IF($B200="","",RIGHT($G200*1000+100+COUNTIF($G$2:$G200,$G200),9))</f>
        <v/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/>
      </c>
    </row>
    <row r="201" spans="15:22" x14ac:dyDescent="0.45">
      <c r="O201" s="2" t="str">
        <f>IFERROR(IF($B201="","",INDEX(所属情報!$E:$E,MATCH($A201,所属情報!$A:$A,0))),"")</f>
        <v/>
      </c>
      <c r="P201" s="2" t="str">
        <f t="shared" si="9"/>
        <v/>
      </c>
      <c r="Q201" s="2" t="str">
        <f t="shared" si="10"/>
        <v/>
      </c>
      <c r="R201" s="2" t="str">
        <f t="shared" si="11"/>
        <v/>
      </c>
      <c r="S201" s="2" t="str">
        <f>IFERROR(IF($F201="","",INDEX(リスト!$C:$C,MATCH($F201,リスト!$B:$B,0))),"")</f>
        <v/>
      </c>
      <c r="T201" s="2" t="str">
        <f>IFERROR(IF($K201="","",INDEX(リスト!$F:$F,MATCH($K201,リスト!$E:$E,0))),"")</f>
        <v/>
      </c>
      <c r="U201" s="2" t="str">
        <f>IF($B201="","",RIGHT($G201*1000+100+COUNTIF($G$2:$G201,$G201),9))</f>
        <v/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/>
      </c>
    </row>
    <row r="202" spans="15:22" x14ac:dyDescent="0.45">
      <c r="O202" s="2" t="str">
        <f>IFERROR(IF($B202="","",INDEX(所属情報!$E:$E,MATCH($A202,所属情報!$A:$A,0))),"")</f>
        <v/>
      </c>
      <c r="P202" s="2" t="str">
        <f t="shared" si="9"/>
        <v/>
      </c>
      <c r="Q202" s="2" t="str">
        <f t="shared" si="10"/>
        <v/>
      </c>
      <c r="R202" s="2" t="str">
        <f t="shared" si="11"/>
        <v/>
      </c>
      <c r="S202" s="2" t="str">
        <f>IFERROR(IF($F202="","",INDEX(リスト!$C:$C,MATCH($F202,リスト!$B:$B,0))),"")</f>
        <v/>
      </c>
      <c r="T202" s="2" t="str">
        <f>IFERROR(IF($K202="","",INDEX(リスト!$F:$F,MATCH($K202,リスト!$E:$E,0))),"")</f>
        <v/>
      </c>
      <c r="U202" s="2" t="str">
        <f>IF($B202="","",RIGHT($G202*1000+100+COUNTIF($G$2:$G202,$G202),9))</f>
        <v/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/>
      </c>
    </row>
    <row r="203" spans="15:22" x14ac:dyDescent="0.45">
      <c r="O203" s="2" t="str">
        <f>IFERROR(IF($B203="","",INDEX(所属情報!$E:$E,MATCH($A203,所属情報!$A:$A,0))),"")</f>
        <v/>
      </c>
      <c r="P203" s="2" t="str">
        <f t="shared" si="9"/>
        <v/>
      </c>
      <c r="Q203" s="2" t="str">
        <f t="shared" si="10"/>
        <v/>
      </c>
      <c r="R203" s="2" t="str">
        <f t="shared" si="11"/>
        <v/>
      </c>
      <c r="S203" s="2" t="str">
        <f>IFERROR(IF($F203="","",INDEX(リスト!$C:$C,MATCH($F203,リスト!$B:$B,0))),"")</f>
        <v/>
      </c>
      <c r="T203" s="2" t="str">
        <f>IFERROR(IF($K203="","",INDEX(リスト!$F:$F,MATCH($K203,リスト!$E:$E,0))),"")</f>
        <v/>
      </c>
      <c r="U203" s="2" t="str">
        <f>IF($B203="","",RIGHT($G203*1000+100+COUNTIF($G$2:$G203,$G203),9))</f>
        <v/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/>
      </c>
    </row>
    <row r="204" spans="15:22" x14ac:dyDescent="0.45">
      <c r="O204" s="2" t="str">
        <f>IFERROR(IF($B204="","",INDEX(所属情報!$E:$E,MATCH($A204,所属情報!$A:$A,0))),"")</f>
        <v/>
      </c>
      <c r="P204" s="2" t="str">
        <f t="shared" si="9"/>
        <v/>
      </c>
      <c r="Q204" s="2" t="str">
        <f t="shared" si="10"/>
        <v/>
      </c>
      <c r="R204" s="2" t="str">
        <f t="shared" si="11"/>
        <v/>
      </c>
      <c r="S204" s="2" t="str">
        <f>IFERROR(IF($F204="","",INDEX(リスト!$C:$C,MATCH($F204,リスト!$B:$B,0))),"")</f>
        <v/>
      </c>
      <c r="T204" s="2" t="str">
        <f>IFERROR(IF($K204="","",INDEX(リスト!$F:$F,MATCH($K204,リスト!$E:$E,0))),"")</f>
        <v/>
      </c>
      <c r="U204" s="2" t="str">
        <f>IF($B204="","",RIGHT($G204*1000+100+COUNTIF($G$2:$G204,$G204),9))</f>
        <v/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/>
      </c>
    </row>
    <row r="205" spans="15:22" x14ac:dyDescent="0.45">
      <c r="O205" s="2" t="str">
        <f>IFERROR(IF($B205="","",INDEX(所属情報!$E:$E,MATCH($A205,所属情報!$A:$A,0))),"")</f>
        <v/>
      </c>
      <c r="P205" s="2" t="str">
        <f t="shared" si="9"/>
        <v/>
      </c>
      <c r="Q205" s="2" t="str">
        <f t="shared" si="10"/>
        <v/>
      </c>
      <c r="R205" s="2" t="str">
        <f t="shared" si="11"/>
        <v/>
      </c>
      <c r="S205" s="2" t="str">
        <f>IFERROR(IF($F205="","",INDEX(リスト!$C:$C,MATCH($F205,リスト!$B:$B,0))),"")</f>
        <v/>
      </c>
      <c r="T205" s="2" t="str">
        <f>IFERROR(IF($K205="","",INDEX(リスト!$F:$F,MATCH($K205,リスト!$E:$E,0))),"")</f>
        <v/>
      </c>
      <c r="U205" s="2" t="str">
        <f>IF($B205="","",RIGHT($G205*1000+100+COUNTIF($G$2:$G205,$G205),9))</f>
        <v/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/>
      </c>
    </row>
    <row r="206" spans="15:22" x14ac:dyDescent="0.45">
      <c r="O206" s="2" t="str">
        <f>IFERROR(IF($B206="","",INDEX(所属情報!$E:$E,MATCH($A206,所属情報!$A:$A,0))),"")</f>
        <v/>
      </c>
      <c r="P206" s="2" t="str">
        <f t="shared" si="9"/>
        <v/>
      </c>
      <c r="Q206" s="2" t="str">
        <f t="shared" si="10"/>
        <v/>
      </c>
      <c r="R206" s="2" t="str">
        <f t="shared" si="11"/>
        <v/>
      </c>
      <c r="S206" s="2" t="str">
        <f>IFERROR(IF($F206="","",INDEX(リスト!$C:$C,MATCH($F206,リスト!$B:$B,0))),"")</f>
        <v/>
      </c>
      <c r="T206" s="2" t="str">
        <f>IFERROR(IF($K206="","",INDEX(リスト!$F:$F,MATCH($K206,リスト!$E:$E,0))),"")</f>
        <v/>
      </c>
      <c r="U206" s="2" t="str">
        <f>IF($B206="","",RIGHT($G206*1000+100+COUNTIF($G$2:$G206,$G206),9))</f>
        <v/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/>
      </c>
    </row>
    <row r="207" spans="15:22" x14ac:dyDescent="0.45">
      <c r="O207" s="2" t="str">
        <f>IFERROR(IF($B207="","",INDEX(所属情報!$E:$E,MATCH($A207,所属情報!$A:$A,0))),"")</f>
        <v/>
      </c>
      <c r="P207" s="2" t="str">
        <f t="shared" si="9"/>
        <v/>
      </c>
      <c r="Q207" s="2" t="str">
        <f t="shared" si="10"/>
        <v/>
      </c>
      <c r="R207" s="2" t="str">
        <f t="shared" si="11"/>
        <v/>
      </c>
      <c r="S207" s="2" t="str">
        <f>IFERROR(IF($F207="","",INDEX(リスト!$C:$C,MATCH($F207,リスト!$B:$B,0))),"")</f>
        <v/>
      </c>
      <c r="T207" s="2" t="str">
        <f>IFERROR(IF($K207="","",INDEX(リスト!$F:$F,MATCH($K207,リスト!$E:$E,0))),"")</f>
        <v/>
      </c>
      <c r="U207" s="2" t="str">
        <f>IF($B207="","",RIGHT($G207*1000+100+COUNTIF($G$2:$G207,$G207),9))</f>
        <v/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/>
      </c>
    </row>
    <row r="208" spans="15:22" x14ac:dyDescent="0.45">
      <c r="O208" s="2" t="str">
        <f>IFERROR(IF($B208="","",INDEX(所属情報!$E:$E,MATCH($A208,所属情報!$A:$A,0))),"")</f>
        <v/>
      </c>
      <c r="P208" s="2" t="str">
        <f t="shared" si="9"/>
        <v/>
      </c>
      <c r="Q208" s="2" t="str">
        <f t="shared" si="10"/>
        <v/>
      </c>
      <c r="R208" s="2" t="str">
        <f t="shared" si="11"/>
        <v/>
      </c>
      <c r="S208" s="2" t="str">
        <f>IFERROR(IF($F208="","",INDEX(リスト!$C:$C,MATCH($F208,リスト!$B:$B,0))),"")</f>
        <v/>
      </c>
      <c r="T208" s="2" t="str">
        <f>IFERROR(IF($K208="","",INDEX(リスト!$F:$F,MATCH($K208,リスト!$E:$E,0))),"")</f>
        <v/>
      </c>
      <c r="U208" s="2" t="str">
        <f>IF($B208="","",RIGHT($G208*1000+100+COUNTIF($G$2:$G208,$G208),9))</f>
        <v/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/>
      </c>
    </row>
    <row r="209" spans="15:22" x14ac:dyDescent="0.45">
      <c r="O209" s="2" t="str">
        <f>IFERROR(IF($B209="","",INDEX(所属情報!$E:$E,MATCH($A209,所属情報!$A:$A,0))),"")</f>
        <v/>
      </c>
      <c r="P209" s="2" t="str">
        <f t="shared" si="9"/>
        <v/>
      </c>
      <c r="Q209" s="2" t="str">
        <f t="shared" si="10"/>
        <v/>
      </c>
      <c r="R209" s="2" t="str">
        <f t="shared" si="11"/>
        <v/>
      </c>
      <c r="S209" s="2" t="str">
        <f>IFERROR(IF($F209="","",INDEX(リスト!$C:$C,MATCH($F209,リスト!$B:$B,0))),"")</f>
        <v/>
      </c>
      <c r="T209" s="2" t="str">
        <f>IFERROR(IF($K209="","",INDEX(リスト!$F:$F,MATCH($K209,リスト!$E:$E,0))),"")</f>
        <v/>
      </c>
      <c r="U209" s="2" t="str">
        <f>IF($B209="","",RIGHT($G209*1000+100+COUNTIF($G$2:$G209,$G209),9))</f>
        <v/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/>
      </c>
    </row>
    <row r="210" spans="15:22" x14ac:dyDescent="0.45">
      <c r="O210" s="2" t="str">
        <f>IFERROR(IF($B210="","",INDEX(所属情報!$E:$E,MATCH($A210,所属情報!$A:$A,0))),"")</f>
        <v/>
      </c>
      <c r="P210" s="2" t="str">
        <f t="shared" si="9"/>
        <v/>
      </c>
      <c r="Q210" s="2" t="str">
        <f t="shared" si="10"/>
        <v/>
      </c>
      <c r="R210" s="2" t="str">
        <f t="shared" si="11"/>
        <v/>
      </c>
      <c r="S210" s="2" t="str">
        <f>IFERROR(IF($F210="","",INDEX(リスト!$C:$C,MATCH($F210,リスト!$B:$B,0))),"")</f>
        <v/>
      </c>
      <c r="T210" s="2" t="str">
        <f>IFERROR(IF($K210="","",INDEX(リスト!$F:$F,MATCH($K210,リスト!$E:$E,0))),"")</f>
        <v/>
      </c>
      <c r="U210" s="2" t="str">
        <f>IF($B210="","",RIGHT($G210*1000+100+COUNTIF($G$2:$G210,$G210),9))</f>
        <v/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/>
      </c>
    </row>
    <row r="211" spans="15:22" x14ac:dyDescent="0.45">
      <c r="O211" s="2" t="str">
        <f>IFERROR(IF($B211="","",INDEX(所属情報!$E:$E,MATCH($A211,所属情報!$A:$A,0))),"")</f>
        <v/>
      </c>
      <c r="P211" s="2" t="str">
        <f t="shared" si="9"/>
        <v/>
      </c>
      <c r="Q211" s="2" t="str">
        <f t="shared" si="10"/>
        <v/>
      </c>
      <c r="R211" s="2" t="str">
        <f t="shared" si="11"/>
        <v/>
      </c>
      <c r="S211" s="2" t="str">
        <f>IFERROR(IF($F211="","",INDEX(リスト!$C:$C,MATCH($F211,リスト!$B:$B,0))),"")</f>
        <v/>
      </c>
      <c r="T211" s="2" t="str">
        <f>IFERROR(IF($K211="","",INDEX(リスト!$F:$F,MATCH($K211,リスト!$E:$E,0))),"")</f>
        <v/>
      </c>
      <c r="U211" s="2" t="str">
        <f>IF($B211="","",RIGHT($G211*1000+100+COUNTIF($G$2:$G211,$G211),9))</f>
        <v/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/>
      </c>
    </row>
    <row r="212" spans="15:22" x14ac:dyDescent="0.45">
      <c r="O212" s="2" t="str">
        <f>IFERROR(IF($B212="","",INDEX(所属情報!$E:$E,MATCH($A212,所属情報!$A:$A,0))),"")</f>
        <v/>
      </c>
      <c r="P212" s="2" t="str">
        <f t="shared" si="9"/>
        <v/>
      </c>
      <c r="Q212" s="2" t="str">
        <f t="shared" si="10"/>
        <v/>
      </c>
      <c r="R212" s="2" t="str">
        <f t="shared" si="11"/>
        <v/>
      </c>
      <c r="S212" s="2" t="str">
        <f>IFERROR(IF($F212="","",INDEX(リスト!$C:$C,MATCH($F212,リスト!$B:$B,0))),"")</f>
        <v/>
      </c>
      <c r="T212" s="2" t="str">
        <f>IFERROR(IF($K212="","",INDEX(リスト!$F:$F,MATCH($K212,リスト!$E:$E,0))),"")</f>
        <v/>
      </c>
      <c r="U212" s="2" t="str">
        <f>IF($B212="","",RIGHT($G212*1000+100+COUNTIF($G$2:$G212,$G212),9))</f>
        <v/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/>
      </c>
    </row>
    <row r="213" spans="15:22" x14ac:dyDescent="0.45">
      <c r="O213" s="2" t="str">
        <f>IFERROR(IF($B213="","",INDEX(所属情報!$E:$E,MATCH($A213,所属情報!$A:$A,0))),"")</f>
        <v/>
      </c>
      <c r="P213" s="2" t="str">
        <f t="shared" si="9"/>
        <v/>
      </c>
      <c r="Q213" s="2" t="str">
        <f t="shared" si="10"/>
        <v/>
      </c>
      <c r="R213" s="2" t="str">
        <f t="shared" si="11"/>
        <v/>
      </c>
      <c r="S213" s="2" t="str">
        <f>IFERROR(IF($F213="","",INDEX(リスト!$C:$C,MATCH($F213,リスト!$B:$B,0))),"")</f>
        <v/>
      </c>
      <c r="T213" s="2" t="str">
        <f>IFERROR(IF($K213="","",INDEX(リスト!$F:$F,MATCH($K213,リスト!$E:$E,0))),"")</f>
        <v/>
      </c>
      <c r="U213" s="2" t="str">
        <f>IF($B213="","",RIGHT($G213*1000+100+COUNTIF($G$2:$G213,$G213),9))</f>
        <v/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/>
      </c>
    </row>
    <row r="214" spans="15:22" x14ac:dyDescent="0.45">
      <c r="O214" s="2" t="str">
        <f>IFERROR(IF($B214="","",INDEX(所属情報!$E:$E,MATCH($A214,所属情報!$A:$A,0))),"")</f>
        <v/>
      </c>
      <c r="P214" s="2" t="str">
        <f t="shared" si="9"/>
        <v/>
      </c>
      <c r="Q214" s="2" t="str">
        <f t="shared" si="10"/>
        <v/>
      </c>
      <c r="R214" s="2" t="str">
        <f t="shared" si="11"/>
        <v/>
      </c>
      <c r="S214" s="2" t="str">
        <f>IFERROR(IF($F214="","",INDEX(リスト!$C:$C,MATCH($F214,リスト!$B:$B,0))),"")</f>
        <v/>
      </c>
      <c r="T214" s="2" t="str">
        <f>IFERROR(IF($K214="","",INDEX(リスト!$F:$F,MATCH($K214,リスト!$E:$E,0))),"")</f>
        <v/>
      </c>
      <c r="U214" s="2" t="str">
        <f>IF($B214="","",RIGHT($G214*1000+100+COUNTIF($G$2:$G214,$G214),9))</f>
        <v/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/>
      </c>
    </row>
    <row r="215" spans="15:22" x14ac:dyDescent="0.45">
      <c r="O215" s="2" t="str">
        <f>IFERROR(IF($B215="","",INDEX(所属情報!$E:$E,MATCH($A215,所属情報!$A:$A,0))),"")</f>
        <v/>
      </c>
      <c r="P215" s="2" t="str">
        <f t="shared" si="9"/>
        <v/>
      </c>
      <c r="Q215" s="2" t="str">
        <f t="shared" si="10"/>
        <v/>
      </c>
      <c r="R215" s="2" t="str">
        <f t="shared" si="11"/>
        <v/>
      </c>
      <c r="S215" s="2" t="str">
        <f>IFERROR(IF($F215="","",INDEX(リスト!$C:$C,MATCH($F215,リスト!$B:$B,0))),"")</f>
        <v/>
      </c>
      <c r="T215" s="2" t="str">
        <f>IFERROR(IF($K215="","",INDEX(リスト!$F:$F,MATCH($K215,リスト!$E:$E,0))),"")</f>
        <v/>
      </c>
      <c r="U215" s="2" t="str">
        <f>IF($B215="","",RIGHT($G215*1000+100+COUNTIF($G$2:$G215,$G215),9))</f>
        <v/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/>
      </c>
    </row>
    <row r="216" spans="15:22" x14ac:dyDescent="0.45">
      <c r="O216" s="2" t="str">
        <f>IFERROR(IF($B216="","",INDEX(所属情報!$E:$E,MATCH($A216,所属情報!$A:$A,0))),"")</f>
        <v/>
      </c>
      <c r="P216" s="2" t="str">
        <f t="shared" si="9"/>
        <v/>
      </c>
      <c r="Q216" s="2" t="str">
        <f t="shared" si="10"/>
        <v/>
      </c>
      <c r="R216" s="2" t="str">
        <f t="shared" si="11"/>
        <v/>
      </c>
      <c r="S216" s="2" t="str">
        <f>IFERROR(IF($F216="","",INDEX(リスト!$C:$C,MATCH($F216,リスト!$B:$B,0))),"")</f>
        <v/>
      </c>
      <c r="T216" s="2" t="str">
        <f>IFERROR(IF($K216="","",INDEX(リスト!$F:$F,MATCH($K216,リスト!$E:$E,0))),"")</f>
        <v/>
      </c>
      <c r="U216" s="2" t="str">
        <f>IF($B216="","",RIGHT($G216*1000+100+COUNTIF($G$2:$G216,$G216),9))</f>
        <v/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/>
      </c>
    </row>
    <row r="217" spans="15:22" x14ac:dyDescent="0.45">
      <c r="O217" s="2" t="str">
        <f>IFERROR(IF($B217="","",INDEX(所属情報!$E:$E,MATCH($A217,所属情報!$A:$A,0))),"")</f>
        <v/>
      </c>
      <c r="P217" s="2" t="str">
        <f t="shared" si="9"/>
        <v/>
      </c>
      <c r="Q217" s="2" t="str">
        <f t="shared" si="10"/>
        <v/>
      </c>
      <c r="R217" s="2" t="str">
        <f t="shared" si="11"/>
        <v/>
      </c>
      <c r="S217" s="2" t="str">
        <f>IFERROR(IF($F217="","",INDEX(リスト!$C:$C,MATCH($F217,リスト!$B:$B,0))),"")</f>
        <v/>
      </c>
      <c r="T217" s="2" t="str">
        <f>IFERROR(IF($K217="","",INDEX(リスト!$F:$F,MATCH($K217,リスト!$E:$E,0))),"")</f>
        <v/>
      </c>
      <c r="U217" s="2" t="str">
        <f>IF($B217="","",RIGHT($G217*1000+100+COUNTIF($G$2:$G217,$G217),9))</f>
        <v/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/>
      </c>
    </row>
    <row r="218" spans="15:22" x14ac:dyDescent="0.45">
      <c r="O218" s="2" t="str">
        <f>IFERROR(IF($B218="","",INDEX(所属情報!$E:$E,MATCH($A218,所属情報!$A:$A,0))),"")</f>
        <v/>
      </c>
      <c r="P218" s="2" t="str">
        <f t="shared" si="9"/>
        <v/>
      </c>
      <c r="Q218" s="2" t="str">
        <f t="shared" si="10"/>
        <v/>
      </c>
      <c r="R218" s="2" t="str">
        <f t="shared" si="11"/>
        <v/>
      </c>
      <c r="S218" s="2" t="str">
        <f>IFERROR(IF($F218="","",INDEX(リスト!$C:$C,MATCH($F218,リスト!$B:$B,0))),"")</f>
        <v/>
      </c>
      <c r="T218" s="2" t="str">
        <f>IFERROR(IF($K218="","",INDEX(リスト!$F:$F,MATCH($K218,リスト!$E:$E,0))),"")</f>
        <v/>
      </c>
      <c r="U218" s="2" t="str">
        <f>IF($B218="","",RIGHT($G218*1000+100+COUNTIF($G$2:$G218,$G218),9))</f>
        <v/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/>
      </c>
    </row>
    <row r="219" spans="15:22" x14ac:dyDescent="0.45">
      <c r="O219" s="2" t="str">
        <f>IFERROR(IF($B219="","",INDEX(所属情報!$E:$E,MATCH($A219,所属情報!$A:$A,0))),"")</f>
        <v/>
      </c>
      <c r="P219" s="2" t="str">
        <f t="shared" si="9"/>
        <v/>
      </c>
      <c r="Q219" s="2" t="str">
        <f t="shared" si="10"/>
        <v/>
      </c>
      <c r="R219" s="2" t="str">
        <f t="shared" si="11"/>
        <v/>
      </c>
      <c r="S219" s="2" t="str">
        <f>IFERROR(IF($F219="","",INDEX(リスト!$C:$C,MATCH($F219,リスト!$B:$B,0))),"")</f>
        <v/>
      </c>
      <c r="T219" s="2" t="str">
        <f>IFERROR(IF($K219="","",INDEX(リスト!$F:$F,MATCH($K219,リスト!$E:$E,0))),"")</f>
        <v/>
      </c>
      <c r="U219" s="2" t="str">
        <f>IF($B219="","",RIGHT($G219*1000+100+COUNTIF($G$2:$G219,$G219),9))</f>
        <v/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/>
      </c>
    </row>
    <row r="220" spans="15:22" x14ac:dyDescent="0.45">
      <c r="O220" s="2" t="str">
        <f>IFERROR(IF($B220="","",INDEX(所属情報!$E:$E,MATCH($A220,所属情報!$A:$A,0))),"")</f>
        <v/>
      </c>
      <c r="P220" s="2" t="str">
        <f t="shared" si="9"/>
        <v/>
      </c>
      <c r="Q220" s="2" t="str">
        <f t="shared" si="10"/>
        <v/>
      </c>
      <c r="R220" s="2" t="str">
        <f t="shared" si="11"/>
        <v/>
      </c>
      <c r="S220" s="2" t="str">
        <f>IFERROR(IF($F220="","",INDEX(リスト!$C:$C,MATCH($F220,リスト!$B:$B,0))),"")</f>
        <v/>
      </c>
      <c r="T220" s="2" t="str">
        <f>IFERROR(IF($K220="","",INDEX(リスト!$F:$F,MATCH($K220,リスト!$E:$E,0))),"")</f>
        <v/>
      </c>
      <c r="U220" s="2" t="str">
        <f>IF($B220="","",RIGHT($G220*1000+100+COUNTIF($G$2:$G220,$G220),9))</f>
        <v/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/>
      </c>
    </row>
    <row r="221" spans="15:22" x14ac:dyDescent="0.45">
      <c r="O221" s="2" t="str">
        <f>IFERROR(IF($B221="","",INDEX(所属情報!$E:$E,MATCH($A221,所属情報!$A:$A,0))),"")</f>
        <v/>
      </c>
      <c r="P221" s="2" t="str">
        <f t="shared" si="9"/>
        <v/>
      </c>
      <c r="Q221" s="2" t="str">
        <f t="shared" si="10"/>
        <v/>
      </c>
      <c r="R221" s="2" t="str">
        <f t="shared" si="11"/>
        <v/>
      </c>
      <c r="S221" s="2" t="str">
        <f>IFERROR(IF($F221="","",INDEX(リスト!$C:$C,MATCH($F221,リスト!$B:$B,0))),"")</f>
        <v/>
      </c>
      <c r="T221" s="2" t="str">
        <f>IFERROR(IF($K221="","",INDEX(リスト!$F:$F,MATCH($K221,リスト!$E:$E,0))),"")</f>
        <v/>
      </c>
      <c r="U221" s="2" t="str">
        <f>IF($B221="","",RIGHT($G221*1000+100+COUNTIF($G$2:$G221,$G221),9))</f>
        <v/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/>
      </c>
    </row>
    <row r="222" spans="15:22" x14ac:dyDescent="0.45">
      <c r="O222" s="2" t="str">
        <f>IFERROR(IF($B222="","",INDEX(所属情報!$E:$E,MATCH($A222,所属情報!$A:$A,0))),"")</f>
        <v/>
      </c>
      <c r="P222" s="2" t="str">
        <f t="shared" si="9"/>
        <v/>
      </c>
      <c r="Q222" s="2" t="str">
        <f t="shared" si="10"/>
        <v/>
      </c>
      <c r="R222" s="2" t="str">
        <f t="shared" si="11"/>
        <v/>
      </c>
      <c r="S222" s="2" t="str">
        <f>IFERROR(IF($F222="","",INDEX(リスト!$C:$C,MATCH($F222,リスト!$B:$B,0))),"")</f>
        <v/>
      </c>
      <c r="T222" s="2" t="str">
        <f>IFERROR(IF($K222="","",INDEX(リスト!$F:$F,MATCH($K222,リスト!$E:$E,0))),"")</f>
        <v/>
      </c>
      <c r="U222" s="2" t="str">
        <f>IF($B222="","",RIGHT($G222*1000+100+COUNTIF($G$2:$G222,$G222),9))</f>
        <v/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/>
      </c>
    </row>
    <row r="223" spans="15:22" x14ac:dyDescent="0.45">
      <c r="O223" s="2" t="str">
        <f>IFERROR(IF($B223="","",INDEX(所属情報!$E:$E,MATCH($A223,所属情報!$A:$A,0))),"")</f>
        <v/>
      </c>
      <c r="P223" s="2" t="str">
        <f t="shared" si="9"/>
        <v/>
      </c>
      <c r="Q223" s="2" t="str">
        <f t="shared" si="10"/>
        <v/>
      </c>
      <c r="R223" s="2" t="str">
        <f t="shared" si="11"/>
        <v/>
      </c>
      <c r="S223" s="2" t="str">
        <f>IFERROR(IF($F223="","",INDEX(リスト!$C:$C,MATCH($F223,リスト!$B:$B,0))),"")</f>
        <v/>
      </c>
      <c r="T223" s="2" t="str">
        <f>IFERROR(IF($K223="","",INDEX(リスト!$F:$F,MATCH($K223,リスト!$E:$E,0))),"")</f>
        <v/>
      </c>
      <c r="U223" s="2" t="str">
        <f>IF($B223="","",RIGHT($G223*1000+100+COUNTIF($G$2:$G223,$G223),9))</f>
        <v/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/>
      </c>
    </row>
    <row r="224" spans="15:22" x14ac:dyDescent="0.45">
      <c r="O224" s="2" t="str">
        <f>IFERROR(IF($B224="","",INDEX(所属情報!$E:$E,MATCH($A224,所属情報!$A:$A,0))),"")</f>
        <v/>
      </c>
      <c r="P224" s="2" t="str">
        <f t="shared" si="9"/>
        <v/>
      </c>
      <c r="Q224" s="2" t="str">
        <f t="shared" si="10"/>
        <v/>
      </c>
      <c r="R224" s="2" t="str">
        <f t="shared" si="11"/>
        <v/>
      </c>
      <c r="S224" s="2" t="str">
        <f>IFERROR(IF($F224="","",INDEX(リスト!$C:$C,MATCH($F224,リスト!$B:$B,0))),"")</f>
        <v/>
      </c>
      <c r="T224" s="2" t="str">
        <f>IFERROR(IF($K224="","",INDEX(リスト!$F:$F,MATCH($K224,リスト!$E:$E,0))),"")</f>
        <v/>
      </c>
      <c r="U224" s="2" t="str">
        <f>IF($B224="","",RIGHT($G224*1000+100+COUNTIF($G$2:$G224,$G224),9))</f>
        <v/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/>
      </c>
    </row>
    <row r="225" spans="15:22" x14ac:dyDescent="0.45">
      <c r="O225" s="2" t="str">
        <f>IFERROR(IF($B225="","",INDEX(所属情報!$E:$E,MATCH($A225,所属情報!$A:$A,0))),"")</f>
        <v/>
      </c>
      <c r="P225" s="2" t="str">
        <f t="shared" si="9"/>
        <v/>
      </c>
      <c r="Q225" s="2" t="str">
        <f t="shared" si="10"/>
        <v/>
      </c>
      <c r="R225" s="2" t="str">
        <f t="shared" si="11"/>
        <v/>
      </c>
      <c r="S225" s="2" t="str">
        <f>IFERROR(IF($F225="","",INDEX(リスト!$C:$C,MATCH($F225,リスト!$B:$B,0))),"")</f>
        <v/>
      </c>
      <c r="T225" s="2" t="str">
        <f>IFERROR(IF($K225="","",INDEX(リスト!$F:$F,MATCH($K225,リスト!$E:$E,0))),"")</f>
        <v/>
      </c>
      <c r="U225" s="2" t="str">
        <f>IF($B225="","",RIGHT($G225*1000+100+COUNTIF($G$2:$G225,$G225),9))</f>
        <v/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/>
      </c>
    </row>
    <row r="226" spans="15:22" x14ac:dyDescent="0.45">
      <c r="O226" s="2" t="str">
        <f>IFERROR(IF($B226="","",INDEX(所属情報!$E:$E,MATCH($A226,所属情報!$A:$A,0))),"")</f>
        <v/>
      </c>
      <c r="P226" s="2" t="str">
        <f t="shared" si="9"/>
        <v/>
      </c>
      <c r="Q226" s="2" t="str">
        <f t="shared" si="10"/>
        <v/>
      </c>
      <c r="R226" s="2" t="str">
        <f t="shared" si="11"/>
        <v/>
      </c>
      <c r="S226" s="2" t="str">
        <f>IFERROR(IF($F226="","",INDEX(リスト!$C:$C,MATCH($F226,リスト!$B:$B,0))),"")</f>
        <v/>
      </c>
      <c r="T226" s="2" t="str">
        <f>IFERROR(IF($K226="","",INDEX(リスト!$F:$F,MATCH($K226,リスト!$E:$E,0))),"")</f>
        <v/>
      </c>
      <c r="U226" s="2" t="str">
        <f>IF($B226="","",RIGHT($G226*1000+100+COUNTIF($G$2:$G226,$G226),9))</f>
        <v/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/>
      </c>
    </row>
    <row r="227" spans="15:22" x14ac:dyDescent="0.45">
      <c r="O227" s="2" t="str">
        <f>IFERROR(IF($B227="","",INDEX(所属情報!$E:$E,MATCH($A227,所属情報!$A:$A,0))),"")</f>
        <v/>
      </c>
      <c r="P227" s="2" t="str">
        <f t="shared" si="9"/>
        <v/>
      </c>
      <c r="Q227" s="2" t="str">
        <f t="shared" si="10"/>
        <v/>
      </c>
      <c r="R227" s="2" t="str">
        <f t="shared" si="11"/>
        <v/>
      </c>
      <c r="S227" s="2" t="str">
        <f>IFERROR(IF($F227="","",INDEX(リスト!$C:$C,MATCH($F227,リスト!$B:$B,0))),"")</f>
        <v/>
      </c>
      <c r="T227" s="2" t="str">
        <f>IFERROR(IF($K227="","",INDEX(リスト!$F:$F,MATCH($K227,リスト!$E:$E,0))),"")</f>
        <v/>
      </c>
      <c r="U227" s="2" t="str">
        <f>IF($B227="","",RIGHT($G227*1000+100+COUNTIF($G$2:$G227,$G227),9))</f>
        <v/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/>
      </c>
    </row>
    <row r="228" spans="15:22" x14ac:dyDescent="0.45">
      <c r="O228" s="2" t="str">
        <f>IFERROR(IF($B228="","",INDEX(所属情報!$E:$E,MATCH($A228,所属情報!$A:$A,0))),"")</f>
        <v/>
      </c>
      <c r="P228" s="2" t="str">
        <f t="shared" si="9"/>
        <v/>
      </c>
      <c r="Q228" s="2" t="str">
        <f t="shared" si="10"/>
        <v/>
      </c>
      <c r="R228" s="2" t="str">
        <f t="shared" si="11"/>
        <v/>
      </c>
      <c r="S228" s="2" t="str">
        <f>IFERROR(IF($F228="","",INDEX(リスト!$C:$C,MATCH($F228,リスト!$B:$B,0))),"")</f>
        <v/>
      </c>
      <c r="T228" s="2" t="str">
        <f>IFERROR(IF($K228="","",INDEX(リスト!$F:$F,MATCH($K228,リスト!$E:$E,0))),"")</f>
        <v/>
      </c>
      <c r="U228" s="2" t="str">
        <f>IF($B228="","",RIGHT($G228*1000+100+COUNTIF($G$2:$G228,$G228),9))</f>
        <v/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/>
      </c>
    </row>
    <row r="229" spans="15:22" x14ac:dyDescent="0.45">
      <c r="O229" s="2" t="str">
        <f>IFERROR(IF($B229="","",INDEX(所属情報!$E:$E,MATCH($A229,所属情報!$A:$A,0))),"")</f>
        <v/>
      </c>
      <c r="P229" s="2" t="str">
        <f t="shared" si="9"/>
        <v/>
      </c>
      <c r="Q229" s="2" t="str">
        <f t="shared" si="10"/>
        <v/>
      </c>
      <c r="R229" s="2" t="str">
        <f t="shared" si="11"/>
        <v/>
      </c>
      <c r="S229" s="2" t="str">
        <f>IFERROR(IF($F229="","",INDEX(リスト!$C:$C,MATCH($F229,リスト!$B:$B,0))),"")</f>
        <v/>
      </c>
      <c r="T229" s="2" t="str">
        <f>IFERROR(IF($K229="","",INDEX(リスト!$F:$F,MATCH($K229,リスト!$E:$E,0))),"")</f>
        <v/>
      </c>
      <c r="U229" s="2" t="str">
        <f>IF($B229="","",RIGHT($G229*1000+100+COUNTIF($G$2:$G229,$G229),9))</f>
        <v/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/>
      </c>
    </row>
    <row r="230" spans="15:22" x14ac:dyDescent="0.45">
      <c r="O230" s="2" t="str">
        <f>IFERROR(IF($B230="","",INDEX(所属情報!$E:$E,MATCH($A230,所属情報!$A:$A,0))),"")</f>
        <v/>
      </c>
      <c r="P230" s="2" t="str">
        <f t="shared" si="9"/>
        <v/>
      </c>
      <c r="Q230" s="2" t="str">
        <f t="shared" si="10"/>
        <v/>
      </c>
      <c r="R230" s="2" t="str">
        <f t="shared" si="11"/>
        <v/>
      </c>
      <c r="S230" s="2" t="str">
        <f>IFERROR(IF($F230="","",INDEX(リスト!$C:$C,MATCH($F230,リスト!$B:$B,0))),"")</f>
        <v/>
      </c>
      <c r="T230" s="2" t="str">
        <f>IFERROR(IF($K230="","",INDEX(リスト!$F:$F,MATCH($K230,リスト!$E:$E,0))),"")</f>
        <v/>
      </c>
      <c r="U230" s="2" t="str">
        <f>IF($B230="","",RIGHT($G230*1000+100+COUNTIF($G$2:$G230,$G230),9))</f>
        <v/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/>
      </c>
    </row>
    <row r="231" spans="15:22" x14ac:dyDescent="0.45">
      <c r="O231" s="2" t="str">
        <f>IFERROR(IF($B231="","",INDEX(所属情報!$E:$E,MATCH($A231,所属情報!$A:$A,0))),"")</f>
        <v/>
      </c>
      <c r="P231" s="2" t="str">
        <f t="shared" si="9"/>
        <v/>
      </c>
      <c r="Q231" s="2" t="str">
        <f t="shared" si="10"/>
        <v/>
      </c>
      <c r="R231" s="2" t="str">
        <f t="shared" si="11"/>
        <v/>
      </c>
      <c r="S231" s="2" t="str">
        <f>IFERROR(IF($F231="","",INDEX(リスト!$C:$C,MATCH($F231,リスト!$B:$B,0))),"")</f>
        <v/>
      </c>
      <c r="T231" s="2" t="str">
        <f>IFERROR(IF($K231="","",INDEX(リスト!$F:$F,MATCH($K231,リスト!$E:$E,0))),"")</f>
        <v/>
      </c>
      <c r="U231" s="2" t="str">
        <f>IF($B231="","",RIGHT($G231*1000+100+COUNTIF($G$2:$G231,$G231),9))</f>
        <v/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/>
      </c>
    </row>
    <row r="232" spans="15:22" x14ac:dyDescent="0.45">
      <c r="O232" s="2" t="str">
        <f>IFERROR(IF($B232="","",INDEX(所属情報!$E:$E,MATCH($A232,所属情報!$A:$A,0))),"")</f>
        <v/>
      </c>
      <c r="P232" s="2" t="str">
        <f t="shared" si="9"/>
        <v/>
      </c>
      <c r="Q232" s="2" t="str">
        <f t="shared" si="10"/>
        <v/>
      </c>
      <c r="R232" s="2" t="str">
        <f t="shared" si="11"/>
        <v/>
      </c>
      <c r="S232" s="2" t="str">
        <f>IFERROR(IF($F232="","",INDEX(リスト!$C:$C,MATCH($F232,リスト!$B:$B,0))),"")</f>
        <v/>
      </c>
      <c r="T232" s="2" t="str">
        <f>IFERROR(IF($K232="","",INDEX(リスト!$F:$F,MATCH($K232,リスト!$E:$E,0))),"")</f>
        <v/>
      </c>
      <c r="U232" s="2" t="str">
        <f>IF($B232="","",RIGHT($G232*1000+100+COUNTIF($G$2:$G232,$G232),9))</f>
        <v/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/>
      </c>
    </row>
    <row r="233" spans="15:22" x14ac:dyDescent="0.45">
      <c r="O233" s="2" t="str">
        <f>IFERROR(IF($B233="","",INDEX(所属情報!$E:$E,MATCH($A233,所属情報!$A:$A,0))),"")</f>
        <v/>
      </c>
      <c r="P233" s="2" t="str">
        <f t="shared" si="9"/>
        <v/>
      </c>
      <c r="Q233" s="2" t="str">
        <f t="shared" si="10"/>
        <v/>
      </c>
      <c r="R233" s="2" t="str">
        <f t="shared" si="11"/>
        <v/>
      </c>
      <c r="S233" s="2" t="str">
        <f>IFERROR(IF($F233="","",INDEX(リスト!$C:$C,MATCH($F233,リスト!$B:$B,0))),"")</f>
        <v/>
      </c>
      <c r="T233" s="2" t="str">
        <f>IFERROR(IF($K233="","",INDEX(リスト!$F:$F,MATCH($K233,リスト!$E:$E,0))),"")</f>
        <v/>
      </c>
      <c r="U233" s="2" t="str">
        <f>IF($B233="","",RIGHT($G233*1000+100+COUNTIF($G$2:$G233,$G233),9))</f>
        <v/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/>
      </c>
    </row>
    <row r="234" spans="15:22" x14ac:dyDescent="0.45">
      <c r="O234" s="2" t="str">
        <f>IFERROR(IF($B234="","",INDEX(所属情報!$E:$E,MATCH($A234,所属情報!$A:$A,0))),"")</f>
        <v/>
      </c>
      <c r="P234" s="2" t="str">
        <f t="shared" si="9"/>
        <v/>
      </c>
      <c r="Q234" s="2" t="str">
        <f t="shared" si="10"/>
        <v/>
      </c>
      <c r="R234" s="2" t="str">
        <f t="shared" si="11"/>
        <v/>
      </c>
      <c r="S234" s="2" t="str">
        <f>IFERROR(IF($F234="","",INDEX(リスト!$C:$C,MATCH($F234,リスト!$B:$B,0))),"")</f>
        <v/>
      </c>
      <c r="T234" s="2" t="str">
        <f>IFERROR(IF($K234="","",INDEX(リスト!$F:$F,MATCH($K234,リスト!$E:$E,0))),"")</f>
        <v/>
      </c>
      <c r="U234" s="2" t="str">
        <f>IF($B234="","",RIGHT($G234*1000+100+COUNTIF($G$2:$G234,$G234),9))</f>
        <v/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/>
      </c>
    </row>
    <row r="235" spans="15:22" x14ac:dyDescent="0.45">
      <c r="O235" s="2" t="str">
        <f>IFERROR(IF($B235="","",INDEX(所属情報!$E:$E,MATCH($A235,所属情報!$A:$A,0))),"")</f>
        <v/>
      </c>
      <c r="P235" s="2" t="str">
        <f t="shared" si="9"/>
        <v/>
      </c>
      <c r="Q235" s="2" t="str">
        <f t="shared" si="10"/>
        <v/>
      </c>
      <c r="R235" s="2" t="str">
        <f t="shared" si="11"/>
        <v/>
      </c>
      <c r="S235" s="2" t="str">
        <f>IFERROR(IF($F235="","",INDEX(リスト!$C:$C,MATCH($F235,リスト!$B:$B,0))),"")</f>
        <v/>
      </c>
      <c r="T235" s="2" t="str">
        <f>IFERROR(IF($K235="","",INDEX(リスト!$F:$F,MATCH($K235,リスト!$E:$E,0))),"")</f>
        <v/>
      </c>
      <c r="U235" s="2" t="str">
        <f>IF($B235="","",RIGHT($G235*1000+100+COUNTIF($G$2:$G235,$G235),9))</f>
        <v/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/>
      </c>
    </row>
    <row r="236" spans="15:22" x14ac:dyDescent="0.45">
      <c r="O236" s="2" t="str">
        <f>IFERROR(IF($B236="","",INDEX(所属情報!$E:$E,MATCH($A236,所属情報!$A:$A,0))),"")</f>
        <v/>
      </c>
      <c r="P236" s="2" t="str">
        <f t="shared" si="9"/>
        <v/>
      </c>
      <c r="Q236" s="2" t="str">
        <f t="shared" si="10"/>
        <v/>
      </c>
      <c r="R236" s="2" t="str">
        <f t="shared" si="11"/>
        <v/>
      </c>
      <c r="S236" s="2" t="str">
        <f>IFERROR(IF($F236="","",INDEX(リスト!$C:$C,MATCH($F236,リスト!$B:$B,0))),"")</f>
        <v/>
      </c>
      <c r="T236" s="2" t="str">
        <f>IFERROR(IF($K236="","",INDEX(リスト!$F:$F,MATCH($K236,リスト!$E:$E,0))),"")</f>
        <v/>
      </c>
      <c r="U236" s="2" t="str">
        <f>IF($B236="","",RIGHT($G236*1000+100+COUNTIF($G$2:$G236,$G236),9))</f>
        <v/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/>
      </c>
    </row>
    <row r="237" spans="15:22" x14ac:dyDescent="0.45">
      <c r="O237" s="2" t="str">
        <f>IFERROR(IF($B237="","",INDEX(所属情報!$E:$E,MATCH($A237,所属情報!$A:$A,0))),"")</f>
        <v/>
      </c>
      <c r="P237" s="2" t="str">
        <f t="shared" si="9"/>
        <v/>
      </c>
      <c r="Q237" s="2" t="str">
        <f t="shared" si="10"/>
        <v/>
      </c>
      <c r="R237" s="2" t="str">
        <f t="shared" si="11"/>
        <v/>
      </c>
      <c r="S237" s="2" t="str">
        <f>IFERROR(IF($F237="","",INDEX(リスト!$C:$C,MATCH($F237,リスト!$B:$B,0))),"")</f>
        <v/>
      </c>
      <c r="T237" s="2" t="str">
        <f>IFERROR(IF($K237="","",INDEX(リスト!$F:$F,MATCH($K237,リスト!$E:$E,0))),"")</f>
        <v/>
      </c>
      <c r="U237" s="2" t="str">
        <f>IF($B237="","",RIGHT($G237*1000+100+COUNTIF($G$2:$G237,$G237),9))</f>
        <v/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/>
      </c>
    </row>
    <row r="238" spans="15:22" x14ac:dyDescent="0.45">
      <c r="O238" s="2" t="str">
        <f>IFERROR(IF($B238="","",INDEX(所属情報!$E:$E,MATCH($A238,所属情報!$A:$A,0))),"")</f>
        <v/>
      </c>
      <c r="P238" s="2" t="str">
        <f t="shared" si="9"/>
        <v/>
      </c>
      <c r="Q238" s="2" t="str">
        <f t="shared" si="10"/>
        <v/>
      </c>
      <c r="R238" s="2" t="str">
        <f t="shared" si="11"/>
        <v/>
      </c>
      <c r="S238" s="2" t="str">
        <f>IFERROR(IF($F238="","",INDEX(リスト!$C:$C,MATCH($F238,リスト!$B:$B,0))),"")</f>
        <v/>
      </c>
      <c r="T238" s="2" t="str">
        <f>IFERROR(IF($K238="","",INDEX(リスト!$F:$F,MATCH($K238,リスト!$E:$E,0))),"")</f>
        <v/>
      </c>
      <c r="U238" s="2" t="str">
        <f>IF($B238="","",RIGHT($G238*1000+100+COUNTIF($G$2:$G238,$G238),9))</f>
        <v/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/>
      </c>
    </row>
    <row r="239" spans="15:22" x14ac:dyDescent="0.45">
      <c r="O239" s="2" t="str">
        <f>IFERROR(IF($B239="","",INDEX(所属情報!$E:$E,MATCH($A239,所属情報!$A:$A,0))),"")</f>
        <v/>
      </c>
      <c r="P239" s="2" t="str">
        <f t="shared" si="9"/>
        <v/>
      </c>
      <c r="Q239" s="2" t="str">
        <f t="shared" si="10"/>
        <v/>
      </c>
      <c r="R239" s="2" t="str">
        <f t="shared" si="11"/>
        <v/>
      </c>
      <c r="S239" s="2" t="str">
        <f>IFERROR(IF($F239="","",INDEX(リスト!$C:$C,MATCH($F239,リスト!$B:$B,0))),"")</f>
        <v/>
      </c>
      <c r="T239" s="2" t="str">
        <f>IFERROR(IF($K239="","",INDEX(リスト!$F:$F,MATCH($K239,リスト!$E:$E,0))),"")</f>
        <v/>
      </c>
      <c r="U239" s="2" t="str">
        <f>IF($B239="","",RIGHT($G239*1000+100+COUNTIF($G$2:$G239,$G239),9))</f>
        <v/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/>
      </c>
    </row>
    <row r="240" spans="15:22" x14ac:dyDescent="0.45">
      <c r="O240" s="2" t="str">
        <f>IFERROR(IF($B240="","",INDEX(所属情報!$E:$E,MATCH($A240,所属情報!$A:$A,0))),"")</f>
        <v/>
      </c>
      <c r="P240" s="2" t="str">
        <f t="shared" si="9"/>
        <v/>
      </c>
      <c r="Q240" s="2" t="str">
        <f t="shared" si="10"/>
        <v/>
      </c>
      <c r="R240" s="2" t="str">
        <f t="shared" si="11"/>
        <v/>
      </c>
      <c r="S240" s="2" t="str">
        <f>IFERROR(IF($F240="","",INDEX(リスト!$C:$C,MATCH($F240,リスト!$B:$B,0))),"")</f>
        <v/>
      </c>
      <c r="T240" s="2" t="str">
        <f>IFERROR(IF($K240="","",INDEX(リスト!$F:$F,MATCH($K240,リスト!$E:$E,0))),"")</f>
        <v/>
      </c>
      <c r="U240" s="2" t="str">
        <f>IF($B240="","",RIGHT($G240*1000+100+COUNTIF($G$2:$G240,$G240),9))</f>
        <v/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/>
      </c>
    </row>
    <row r="241" spans="15:22" x14ac:dyDescent="0.45">
      <c r="O241" s="2" t="str">
        <f>IFERROR(IF($B241="","",INDEX(所属情報!$E:$E,MATCH($A241,所属情報!$A:$A,0))),"")</f>
        <v/>
      </c>
      <c r="P241" s="2" t="str">
        <f t="shared" si="9"/>
        <v/>
      </c>
      <c r="Q241" s="2" t="str">
        <f t="shared" si="10"/>
        <v/>
      </c>
      <c r="R241" s="2" t="str">
        <f t="shared" si="11"/>
        <v/>
      </c>
      <c r="S241" s="2" t="str">
        <f>IFERROR(IF($F241="","",INDEX(リスト!$C:$C,MATCH($F241,リスト!$B:$B,0))),"")</f>
        <v/>
      </c>
      <c r="T241" s="2" t="str">
        <f>IFERROR(IF($K241="","",INDEX(リスト!$F:$F,MATCH($K241,リスト!$E:$E,0))),"")</f>
        <v/>
      </c>
      <c r="U241" s="2" t="str">
        <f>IF($B241="","",RIGHT($G241*1000+100+COUNTIF($G$2:$G241,$G241),9))</f>
        <v/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/>
      </c>
    </row>
    <row r="242" spans="15:22" x14ac:dyDescent="0.45">
      <c r="O242" s="2" t="str">
        <f>IFERROR(IF($B242="","",INDEX(所属情報!$E:$E,MATCH($A242,所属情報!$A:$A,0))),"")</f>
        <v/>
      </c>
      <c r="P242" s="2" t="str">
        <f t="shared" si="9"/>
        <v/>
      </c>
      <c r="Q242" s="2" t="str">
        <f t="shared" si="10"/>
        <v/>
      </c>
      <c r="R242" s="2" t="str">
        <f t="shared" si="11"/>
        <v/>
      </c>
      <c r="S242" s="2" t="str">
        <f>IFERROR(IF($F242="","",INDEX(リスト!$C:$C,MATCH($F242,リスト!$B:$B,0))),"")</f>
        <v/>
      </c>
      <c r="T242" s="2" t="str">
        <f>IFERROR(IF($K242="","",INDEX(リスト!$F:$F,MATCH($K242,リスト!$E:$E,0))),"")</f>
        <v/>
      </c>
      <c r="U242" s="2" t="str">
        <f>IF($B242="","",RIGHT($G242*1000+100+COUNTIF($G$2:$G242,$G242),9))</f>
        <v/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/>
      </c>
    </row>
    <row r="243" spans="15:22" x14ac:dyDescent="0.45">
      <c r="O243" s="2" t="str">
        <f>IFERROR(IF($B243="","",INDEX(所属情報!$E:$E,MATCH($A243,所属情報!$A:$A,0))),"")</f>
        <v/>
      </c>
      <c r="P243" s="2" t="str">
        <f t="shared" si="9"/>
        <v/>
      </c>
      <c r="Q243" s="2" t="str">
        <f t="shared" si="10"/>
        <v/>
      </c>
      <c r="R243" s="2" t="str">
        <f t="shared" si="11"/>
        <v/>
      </c>
      <c r="S243" s="2" t="str">
        <f>IFERROR(IF($F243="","",INDEX(リスト!$C:$C,MATCH($F243,リスト!$B:$B,0))),"")</f>
        <v/>
      </c>
      <c r="T243" s="2" t="str">
        <f>IFERROR(IF($K243="","",INDEX(リスト!$F:$F,MATCH($K243,リスト!$E:$E,0))),"")</f>
        <v/>
      </c>
      <c r="U243" s="2" t="str">
        <f>IF($B243="","",RIGHT($G243*1000+100+COUNTIF($G$2:$G243,$G243),9))</f>
        <v/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/>
      </c>
    </row>
    <row r="244" spans="15:22" x14ac:dyDescent="0.45">
      <c r="O244" s="2" t="str">
        <f>IFERROR(IF($B244="","",INDEX(所属情報!$E:$E,MATCH($A244,所属情報!$A:$A,0))),"")</f>
        <v/>
      </c>
      <c r="P244" s="2" t="str">
        <f t="shared" si="9"/>
        <v/>
      </c>
      <c r="Q244" s="2" t="str">
        <f t="shared" si="10"/>
        <v/>
      </c>
      <c r="R244" s="2" t="str">
        <f t="shared" si="11"/>
        <v/>
      </c>
      <c r="S244" s="2" t="str">
        <f>IFERROR(IF($F244="","",INDEX(リスト!$C:$C,MATCH($F244,リスト!$B:$B,0))),"")</f>
        <v/>
      </c>
      <c r="T244" s="2" t="str">
        <f>IFERROR(IF($K244="","",INDEX(リスト!$F:$F,MATCH($K244,リスト!$E:$E,0))),"")</f>
        <v/>
      </c>
      <c r="U244" s="2" t="str">
        <f>IF($B244="","",RIGHT($G244*1000+100+COUNTIF($G$2:$G244,$G244),9))</f>
        <v/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/>
      </c>
    </row>
    <row r="245" spans="15:22" x14ac:dyDescent="0.45">
      <c r="O245" s="2" t="str">
        <f>IFERROR(IF($B245="","",INDEX(所属情報!$E:$E,MATCH($A245,所属情報!$A:$A,0))),"")</f>
        <v/>
      </c>
      <c r="P245" s="2" t="str">
        <f t="shared" si="9"/>
        <v/>
      </c>
      <c r="Q245" s="2" t="str">
        <f t="shared" si="10"/>
        <v/>
      </c>
      <c r="R245" s="2" t="str">
        <f t="shared" si="11"/>
        <v/>
      </c>
      <c r="S245" s="2" t="str">
        <f>IFERROR(IF($F245="","",INDEX(リスト!$C:$C,MATCH($F245,リスト!$B:$B,0))),"")</f>
        <v/>
      </c>
      <c r="T245" s="2" t="str">
        <f>IFERROR(IF($K245="","",INDEX(リスト!$F:$F,MATCH($K245,リスト!$E:$E,0))),"")</f>
        <v/>
      </c>
      <c r="U245" s="2" t="str">
        <f>IF($B245="","",RIGHT($G245*1000+100+COUNTIF($G$2:$G245,$G245),9))</f>
        <v/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/>
      </c>
    </row>
    <row r="246" spans="15:22" x14ac:dyDescent="0.45">
      <c r="O246" s="2" t="str">
        <f>IFERROR(IF($B246="","",INDEX(所属情報!$E:$E,MATCH($A246,所属情報!$A:$A,0))),"")</f>
        <v/>
      </c>
      <c r="P246" s="2" t="str">
        <f t="shared" si="9"/>
        <v/>
      </c>
      <c r="Q246" s="2" t="str">
        <f t="shared" si="10"/>
        <v/>
      </c>
      <c r="R246" s="2" t="str">
        <f t="shared" si="11"/>
        <v/>
      </c>
      <c r="S246" s="2" t="str">
        <f>IFERROR(IF($F246="","",INDEX(リスト!$C:$C,MATCH($F246,リスト!$B:$B,0))),"")</f>
        <v/>
      </c>
      <c r="T246" s="2" t="str">
        <f>IFERROR(IF($K246="","",INDEX(リスト!$F:$F,MATCH($K246,リスト!$E:$E,0))),"")</f>
        <v/>
      </c>
      <c r="U246" s="2" t="str">
        <f>IF($B246="","",RIGHT($G246*1000+100+COUNTIF($G$2:$G246,$G246),9))</f>
        <v/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/>
      </c>
    </row>
    <row r="247" spans="15:22" x14ac:dyDescent="0.45">
      <c r="O247" s="2" t="str">
        <f>IFERROR(IF($B247="","",INDEX(所属情報!$E:$E,MATCH($A247,所属情報!$A:$A,0))),"")</f>
        <v/>
      </c>
      <c r="P247" s="2" t="str">
        <f t="shared" si="9"/>
        <v/>
      </c>
      <c r="Q247" s="2" t="str">
        <f t="shared" si="10"/>
        <v/>
      </c>
      <c r="R247" s="2" t="str">
        <f t="shared" si="11"/>
        <v/>
      </c>
      <c r="S247" s="2" t="str">
        <f>IFERROR(IF($F247="","",INDEX(リスト!$C:$C,MATCH($F247,リスト!$B:$B,0))),"")</f>
        <v/>
      </c>
      <c r="T247" s="2" t="str">
        <f>IFERROR(IF($K247="","",INDEX(リスト!$F:$F,MATCH($K247,リスト!$E:$E,0))),"")</f>
        <v/>
      </c>
      <c r="U247" s="2" t="str">
        <f>IF($B247="","",RIGHT($G247*1000+100+COUNTIF($G$2:$G247,$G247),9))</f>
        <v/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/>
      </c>
    </row>
    <row r="248" spans="15:22" x14ac:dyDescent="0.45">
      <c r="O248" s="2" t="str">
        <f>IFERROR(IF($B248="","",INDEX(所属情報!$E:$E,MATCH($A248,所属情報!$A:$A,0))),"")</f>
        <v/>
      </c>
      <c r="P248" s="2" t="str">
        <f t="shared" si="9"/>
        <v/>
      </c>
      <c r="Q248" s="2" t="str">
        <f t="shared" si="10"/>
        <v/>
      </c>
      <c r="R248" s="2" t="str">
        <f t="shared" si="11"/>
        <v/>
      </c>
      <c r="S248" s="2" t="str">
        <f>IFERROR(IF($F248="","",INDEX(リスト!$C:$C,MATCH($F248,リスト!$B:$B,0))),"")</f>
        <v/>
      </c>
      <c r="T248" s="2" t="str">
        <f>IFERROR(IF($K248="","",INDEX(リスト!$F:$F,MATCH($K248,リスト!$E:$E,0))),"")</f>
        <v/>
      </c>
      <c r="U248" s="2" t="str">
        <f>IF($B248="","",RIGHT($G248*1000+100+COUNTIF($G$2:$G248,$G248),9))</f>
        <v/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/>
      </c>
    </row>
    <row r="249" spans="15:22" x14ac:dyDescent="0.45">
      <c r="O249" s="2" t="str">
        <f>IFERROR(IF($B249="","",INDEX(所属情報!$E:$E,MATCH($A249,所属情報!$A:$A,0))),"")</f>
        <v/>
      </c>
      <c r="P249" s="2" t="str">
        <f t="shared" si="9"/>
        <v/>
      </c>
      <c r="Q249" s="2" t="str">
        <f t="shared" si="10"/>
        <v/>
      </c>
      <c r="R249" s="2" t="str">
        <f t="shared" si="11"/>
        <v/>
      </c>
      <c r="S249" s="2" t="str">
        <f>IFERROR(IF($F249="","",INDEX(リスト!$C:$C,MATCH($F249,リスト!$B:$B,0))),"")</f>
        <v/>
      </c>
      <c r="T249" s="2" t="str">
        <f>IFERROR(IF($K249="","",INDEX(リスト!$F:$F,MATCH($K249,リスト!$E:$E,0))),"")</f>
        <v/>
      </c>
      <c r="U249" s="2" t="str">
        <f>IF($B249="","",RIGHT($G249*1000+100+COUNTIF($G$2:$G249,$G249),9))</f>
        <v/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/>
      </c>
    </row>
    <row r="250" spans="15:22" x14ac:dyDescent="0.45">
      <c r="O250" s="2" t="str">
        <f>IFERROR(IF($B250="","",INDEX(所属情報!$E:$E,MATCH($A250,所属情報!$A:$A,0))),"")</f>
        <v/>
      </c>
      <c r="P250" s="2" t="str">
        <f t="shared" si="9"/>
        <v/>
      </c>
      <c r="Q250" s="2" t="str">
        <f t="shared" si="10"/>
        <v/>
      </c>
      <c r="R250" s="2" t="str">
        <f t="shared" si="11"/>
        <v/>
      </c>
      <c r="S250" s="2" t="str">
        <f>IFERROR(IF($F250="","",INDEX(リスト!$C:$C,MATCH($F250,リスト!$B:$B,0))),"")</f>
        <v/>
      </c>
      <c r="T250" s="2" t="str">
        <f>IFERROR(IF($K250="","",INDEX(リスト!$F:$F,MATCH($K250,リスト!$E:$E,0))),"")</f>
        <v/>
      </c>
      <c r="U250" s="2" t="str">
        <f>IF($B250="","",RIGHT($G250*1000+100+COUNTIF($G$2:$G250,$G250),9))</f>
        <v/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/>
      </c>
    </row>
    <row r="251" spans="15:22" x14ac:dyDescent="0.45">
      <c r="O251" s="2" t="str">
        <f>IFERROR(IF($B251="","",INDEX(所属情報!$E:$E,MATCH($A251,所属情報!$A:$A,0))),"")</f>
        <v/>
      </c>
      <c r="P251" s="2" t="str">
        <f t="shared" si="9"/>
        <v/>
      </c>
      <c r="Q251" s="2" t="str">
        <f t="shared" si="10"/>
        <v/>
      </c>
      <c r="R251" s="2" t="str">
        <f t="shared" si="11"/>
        <v/>
      </c>
      <c r="S251" s="2" t="str">
        <f>IFERROR(IF($F251="","",INDEX(リスト!$C:$C,MATCH($F251,リスト!$B:$B,0))),"")</f>
        <v/>
      </c>
      <c r="T251" s="2" t="str">
        <f>IFERROR(IF($K251="","",INDEX(リスト!$F:$F,MATCH($K251,リスト!$E:$E,0))),"")</f>
        <v/>
      </c>
      <c r="U251" s="2" t="str">
        <f>IF($B251="","",RIGHT($G251*1000+100+COUNTIF($G$2:$G251,$G251),9))</f>
        <v/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/>
      </c>
    </row>
    <row r="252" spans="15:22" x14ac:dyDescent="0.45">
      <c r="O252" s="2" t="str">
        <f>IFERROR(IF($B252="","",INDEX(所属情報!$E:$E,MATCH($A252,所属情報!$A:$A,0))),"")</f>
        <v/>
      </c>
      <c r="P252" s="2" t="str">
        <f t="shared" si="9"/>
        <v/>
      </c>
      <c r="Q252" s="2" t="str">
        <f t="shared" si="10"/>
        <v/>
      </c>
      <c r="R252" s="2" t="str">
        <f t="shared" si="11"/>
        <v/>
      </c>
      <c r="S252" s="2" t="str">
        <f>IFERROR(IF($F252="","",INDEX(リスト!$C:$C,MATCH($F252,リスト!$B:$B,0))),"")</f>
        <v/>
      </c>
      <c r="T252" s="2" t="str">
        <f>IFERROR(IF($K252="","",INDEX(リスト!$F:$F,MATCH($K252,リスト!$E:$E,0))),"")</f>
        <v/>
      </c>
      <c r="U252" s="2" t="str">
        <f>IF($B252="","",RIGHT($G252*1000+100+COUNTIF($G$2:$G252,$G252),9))</f>
        <v/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/>
      </c>
    </row>
    <row r="253" spans="15:22" x14ac:dyDescent="0.45">
      <c r="O253" s="2" t="str">
        <f>IFERROR(IF($B253="","",INDEX(所属情報!$E:$E,MATCH($A253,所属情報!$A:$A,0))),"")</f>
        <v/>
      </c>
      <c r="P253" s="2" t="str">
        <f t="shared" si="9"/>
        <v/>
      </c>
      <c r="Q253" s="2" t="str">
        <f t="shared" si="10"/>
        <v/>
      </c>
      <c r="R253" s="2" t="str">
        <f t="shared" si="11"/>
        <v/>
      </c>
      <c r="S253" s="2" t="str">
        <f>IFERROR(IF($F253="","",INDEX(リスト!$C:$C,MATCH($F253,リスト!$B:$B,0))),"")</f>
        <v/>
      </c>
      <c r="T253" s="2" t="str">
        <f>IFERROR(IF($K253="","",INDEX(リスト!$F:$F,MATCH($K253,リスト!$E:$E,0))),"")</f>
        <v/>
      </c>
      <c r="U253" s="2" t="str">
        <f>IF($B253="","",RIGHT($G253*1000+100+COUNTIF($G$2:$G253,$G253),9))</f>
        <v/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/>
      </c>
    </row>
    <row r="254" spans="15:22" x14ac:dyDescent="0.45">
      <c r="O254" s="2" t="str">
        <f>IFERROR(IF($B254="","",INDEX(所属情報!$E:$E,MATCH($A254,所属情報!$A:$A,0))),"")</f>
        <v/>
      </c>
      <c r="P254" s="2" t="str">
        <f t="shared" si="9"/>
        <v/>
      </c>
      <c r="Q254" s="2" t="str">
        <f t="shared" si="10"/>
        <v/>
      </c>
      <c r="R254" s="2" t="str">
        <f t="shared" si="11"/>
        <v/>
      </c>
      <c r="S254" s="2" t="str">
        <f>IFERROR(IF($F254="","",INDEX(リスト!$C:$C,MATCH($F254,リスト!$B:$B,0))),"")</f>
        <v/>
      </c>
      <c r="T254" s="2" t="str">
        <f>IFERROR(IF($K254="","",INDEX(リスト!$F:$F,MATCH($K254,リスト!$E:$E,0))),"")</f>
        <v/>
      </c>
      <c r="U254" s="2" t="str">
        <f>IF($B254="","",RIGHT($G254*1000+100+COUNTIF($G$2:$G254,$G254),9))</f>
        <v/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/>
      </c>
    </row>
    <row r="255" spans="15:22" x14ac:dyDescent="0.45">
      <c r="O255" s="2" t="str">
        <f>IFERROR(IF($B255="","",INDEX(所属情報!$E:$E,MATCH($A255,所属情報!$A:$A,0))),"")</f>
        <v/>
      </c>
      <c r="P255" s="2" t="str">
        <f t="shared" si="9"/>
        <v/>
      </c>
      <c r="Q255" s="2" t="str">
        <f t="shared" si="10"/>
        <v/>
      </c>
      <c r="R255" s="2" t="str">
        <f t="shared" si="11"/>
        <v/>
      </c>
      <c r="S255" s="2" t="str">
        <f>IFERROR(IF($F255="","",INDEX(リスト!$C:$C,MATCH($F255,リスト!$B:$B,0))),"")</f>
        <v/>
      </c>
      <c r="T255" s="2" t="str">
        <f>IFERROR(IF($K255="","",INDEX(リスト!$F:$F,MATCH($K255,リスト!$E:$E,0))),"")</f>
        <v/>
      </c>
      <c r="U255" s="2" t="str">
        <f>IF($B255="","",RIGHT($G255*1000+100+COUNTIF($G$2:$G255,$G255),9))</f>
        <v/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/>
      </c>
    </row>
    <row r="256" spans="15:22" x14ac:dyDescent="0.45">
      <c r="O256" s="2" t="str">
        <f>IFERROR(IF($B256="","",INDEX(所属情報!$E:$E,MATCH($A256,所属情報!$A:$A,0))),"")</f>
        <v/>
      </c>
      <c r="P256" s="2" t="str">
        <f t="shared" si="9"/>
        <v/>
      </c>
      <c r="Q256" s="2" t="str">
        <f t="shared" si="10"/>
        <v/>
      </c>
      <c r="R256" s="2" t="str">
        <f t="shared" si="11"/>
        <v/>
      </c>
      <c r="S256" s="2" t="str">
        <f>IFERROR(IF($F256="","",INDEX(リスト!$C:$C,MATCH($F256,リスト!$B:$B,0))),"")</f>
        <v/>
      </c>
      <c r="T256" s="2" t="str">
        <f>IFERROR(IF($K256="","",INDEX(リスト!$F:$F,MATCH($K256,リスト!$E:$E,0))),"")</f>
        <v/>
      </c>
      <c r="U256" s="2" t="str">
        <f>IF($B256="","",RIGHT($G256*1000+100+COUNTIF($G$2:$G256,$G256),9))</f>
        <v/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/>
      </c>
    </row>
    <row r="257" spans="15:22" x14ac:dyDescent="0.45">
      <c r="O257" s="2" t="str">
        <f>IFERROR(IF($B257="","",INDEX(所属情報!$E:$E,MATCH($A257,所属情報!$A:$A,0))),"")</f>
        <v/>
      </c>
      <c r="P257" s="2" t="str">
        <f t="shared" si="9"/>
        <v/>
      </c>
      <c r="Q257" s="2" t="str">
        <f t="shared" si="10"/>
        <v/>
      </c>
      <c r="R257" s="2" t="str">
        <f t="shared" si="11"/>
        <v/>
      </c>
      <c r="S257" s="2" t="str">
        <f>IFERROR(IF($F257="","",INDEX(リスト!$C:$C,MATCH($F257,リスト!$B:$B,0))),"")</f>
        <v/>
      </c>
      <c r="T257" s="2" t="str">
        <f>IFERROR(IF($K257="","",INDEX(リスト!$F:$F,MATCH($K257,リスト!$E:$E,0))),"")</f>
        <v/>
      </c>
      <c r="U257" s="2" t="str">
        <f>IF($B257="","",RIGHT($G257*1000+100+COUNTIF($G$2:$G257,$G257),9))</f>
        <v/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/>
      </c>
    </row>
    <row r="258" spans="15:22" x14ac:dyDescent="0.45">
      <c r="O258" s="2" t="str">
        <f>IFERROR(IF($B258="","",INDEX(所属情報!$E:$E,MATCH($A258,所属情報!$A:$A,0))),"")</f>
        <v/>
      </c>
      <c r="P258" s="2" t="str">
        <f t="shared" si="9"/>
        <v/>
      </c>
      <c r="Q258" s="2" t="str">
        <f t="shared" si="10"/>
        <v/>
      </c>
      <c r="R258" s="2" t="str">
        <f t="shared" si="11"/>
        <v/>
      </c>
      <c r="S258" s="2" t="str">
        <f>IFERROR(IF($F258="","",INDEX(リスト!$C:$C,MATCH($F258,リスト!$B:$B,0))),"")</f>
        <v/>
      </c>
      <c r="T258" s="2" t="str">
        <f>IFERROR(IF($K258="","",INDEX(リスト!$F:$F,MATCH($K258,リスト!$E:$E,0))),"")</f>
        <v/>
      </c>
      <c r="U258" s="2" t="str">
        <f>IF($B258="","",RIGHT($G258*1000+100+COUNTIF($G$2:$G258,$G258),9))</f>
        <v/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/>
      </c>
    </row>
    <row r="259" spans="15:22" x14ac:dyDescent="0.45">
      <c r="O259" s="2" t="str">
        <f>IFERROR(IF($B259="","",INDEX(所属情報!$E:$E,MATCH($A259,所属情報!$A:$A,0))),"")</f>
        <v/>
      </c>
      <c r="P259" s="2" t="str">
        <f t="shared" ref="P259:P322" si="12">IF($C259="","",IF($E259="",$C259,$C259&amp;" ("&amp;$E259&amp;")"))</f>
        <v/>
      </c>
      <c r="Q259" s="2" t="str">
        <f t="shared" ref="Q259:Q322" si="13">IF($D259="","",ASC($D259))</f>
        <v/>
      </c>
      <c r="R259" s="2" t="str">
        <f t="shared" ref="R259:R322" si="14">IF($I259="","",UPPER($I259)&amp;" "&amp;UPPER(LEFT($J259,1))&amp;LOWER(RIGHT($J259,LEN($J259)-1))&amp;" ("&amp;MID($G259,3,2)&amp;")")</f>
        <v/>
      </c>
      <c r="S259" s="2" t="str">
        <f>IFERROR(IF($F259="","",INDEX(リスト!$C:$C,MATCH($F259,リスト!$B:$B,0))),"")</f>
        <v/>
      </c>
      <c r="T259" s="2" t="str">
        <f>IFERROR(IF($K259="","",INDEX(リスト!$F:$F,MATCH($K259,リスト!$E:$E,0))),"")</f>
        <v/>
      </c>
      <c r="U259" s="2" t="str">
        <f>IF($B259="","",RIGHT($G259*1000+100+COUNTIF($G$2:$G259,$G259),9))</f>
        <v/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/>
      </c>
    </row>
    <row r="260" spans="15:22" x14ac:dyDescent="0.45">
      <c r="O260" s="2" t="str">
        <f>IFERROR(IF($B260="","",INDEX(所属情報!$E:$E,MATCH($A260,所属情報!$A:$A,0))),"")</f>
        <v/>
      </c>
      <c r="P260" s="2" t="str">
        <f t="shared" si="12"/>
        <v/>
      </c>
      <c r="Q260" s="2" t="str">
        <f t="shared" si="13"/>
        <v/>
      </c>
      <c r="R260" s="2" t="str">
        <f t="shared" si="14"/>
        <v/>
      </c>
      <c r="S260" s="2" t="str">
        <f>IFERROR(IF($F260="","",INDEX(リスト!$C:$C,MATCH($F260,リスト!$B:$B,0))),"")</f>
        <v/>
      </c>
      <c r="T260" s="2" t="str">
        <f>IFERROR(IF($K260="","",INDEX(リスト!$F:$F,MATCH($K260,リスト!$E:$E,0))),"")</f>
        <v/>
      </c>
      <c r="U260" s="2" t="str">
        <f>IF($B260="","",RIGHT($G260*1000+100+COUNTIF($G$2:$G260,$G260),9))</f>
        <v/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/>
      </c>
    </row>
    <row r="261" spans="15:22" x14ac:dyDescent="0.45">
      <c r="O261" s="2" t="str">
        <f>IFERROR(IF($B261="","",INDEX(所属情報!$E:$E,MATCH($A261,所属情報!$A:$A,0))),"")</f>
        <v/>
      </c>
      <c r="P261" s="2" t="str">
        <f t="shared" si="12"/>
        <v/>
      </c>
      <c r="Q261" s="2" t="str">
        <f t="shared" si="13"/>
        <v/>
      </c>
      <c r="R261" s="2" t="str">
        <f t="shared" si="14"/>
        <v/>
      </c>
      <c r="S261" s="2" t="str">
        <f>IFERROR(IF($F261="","",INDEX(リスト!$C:$C,MATCH($F261,リスト!$B:$B,0))),"")</f>
        <v/>
      </c>
      <c r="T261" s="2" t="str">
        <f>IFERROR(IF($K261="","",INDEX(リスト!$F:$F,MATCH($K261,リスト!$E:$E,0))),"")</f>
        <v/>
      </c>
      <c r="U261" s="2" t="str">
        <f>IF($B261="","",RIGHT($G261*1000+100+COUNTIF($G$2:$G261,$G261),9))</f>
        <v/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/>
      </c>
    </row>
    <row r="262" spans="15:22" x14ac:dyDescent="0.45">
      <c r="O262" s="2" t="str">
        <f>IFERROR(IF($B262="","",INDEX(所属情報!$E:$E,MATCH($A262,所属情報!$A:$A,0))),"")</f>
        <v/>
      </c>
      <c r="P262" s="2" t="str">
        <f t="shared" si="12"/>
        <v/>
      </c>
      <c r="Q262" s="2" t="str">
        <f t="shared" si="13"/>
        <v/>
      </c>
      <c r="R262" s="2" t="str">
        <f t="shared" si="14"/>
        <v/>
      </c>
      <c r="S262" s="2" t="str">
        <f>IFERROR(IF($F262="","",INDEX(リスト!$C:$C,MATCH($F262,リスト!$B:$B,0))),"")</f>
        <v/>
      </c>
      <c r="T262" s="2" t="str">
        <f>IFERROR(IF($K262="","",INDEX(リスト!$F:$F,MATCH($K262,リスト!$E:$E,0))),"")</f>
        <v/>
      </c>
      <c r="U262" s="2" t="str">
        <f>IF($B262="","",RIGHT($G262*1000+100+COUNTIF($G$2:$G262,$G262),9))</f>
        <v/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/>
      </c>
    </row>
    <row r="263" spans="15:22" x14ac:dyDescent="0.45">
      <c r="O263" s="2" t="str">
        <f>IFERROR(IF($B263="","",INDEX(所属情報!$E:$E,MATCH($A263,所属情報!$A:$A,0))),"")</f>
        <v/>
      </c>
      <c r="P263" s="2" t="str">
        <f t="shared" si="12"/>
        <v/>
      </c>
      <c r="Q263" s="2" t="str">
        <f t="shared" si="13"/>
        <v/>
      </c>
      <c r="R263" s="2" t="str">
        <f t="shared" si="14"/>
        <v/>
      </c>
      <c r="S263" s="2" t="str">
        <f>IFERROR(IF($F263="","",INDEX(リスト!$C:$C,MATCH($F263,リスト!$B:$B,0))),"")</f>
        <v/>
      </c>
      <c r="T263" s="2" t="str">
        <f>IFERROR(IF($K263="","",INDEX(リスト!$F:$F,MATCH($K263,リスト!$E:$E,0))),"")</f>
        <v/>
      </c>
      <c r="U263" s="2" t="str">
        <f>IF($B263="","",RIGHT($G263*1000+100+COUNTIF($G$2:$G263,$G263),9))</f>
        <v/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/>
      </c>
    </row>
    <row r="264" spans="15:22" x14ac:dyDescent="0.45">
      <c r="O264" s="2" t="str">
        <f>IFERROR(IF($B264="","",INDEX(所属情報!$E:$E,MATCH($A264,所属情報!$A:$A,0))),"")</f>
        <v/>
      </c>
      <c r="P264" s="2" t="str">
        <f t="shared" si="12"/>
        <v/>
      </c>
      <c r="Q264" s="2" t="str">
        <f t="shared" si="13"/>
        <v/>
      </c>
      <c r="R264" s="2" t="str">
        <f t="shared" si="14"/>
        <v/>
      </c>
      <c r="S264" s="2" t="str">
        <f>IFERROR(IF($F264="","",INDEX(リスト!$C:$C,MATCH($F264,リスト!$B:$B,0))),"")</f>
        <v/>
      </c>
      <c r="T264" s="2" t="str">
        <f>IFERROR(IF($K264="","",INDEX(リスト!$F:$F,MATCH($K264,リスト!$E:$E,0))),"")</f>
        <v/>
      </c>
      <c r="U264" s="2" t="str">
        <f>IF($B264="","",RIGHT($G264*1000+100+COUNTIF($G$2:$G264,$G264),9))</f>
        <v/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/>
      </c>
    </row>
    <row r="265" spans="15:22" x14ac:dyDescent="0.45">
      <c r="O265" s="2" t="str">
        <f>IFERROR(IF($B265="","",INDEX(所属情報!$E:$E,MATCH($A265,所属情報!$A:$A,0))),"")</f>
        <v/>
      </c>
      <c r="P265" s="2" t="str">
        <f t="shared" si="12"/>
        <v/>
      </c>
      <c r="Q265" s="2" t="str">
        <f t="shared" si="13"/>
        <v/>
      </c>
      <c r="R265" s="2" t="str">
        <f t="shared" si="14"/>
        <v/>
      </c>
      <c r="S265" s="2" t="str">
        <f>IFERROR(IF($F265="","",INDEX(リスト!$C:$C,MATCH($F265,リスト!$B:$B,0))),"")</f>
        <v/>
      </c>
      <c r="T265" s="2" t="str">
        <f>IFERROR(IF($K265="","",INDEX(リスト!$F:$F,MATCH($K265,リスト!$E:$E,0))),"")</f>
        <v/>
      </c>
      <c r="U265" s="2" t="str">
        <f>IF($B265="","",RIGHT($G265*1000+100+COUNTIF($G$2:$G265,$G265),9))</f>
        <v/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/>
      </c>
    </row>
    <row r="266" spans="15:22" x14ac:dyDescent="0.45">
      <c r="O266" s="2" t="str">
        <f>IFERROR(IF($B266="","",INDEX(所属情報!$E:$E,MATCH($A266,所属情報!$A:$A,0))),"")</f>
        <v/>
      </c>
      <c r="P266" s="2" t="str">
        <f t="shared" si="12"/>
        <v/>
      </c>
      <c r="Q266" s="2" t="str">
        <f t="shared" si="13"/>
        <v/>
      </c>
      <c r="R266" s="2" t="str">
        <f t="shared" si="14"/>
        <v/>
      </c>
      <c r="S266" s="2" t="str">
        <f>IFERROR(IF($F266="","",INDEX(リスト!$C:$C,MATCH($F266,リスト!$B:$B,0))),"")</f>
        <v/>
      </c>
      <c r="T266" s="2" t="str">
        <f>IFERROR(IF($K266="","",INDEX(リスト!$F:$F,MATCH($K266,リスト!$E:$E,0))),"")</f>
        <v/>
      </c>
      <c r="U266" s="2" t="str">
        <f>IF($B266="","",RIGHT($G266*1000+100+COUNTIF($G$2:$G266,$G266),9))</f>
        <v/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/>
      </c>
    </row>
    <row r="267" spans="15:22" x14ac:dyDescent="0.45">
      <c r="O267" s="2" t="str">
        <f>IFERROR(IF($B267="","",INDEX(所属情報!$E:$E,MATCH($A267,所属情報!$A:$A,0))),"")</f>
        <v/>
      </c>
      <c r="P267" s="2" t="str">
        <f t="shared" si="12"/>
        <v/>
      </c>
      <c r="Q267" s="2" t="str">
        <f t="shared" si="13"/>
        <v/>
      </c>
      <c r="R267" s="2" t="str">
        <f t="shared" si="14"/>
        <v/>
      </c>
      <c r="S267" s="2" t="str">
        <f>IFERROR(IF($F267="","",INDEX(リスト!$C:$C,MATCH($F267,リスト!$B:$B,0))),"")</f>
        <v/>
      </c>
      <c r="T267" s="2" t="str">
        <f>IFERROR(IF($K267="","",INDEX(リスト!$F:$F,MATCH($K267,リスト!$E:$E,0))),"")</f>
        <v/>
      </c>
      <c r="U267" s="2" t="str">
        <f>IF($B267="","",RIGHT($G267*1000+100+COUNTIF($G$2:$G267,$G267),9))</f>
        <v/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/>
      </c>
    </row>
    <row r="268" spans="15:22" x14ac:dyDescent="0.45">
      <c r="O268" s="2" t="str">
        <f>IFERROR(IF($B268="","",INDEX(所属情報!$E:$E,MATCH($A268,所属情報!$A:$A,0))),"")</f>
        <v/>
      </c>
      <c r="P268" s="2" t="str">
        <f t="shared" si="12"/>
        <v/>
      </c>
      <c r="Q268" s="2" t="str">
        <f t="shared" si="13"/>
        <v/>
      </c>
      <c r="R268" s="2" t="str">
        <f t="shared" si="14"/>
        <v/>
      </c>
      <c r="S268" s="2" t="str">
        <f>IFERROR(IF($F268="","",INDEX(リスト!$C:$C,MATCH($F268,リスト!$B:$B,0))),"")</f>
        <v/>
      </c>
      <c r="T268" s="2" t="str">
        <f>IFERROR(IF($K268="","",INDEX(リスト!$F:$F,MATCH($K268,リスト!$E:$E,0))),"")</f>
        <v/>
      </c>
      <c r="U268" s="2" t="str">
        <f>IF($B268="","",RIGHT($G268*1000+100+COUNTIF($G$2:$G268,$G268),9))</f>
        <v/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/>
      </c>
    </row>
    <row r="269" spans="15:22" x14ac:dyDescent="0.45">
      <c r="O269" s="2" t="str">
        <f>IFERROR(IF($B269="","",INDEX(所属情報!$E:$E,MATCH($A269,所属情報!$A:$A,0))),"")</f>
        <v/>
      </c>
      <c r="P269" s="2" t="str">
        <f t="shared" si="12"/>
        <v/>
      </c>
      <c r="Q269" s="2" t="str">
        <f t="shared" si="13"/>
        <v/>
      </c>
      <c r="R269" s="2" t="str">
        <f t="shared" si="14"/>
        <v/>
      </c>
      <c r="S269" s="2" t="str">
        <f>IFERROR(IF($F269="","",INDEX(リスト!$C:$C,MATCH($F269,リスト!$B:$B,0))),"")</f>
        <v/>
      </c>
      <c r="T269" s="2" t="str">
        <f>IFERROR(IF($K269="","",INDEX(リスト!$F:$F,MATCH($K269,リスト!$E:$E,0))),"")</f>
        <v/>
      </c>
      <c r="U269" s="2" t="str">
        <f>IF($B269="","",RIGHT($G269*1000+100+COUNTIF($G$2:$G269,$G269),9))</f>
        <v/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/>
      </c>
    </row>
    <row r="270" spans="15:22" x14ac:dyDescent="0.45">
      <c r="O270" s="2" t="str">
        <f>IFERROR(IF($B270="","",INDEX(所属情報!$E:$E,MATCH($A270,所属情報!$A:$A,0))),"")</f>
        <v/>
      </c>
      <c r="P270" s="2" t="str">
        <f t="shared" si="12"/>
        <v/>
      </c>
      <c r="Q270" s="2" t="str">
        <f t="shared" si="13"/>
        <v/>
      </c>
      <c r="R270" s="2" t="str">
        <f t="shared" si="14"/>
        <v/>
      </c>
      <c r="S270" s="2" t="str">
        <f>IFERROR(IF($F270="","",INDEX(リスト!$C:$C,MATCH($F270,リスト!$B:$B,0))),"")</f>
        <v/>
      </c>
      <c r="T270" s="2" t="str">
        <f>IFERROR(IF($K270="","",INDEX(リスト!$F:$F,MATCH($K270,リスト!$E:$E,0))),"")</f>
        <v/>
      </c>
      <c r="U270" s="2" t="str">
        <f>IF($B270="","",RIGHT($G270*1000+100+COUNTIF($G$2:$G270,$G270),9))</f>
        <v/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/>
      </c>
    </row>
    <row r="271" spans="15:22" x14ac:dyDescent="0.45">
      <c r="O271" s="2" t="str">
        <f>IFERROR(IF($B271="","",INDEX(所属情報!$E:$E,MATCH($A271,所属情報!$A:$A,0))),"")</f>
        <v/>
      </c>
      <c r="P271" s="2" t="str">
        <f t="shared" si="12"/>
        <v/>
      </c>
      <c r="Q271" s="2" t="str">
        <f t="shared" si="13"/>
        <v/>
      </c>
      <c r="R271" s="2" t="str">
        <f t="shared" si="14"/>
        <v/>
      </c>
      <c r="S271" s="2" t="str">
        <f>IFERROR(IF($F271="","",INDEX(リスト!$C:$C,MATCH($F271,リスト!$B:$B,0))),"")</f>
        <v/>
      </c>
      <c r="T271" s="2" t="str">
        <f>IFERROR(IF($K271="","",INDEX(リスト!$F:$F,MATCH($K271,リスト!$E:$E,0))),"")</f>
        <v/>
      </c>
      <c r="U271" s="2" t="str">
        <f>IF($B271="","",RIGHT($G271*1000+100+COUNTIF($G$2:$G271,$G271),9))</f>
        <v/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/>
      </c>
    </row>
    <row r="272" spans="15:22" x14ac:dyDescent="0.45">
      <c r="O272" s="2" t="str">
        <f>IFERROR(IF($B272="","",INDEX(所属情報!$E:$E,MATCH($A272,所属情報!$A:$A,0))),"")</f>
        <v/>
      </c>
      <c r="P272" s="2" t="str">
        <f t="shared" si="12"/>
        <v/>
      </c>
      <c r="Q272" s="2" t="str">
        <f t="shared" si="13"/>
        <v/>
      </c>
      <c r="R272" s="2" t="str">
        <f t="shared" si="14"/>
        <v/>
      </c>
      <c r="S272" s="2" t="str">
        <f>IFERROR(IF($F272="","",INDEX(リスト!$C:$C,MATCH($F272,リスト!$B:$B,0))),"")</f>
        <v/>
      </c>
      <c r="T272" s="2" t="str">
        <f>IFERROR(IF($K272="","",INDEX(リスト!$F:$F,MATCH($K272,リスト!$E:$E,0))),"")</f>
        <v/>
      </c>
      <c r="U272" s="2" t="str">
        <f>IF($B272="","",RIGHT($G272*1000+100+COUNTIF($G$2:$G272,$G272),9))</f>
        <v/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/>
      </c>
    </row>
    <row r="273" spans="15:22" x14ac:dyDescent="0.45">
      <c r="O273" s="2" t="str">
        <f>IFERROR(IF($B273="","",INDEX(所属情報!$E:$E,MATCH($A273,所属情報!$A:$A,0))),"")</f>
        <v/>
      </c>
      <c r="P273" s="2" t="str">
        <f t="shared" si="12"/>
        <v/>
      </c>
      <c r="Q273" s="2" t="str">
        <f t="shared" si="13"/>
        <v/>
      </c>
      <c r="R273" s="2" t="str">
        <f t="shared" si="14"/>
        <v/>
      </c>
      <c r="S273" s="2" t="str">
        <f>IFERROR(IF($F273="","",INDEX(リスト!$C:$C,MATCH($F273,リスト!$B:$B,0))),"")</f>
        <v/>
      </c>
      <c r="T273" s="2" t="str">
        <f>IFERROR(IF($K273="","",INDEX(リスト!$F:$F,MATCH($K273,リスト!$E:$E,0))),"")</f>
        <v/>
      </c>
      <c r="U273" s="2" t="str">
        <f>IF($B273="","",RIGHT($G273*1000+100+COUNTIF($G$2:$G273,$G273),9))</f>
        <v/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/>
      </c>
    </row>
    <row r="274" spans="15:22" x14ac:dyDescent="0.45">
      <c r="O274" s="2" t="str">
        <f>IFERROR(IF($B274="","",INDEX(所属情報!$E:$E,MATCH($A274,所属情報!$A:$A,0))),"")</f>
        <v/>
      </c>
      <c r="P274" s="2" t="str">
        <f t="shared" si="12"/>
        <v/>
      </c>
      <c r="Q274" s="2" t="str">
        <f t="shared" si="13"/>
        <v/>
      </c>
      <c r="R274" s="2" t="str">
        <f t="shared" si="14"/>
        <v/>
      </c>
      <c r="S274" s="2" t="str">
        <f>IFERROR(IF($F274="","",INDEX(リスト!$C:$C,MATCH($F274,リスト!$B:$B,0))),"")</f>
        <v/>
      </c>
      <c r="T274" s="2" t="str">
        <f>IFERROR(IF($K274="","",INDEX(リスト!$F:$F,MATCH($K274,リスト!$E:$E,0))),"")</f>
        <v/>
      </c>
      <c r="U274" s="2" t="str">
        <f>IF($B274="","",RIGHT($G274*1000+100+COUNTIF($G$2:$G274,$G274),9))</f>
        <v/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/>
      </c>
    </row>
    <row r="275" spans="15:22" x14ac:dyDescent="0.45">
      <c r="O275" s="2" t="str">
        <f>IFERROR(IF($B275="","",INDEX(所属情報!$E:$E,MATCH($A275,所属情報!$A:$A,0))),"")</f>
        <v/>
      </c>
      <c r="P275" s="2" t="str">
        <f t="shared" si="12"/>
        <v/>
      </c>
      <c r="Q275" s="2" t="str">
        <f t="shared" si="13"/>
        <v/>
      </c>
      <c r="R275" s="2" t="str">
        <f t="shared" si="14"/>
        <v/>
      </c>
      <c r="S275" s="2" t="str">
        <f>IFERROR(IF($F275="","",INDEX(リスト!$C:$C,MATCH($F275,リスト!$B:$B,0))),"")</f>
        <v/>
      </c>
      <c r="T275" s="2" t="str">
        <f>IFERROR(IF($K275="","",INDEX(リスト!$F:$F,MATCH($K275,リスト!$E:$E,0))),"")</f>
        <v/>
      </c>
      <c r="U275" s="2" t="str">
        <f>IF($B275="","",RIGHT($G275*1000+100+COUNTIF($G$2:$G275,$G275),9))</f>
        <v/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/>
      </c>
    </row>
    <row r="276" spans="15:22" x14ac:dyDescent="0.45">
      <c r="O276" s="2" t="str">
        <f>IFERROR(IF($B276="","",INDEX(所属情報!$E:$E,MATCH($A276,所属情報!$A:$A,0))),"")</f>
        <v/>
      </c>
      <c r="P276" s="2" t="str">
        <f t="shared" si="12"/>
        <v/>
      </c>
      <c r="Q276" s="2" t="str">
        <f t="shared" si="13"/>
        <v/>
      </c>
      <c r="R276" s="2" t="str">
        <f t="shared" si="14"/>
        <v/>
      </c>
      <c r="S276" s="2" t="str">
        <f>IFERROR(IF($F276="","",INDEX(リスト!$C:$C,MATCH($F276,リスト!$B:$B,0))),"")</f>
        <v/>
      </c>
      <c r="T276" s="2" t="str">
        <f>IFERROR(IF($K276="","",INDEX(リスト!$F:$F,MATCH($K276,リスト!$E:$E,0))),"")</f>
        <v/>
      </c>
      <c r="U276" s="2" t="str">
        <f>IF($B276="","",RIGHT($G276*1000+100+COUNTIF($G$2:$G276,$G276),9))</f>
        <v/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/>
      </c>
    </row>
    <row r="277" spans="15:22" x14ac:dyDescent="0.45">
      <c r="O277" s="2" t="str">
        <f>IFERROR(IF($B277="","",INDEX(所属情報!$E:$E,MATCH($A277,所属情報!$A:$A,0))),"")</f>
        <v/>
      </c>
      <c r="P277" s="2" t="str">
        <f t="shared" si="12"/>
        <v/>
      </c>
      <c r="Q277" s="2" t="str">
        <f t="shared" si="13"/>
        <v/>
      </c>
      <c r="R277" s="2" t="str">
        <f t="shared" si="14"/>
        <v/>
      </c>
      <c r="S277" s="2" t="str">
        <f>IFERROR(IF($F277="","",INDEX(リスト!$C:$C,MATCH($F277,リスト!$B:$B,0))),"")</f>
        <v/>
      </c>
      <c r="T277" s="2" t="str">
        <f>IFERROR(IF($K277="","",INDEX(リスト!$F:$F,MATCH($K277,リスト!$E:$E,0))),"")</f>
        <v/>
      </c>
      <c r="U277" s="2" t="str">
        <f>IF($B277="","",RIGHT($G277*1000+100+COUNTIF($G$2:$G277,$G277),9))</f>
        <v/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/>
      </c>
    </row>
    <row r="278" spans="15:22" x14ac:dyDescent="0.45">
      <c r="O278" s="2" t="str">
        <f>IFERROR(IF($B278="","",INDEX(所属情報!$E:$E,MATCH($A278,所属情報!$A:$A,0))),"")</f>
        <v/>
      </c>
      <c r="P278" s="2" t="str">
        <f t="shared" si="12"/>
        <v/>
      </c>
      <c r="Q278" s="2" t="str">
        <f t="shared" si="13"/>
        <v/>
      </c>
      <c r="R278" s="2" t="str">
        <f t="shared" si="14"/>
        <v/>
      </c>
      <c r="S278" s="2" t="str">
        <f>IFERROR(IF($F278="","",INDEX(リスト!$C:$C,MATCH($F278,リスト!$B:$B,0))),"")</f>
        <v/>
      </c>
      <c r="T278" s="2" t="str">
        <f>IFERROR(IF($K278="","",INDEX(リスト!$F:$F,MATCH($K278,リスト!$E:$E,0))),"")</f>
        <v/>
      </c>
      <c r="U278" s="2" t="str">
        <f>IF($B278="","",RIGHT($G278*1000+100+COUNTIF($G$2:$G278,$G278),9))</f>
        <v/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/>
      </c>
    </row>
    <row r="279" spans="15:22" x14ac:dyDescent="0.45">
      <c r="O279" s="2" t="str">
        <f>IFERROR(IF($B279="","",INDEX(所属情報!$E:$E,MATCH($A279,所属情報!$A:$A,0))),"")</f>
        <v/>
      </c>
      <c r="P279" s="2" t="str">
        <f t="shared" si="12"/>
        <v/>
      </c>
      <c r="Q279" s="2" t="str">
        <f t="shared" si="13"/>
        <v/>
      </c>
      <c r="R279" s="2" t="str">
        <f t="shared" si="14"/>
        <v/>
      </c>
      <c r="S279" s="2" t="str">
        <f>IFERROR(IF($F279="","",INDEX(リスト!$C:$C,MATCH($F279,リスト!$B:$B,0))),"")</f>
        <v/>
      </c>
      <c r="T279" s="2" t="str">
        <f>IFERROR(IF($K279="","",INDEX(リスト!$F:$F,MATCH($K279,リスト!$E:$E,0))),"")</f>
        <v/>
      </c>
      <c r="U279" s="2" t="str">
        <f>IF($B279="","",RIGHT($G279*1000+100+COUNTIF($G$2:$G279,$G279),9))</f>
        <v/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/>
      </c>
    </row>
    <row r="280" spans="15:22" x14ac:dyDescent="0.45">
      <c r="O280" s="2" t="str">
        <f>IFERROR(IF($B280="","",INDEX(所属情報!$E:$E,MATCH($A280,所属情報!$A:$A,0))),"")</f>
        <v/>
      </c>
      <c r="P280" s="2" t="str">
        <f t="shared" si="12"/>
        <v/>
      </c>
      <c r="Q280" s="2" t="str">
        <f t="shared" si="13"/>
        <v/>
      </c>
      <c r="R280" s="2" t="str">
        <f t="shared" si="14"/>
        <v/>
      </c>
      <c r="S280" s="2" t="str">
        <f>IFERROR(IF($F280="","",INDEX(リスト!$C:$C,MATCH($F280,リスト!$B:$B,0))),"")</f>
        <v/>
      </c>
      <c r="T280" s="2" t="str">
        <f>IFERROR(IF($K280="","",INDEX(リスト!$F:$F,MATCH($K280,リスト!$E:$E,0))),"")</f>
        <v/>
      </c>
      <c r="U280" s="2" t="str">
        <f>IF($B280="","",RIGHT($G280*1000+100+COUNTIF($G$2:$G280,$G280),9))</f>
        <v/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/>
      </c>
    </row>
    <row r="281" spans="15:22" x14ac:dyDescent="0.45">
      <c r="O281" s="2" t="str">
        <f>IFERROR(IF($B281="","",INDEX(所属情報!$E:$E,MATCH($A281,所属情報!$A:$A,0))),"")</f>
        <v/>
      </c>
      <c r="P281" s="2" t="str">
        <f t="shared" si="12"/>
        <v/>
      </c>
      <c r="Q281" s="2" t="str">
        <f t="shared" si="13"/>
        <v/>
      </c>
      <c r="R281" s="2" t="str">
        <f t="shared" si="14"/>
        <v/>
      </c>
      <c r="S281" s="2" t="str">
        <f>IFERROR(IF($F281="","",INDEX(リスト!$C:$C,MATCH($F281,リスト!$B:$B,0))),"")</f>
        <v/>
      </c>
      <c r="T281" s="2" t="str">
        <f>IFERROR(IF($K281="","",INDEX(リスト!$F:$F,MATCH($K281,リスト!$E:$E,0))),"")</f>
        <v/>
      </c>
      <c r="U281" s="2" t="str">
        <f>IF($B281="","",RIGHT($G281*1000+100+COUNTIF($G$2:$G281,$G281),9))</f>
        <v/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/>
      </c>
    </row>
    <row r="282" spans="15:22" x14ac:dyDescent="0.45">
      <c r="O282" s="2" t="str">
        <f>IFERROR(IF($B282="","",INDEX(所属情報!$E:$E,MATCH($A282,所属情報!$A:$A,0))),"")</f>
        <v/>
      </c>
      <c r="P282" s="2" t="str">
        <f t="shared" si="12"/>
        <v/>
      </c>
      <c r="Q282" s="2" t="str">
        <f t="shared" si="13"/>
        <v/>
      </c>
      <c r="R282" s="2" t="str">
        <f t="shared" si="14"/>
        <v/>
      </c>
      <c r="S282" s="2" t="str">
        <f>IFERROR(IF($F282="","",INDEX(リスト!$C:$C,MATCH($F282,リスト!$B:$B,0))),"")</f>
        <v/>
      </c>
      <c r="T282" s="2" t="str">
        <f>IFERROR(IF($K282="","",INDEX(リスト!$F:$F,MATCH($K282,リスト!$E:$E,0))),"")</f>
        <v/>
      </c>
      <c r="U282" s="2" t="str">
        <f>IF($B282="","",RIGHT($G282*1000+100+COUNTIF($G$2:$G282,$G282),9))</f>
        <v/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/>
      </c>
    </row>
    <row r="283" spans="15:22" x14ac:dyDescent="0.45">
      <c r="O283" s="2" t="str">
        <f>IFERROR(IF($B283="","",INDEX(所属情報!$E:$E,MATCH($A283,所属情報!$A:$A,0))),"")</f>
        <v/>
      </c>
      <c r="P283" s="2" t="str">
        <f t="shared" si="12"/>
        <v/>
      </c>
      <c r="Q283" s="2" t="str">
        <f t="shared" si="13"/>
        <v/>
      </c>
      <c r="R283" s="2" t="str">
        <f t="shared" si="14"/>
        <v/>
      </c>
      <c r="S283" s="2" t="str">
        <f>IFERROR(IF($F283="","",INDEX(リスト!$C:$C,MATCH($F283,リスト!$B:$B,0))),"")</f>
        <v/>
      </c>
      <c r="T283" s="2" t="str">
        <f>IFERROR(IF($K283="","",INDEX(リスト!$F:$F,MATCH($K283,リスト!$E:$E,0))),"")</f>
        <v/>
      </c>
      <c r="U283" s="2" t="str">
        <f>IF($B283="","",RIGHT($G283*1000+100+COUNTIF($G$2:$G283,$G283),9))</f>
        <v/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/>
      </c>
    </row>
    <row r="284" spans="15:22" x14ac:dyDescent="0.45">
      <c r="O284" s="2" t="str">
        <f>IFERROR(IF($B284="","",INDEX(所属情報!$E:$E,MATCH($A284,所属情報!$A:$A,0))),"")</f>
        <v/>
      </c>
      <c r="P284" s="2" t="str">
        <f t="shared" si="12"/>
        <v/>
      </c>
      <c r="Q284" s="2" t="str">
        <f t="shared" si="13"/>
        <v/>
      </c>
      <c r="R284" s="2" t="str">
        <f t="shared" si="14"/>
        <v/>
      </c>
      <c r="S284" s="2" t="str">
        <f>IFERROR(IF($F284="","",INDEX(リスト!$C:$C,MATCH($F284,リスト!$B:$B,0))),"")</f>
        <v/>
      </c>
      <c r="T284" s="2" t="str">
        <f>IFERROR(IF($K284="","",INDEX(リスト!$F:$F,MATCH($K284,リスト!$E:$E,0))),"")</f>
        <v/>
      </c>
      <c r="U284" s="2" t="str">
        <f>IF($B284="","",RIGHT($G284*1000+100+COUNTIF($G$2:$G284,$G284),9))</f>
        <v/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/>
      </c>
    </row>
    <row r="285" spans="15:22" x14ac:dyDescent="0.45">
      <c r="O285" s="2" t="str">
        <f>IFERROR(IF($B285="","",INDEX(所属情報!$E:$E,MATCH($A285,所属情報!$A:$A,0))),"")</f>
        <v/>
      </c>
      <c r="P285" s="2" t="str">
        <f t="shared" si="12"/>
        <v/>
      </c>
      <c r="Q285" s="2" t="str">
        <f t="shared" si="13"/>
        <v/>
      </c>
      <c r="R285" s="2" t="str">
        <f t="shared" si="14"/>
        <v/>
      </c>
      <c r="S285" s="2" t="str">
        <f>IFERROR(IF($F285="","",INDEX(リスト!$C:$C,MATCH($F285,リスト!$B:$B,0))),"")</f>
        <v/>
      </c>
      <c r="T285" s="2" t="str">
        <f>IFERROR(IF($K285="","",INDEX(リスト!$F:$F,MATCH($K285,リスト!$E:$E,0))),"")</f>
        <v/>
      </c>
      <c r="U285" s="2" t="str">
        <f>IF($B285="","",RIGHT($G285*1000+100+COUNTIF($G$2:$G285,$G285),9))</f>
        <v/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/>
      </c>
    </row>
    <row r="286" spans="15:22" x14ac:dyDescent="0.45">
      <c r="O286" s="2" t="str">
        <f>IFERROR(IF($B286="","",INDEX(所属情報!$E:$E,MATCH($A286,所属情報!$A:$A,0))),"")</f>
        <v/>
      </c>
      <c r="P286" s="2" t="str">
        <f t="shared" si="12"/>
        <v/>
      </c>
      <c r="Q286" s="2" t="str">
        <f t="shared" si="13"/>
        <v/>
      </c>
      <c r="R286" s="2" t="str">
        <f t="shared" si="14"/>
        <v/>
      </c>
      <c r="S286" s="2" t="str">
        <f>IFERROR(IF($F286="","",INDEX(リスト!$C:$C,MATCH($F286,リスト!$B:$B,0))),"")</f>
        <v/>
      </c>
      <c r="T286" s="2" t="str">
        <f>IFERROR(IF($K286="","",INDEX(リスト!$F:$F,MATCH($K286,リスト!$E:$E,0))),"")</f>
        <v/>
      </c>
      <c r="U286" s="2" t="str">
        <f>IF($B286="","",RIGHT($G286*1000+100+COUNTIF($G$2:$G286,$G286),9))</f>
        <v/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/>
      </c>
    </row>
    <row r="287" spans="15:22" x14ac:dyDescent="0.45">
      <c r="O287" s="2" t="str">
        <f>IFERROR(IF($B287="","",INDEX(所属情報!$E:$E,MATCH($A287,所属情報!$A:$A,0))),"")</f>
        <v/>
      </c>
      <c r="P287" s="2" t="str">
        <f t="shared" si="12"/>
        <v/>
      </c>
      <c r="Q287" s="2" t="str">
        <f t="shared" si="13"/>
        <v/>
      </c>
      <c r="R287" s="2" t="str">
        <f t="shared" si="14"/>
        <v/>
      </c>
      <c r="S287" s="2" t="str">
        <f>IFERROR(IF($F287="","",INDEX(リスト!$C:$C,MATCH($F287,リスト!$B:$B,0))),"")</f>
        <v/>
      </c>
      <c r="T287" s="2" t="str">
        <f>IFERROR(IF($K287="","",INDEX(リスト!$F:$F,MATCH($K287,リスト!$E:$E,0))),"")</f>
        <v/>
      </c>
      <c r="U287" s="2" t="str">
        <f>IF($B287="","",RIGHT($G287*1000+100+COUNTIF($G$2:$G287,$G287),9))</f>
        <v/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/>
      </c>
    </row>
    <row r="288" spans="15:22" x14ac:dyDescent="0.45">
      <c r="O288" s="2" t="str">
        <f>IFERROR(IF($B288="","",INDEX(所属情報!$E:$E,MATCH($A288,所属情報!$A:$A,0))),"")</f>
        <v/>
      </c>
      <c r="P288" s="2" t="str">
        <f t="shared" si="12"/>
        <v/>
      </c>
      <c r="Q288" s="2" t="str">
        <f t="shared" si="13"/>
        <v/>
      </c>
      <c r="R288" s="2" t="str">
        <f t="shared" si="14"/>
        <v/>
      </c>
      <c r="S288" s="2" t="str">
        <f>IFERROR(IF($F288="","",INDEX(リスト!$C:$C,MATCH($F288,リスト!$B:$B,0))),"")</f>
        <v/>
      </c>
      <c r="T288" s="2" t="str">
        <f>IFERROR(IF($K288="","",INDEX(リスト!$F:$F,MATCH($K288,リスト!$E:$E,0))),"")</f>
        <v/>
      </c>
      <c r="U288" s="2" t="str">
        <f>IF($B288="","",RIGHT($G288*1000+100+COUNTIF($G$2:$G288,$G288),9))</f>
        <v/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/>
      </c>
    </row>
    <row r="289" spans="15:22" x14ac:dyDescent="0.45">
      <c r="O289" s="2" t="str">
        <f>IFERROR(IF($B289="","",INDEX(所属情報!$E:$E,MATCH($A289,所属情報!$A:$A,0))),"")</f>
        <v/>
      </c>
      <c r="P289" s="2" t="str">
        <f t="shared" si="12"/>
        <v/>
      </c>
      <c r="Q289" s="2" t="str">
        <f t="shared" si="13"/>
        <v/>
      </c>
      <c r="R289" s="2" t="str">
        <f t="shared" si="14"/>
        <v/>
      </c>
      <c r="S289" s="2" t="str">
        <f>IFERROR(IF($F289="","",INDEX(リスト!$C:$C,MATCH($F289,リスト!$B:$B,0))),"")</f>
        <v/>
      </c>
      <c r="T289" s="2" t="str">
        <f>IFERROR(IF($K289="","",INDEX(リスト!$F:$F,MATCH($K289,リスト!$E:$E,0))),"")</f>
        <v/>
      </c>
      <c r="U289" s="2" t="str">
        <f>IF($B289="","",RIGHT($G289*1000+100+COUNTIF($G$2:$G289,$G289),9))</f>
        <v/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/>
      </c>
    </row>
    <row r="290" spans="15:22" x14ac:dyDescent="0.45">
      <c r="O290" s="2" t="str">
        <f>IFERROR(IF($B290="","",INDEX(所属情報!$E:$E,MATCH($A290,所属情報!$A:$A,0))),"")</f>
        <v/>
      </c>
      <c r="P290" s="2" t="str">
        <f t="shared" si="12"/>
        <v/>
      </c>
      <c r="Q290" s="2" t="str">
        <f t="shared" si="13"/>
        <v/>
      </c>
      <c r="R290" s="2" t="str">
        <f t="shared" si="14"/>
        <v/>
      </c>
      <c r="S290" s="2" t="str">
        <f>IFERROR(IF($F290="","",INDEX(リスト!$C:$C,MATCH($F290,リスト!$B:$B,0))),"")</f>
        <v/>
      </c>
      <c r="T290" s="2" t="str">
        <f>IFERROR(IF($K290="","",INDEX(リスト!$F:$F,MATCH($K290,リスト!$E:$E,0))),"")</f>
        <v/>
      </c>
      <c r="U290" s="2" t="str">
        <f>IF($B290="","",RIGHT($G290*1000+100+COUNTIF($G$2:$G290,$G290),9))</f>
        <v/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/>
      </c>
    </row>
    <row r="291" spans="15:22" x14ac:dyDescent="0.45">
      <c r="O291" s="2" t="str">
        <f>IFERROR(IF($B291="","",INDEX(所属情報!$E:$E,MATCH($A291,所属情報!$A:$A,0))),"")</f>
        <v/>
      </c>
      <c r="P291" s="2" t="str">
        <f t="shared" si="12"/>
        <v/>
      </c>
      <c r="Q291" s="2" t="str">
        <f t="shared" si="13"/>
        <v/>
      </c>
      <c r="R291" s="2" t="str">
        <f t="shared" si="14"/>
        <v/>
      </c>
      <c r="S291" s="2" t="str">
        <f>IFERROR(IF($F291="","",INDEX(リスト!$C:$C,MATCH($F291,リスト!$B:$B,0))),"")</f>
        <v/>
      </c>
      <c r="T291" s="2" t="str">
        <f>IFERROR(IF($K291="","",INDEX(リスト!$F:$F,MATCH($K291,リスト!$E:$E,0))),"")</f>
        <v/>
      </c>
      <c r="U291" s="2" t="str">
        <f>IF($B291="","",RIGHT($G291*1000+100+COUNTIF($G$2:$G291,$G291),9))</f>
        <v/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/>
      </c>
    </row>
    <row r="292" spans="15:22" x14ac:dyDescent="0.45">
      <c r="O292" s="2" t="str">
        <f>IFERROR(IF($B292="","",INDEX(所属情報!$E:$E,MATCH($A292,所属情報!$A:$A,0))),"")</f>
        <v/>
      </c>
      <c r="P292" s="2" t="str">
        <f t="shared" si="12"/>
        <v/>
      </c>
      <c r="Q292" s="2" t="str">
        <f t="shared" si="13"/>
        <v/>
      </c>
      <c r="R292" s="2" t="str">
        <f t="shared" si="14"/>
        <v/>
      </c>
      <c r="S292" s="2" t="str">
        <f>IFERROR(IF($F292="","",INDEX(リスト!$C:$C,MATCH($F292,リスト!$B:$B,0))),"")</f>
        <v/>
      </c>
      <c r="T292" s="2" t="str">
        <f>IFERROR(IF($K292="","",INDEX(リスト!$F:$F,MATCH($K292,リスト!$E:$E,0))),"")</f>
        <v/>
      </c>
      <c r="U292" s="2" t="str">
        <f>IF($B292="","",RIGHT($G292*1000+100+COUNTIF($G$2:$G292,$G292),9))</f>
        <v/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/>
      </c>
    </row>
    <row r="293" spans="15:22" x14ac:dyDescent="0.45">
      <c r="O293" s="2" t="str">
        <f>IFERROR(IF($B293="","",INDEX(所属情報!$E:$E,MATCH($A293,所属情報!$A:$A,0))),"")</f>
        <v/>
      </c>
      <c r="P293" s="2" t="str">
        <f t="shared" si="12"/>
        <v/>
      </c>
      <c r="Q293" s="2" t="str">
        <f t="shared" si="13"/>
        <v/>
      </c>
      <c r="R293" s="2" t="str">
        <f t="shared" si="14"/>
        <v/>
      </c>
      <c r="S293" s="2" t="str">
        <f>IFERROR(IF($F293="","",INDEX(リスト!$C:$C,MATCH($F293,リスト!$B:$B,0))),"")</f>
        <v/>
      </c>
      <c r="T293" s="2" t="str">
        <f>IFERROR(IF($K293="","",INDEX(リスト!$F:$F,MATCH($K293,リスト!$E:$E,0))),"")</f>
        <v/>
      </c>
      <c r="U293" s="2" t="str">
        <f>IF($B293="","",RIGHT($G293*1000+100+COUNTIF($G$2:$G293,$G293),9))</f>
        <v/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/>
      </c>
    </row>
    <row r="294" spans="15:22" x14ac:dyDescent="0.45">
      <c r="O294" s="2" t="str">
        <f>IFERROR(IF($B294="","",INDEX(所属情報!$E:$E,MATCH($A294,所属情報!$A:$A,0))),"")</f>
        <v/>
      </c>
      <c r="P294" s="2" t="str">
        <f t="shared" si="12"/>
        <v/>
      </c>
      <c r="Q294" s="2" t="str">
        <f t="shared" si="13"/>
        <v/>
      </c>
      <c r="R294" s="2" t="str">
        <f t="shared" si="14"/>
        <v/>
      </c>
      <c r="S294" s="2" t="str">
        <f>IFERROR(IF($F294="","",INDEX(リスト!$C:$C,MATCH($F294,リスト!$B:$B,0))),"")</f>
        <v/>
      </c>
      <c r="T294" s="2" t="str">
        <f>IFERROR(IF($K294="","",INDEX(リスト!$F:$F,MATCH($K294,リスト!$E:$E,0))),"")</f>
        <v/>
      </c>
      <c r="U294" s="2" t="str">
        <f>IF($B294="","",RIGHT($G294*1000+100+COUNTIF($G$2:$G294,$G294),9))</f>
        <v/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/>
      </c>
    </row>
    <row r="295" spans="15:22" x14ac:dyDescent="0.45">
      <c r="O295" s="2" t="str">
        <f>IFERROR(IF($B295="","",INDEX(所属情報!$E:$E,MATCH($A295,所属情報!$A:$A,0))),"")</f>
        <v/>
      </c>
      <c r="P295" s="2" t="str">
        <f t="shared" si="12"/>
        <v/>
      </c>
      <c r="Q295" s="2" t="str">
        <f t="shared" si="13"/>
        <v/>
      </c>
      <c r="R295" s="2" t="str">
        <f t="shared" si="14"/>
        <v/>
      </c>
      <c r="S295" s="2" t="str">
        <f>IFERROR(IF($F295="","",INDEX(リスト!$C:$C,MATCH($F295,リスト!$B:$B,0))),"")</f>
        <v/>
      </c>
      <c r="T295" s="2" t="str">
        <f>IFERROR(IF($K295="","",INDEX(リスト!$F:$F,MATCH($K295,リスト!$E:$E,0))),"")</f>
        <v/>
      </c>
      <c r="U295" s="2" t="str">
        <f>IF($B295="","",RIGHT($G295*1000+100+COUNTIF($G$2:$G295,$G295),9))</f>
        <v/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/>
      </c>
    </row>
    <row r="296" spans="15:22" x14ac:dyDescent="0.45">
      <c r="O296" s="2" t="str">
        <f>IFERROR(IF($B296="","",INDEX(所属情報!$E:$E,MATCH($A296,所属情報!$A:$A,0))),"")</f>
        <v/>
      </c>
      <c r="P296" s="2" t="str">
        <f t="shared" si="12"/>
        <v/>
      </c>
      <c r="Q296" s="2" t="str">
        <f t="shared" si="13"/>
        <v/>
      </c>
      <c r="R296" s="2" t="str">
        <f t="shared" si="14"/>
        <v/>
      </c>
      <c r="S296" s="2" t="str">
        <f>IFERROR(IF($F296="","",INDEX(リスト!$C:$C,MATCH($F296,リスト!$B:$B,0))),"")</f>
        <v/>
      </c>
      <c r="T296" s="2" t="str">
        <f>IFERROR(IF($K296="","",INDEX(リスト!$F:$F,MATCH($K296,リスト!$E:$E,0))),"")</f>
        <v/>
      </c>
      <c r="U296" s="2" t="str">
        <f>IF($B296="","",RIGHT($G296*1000+100+COUNTIF($G$2:$G296,$G296),9))</f>
        <v/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/>
      </c>
    </row>
    <row r="297" spans="15:22" x14ac:dyDescent="0.45">
      <c r="O297" s="2" t="str">
        <f>IFERROR(IF($B297="","",INDEX(所属情報!$E:$E,MATCH($A297,所属情報!$A:$A,0))),"")</f>
        <v/>
      </c>
      <c r="P297" s="2" t="str">
        <f t="shared" si="12"/>
        <v/>
      </c>
      <c r="Q297" s="2" t="str">
        <f t="shared" si="13"/>
        <v/>
      </c>
      <c r="R297" s="2" t="str">
        <f t="shared" si="14"/>
        <v/>
      </c>
      <c r="S297" s="2" t="str">
        <f>IFERROR(IF($F297="","",INDEX(リスト!$C:$C,MATCH($F297,リスト!$B:$B,0))),"")</f>
        <v/>
      </c>
      <c r="T297" s="2" t="str">
        <f>IFERROR(IF($K297="","",INDEX(リスト!$F:$F,MATCH($K297,リスト!$E:$E,0))),"")</f>
        <v/>
      </c>
      <c r="U297" s="2" t="str">
        <f>IF($B297="","",RIGHT($G297*1000+100+COUNTIF($G$2:$G297,$G297),9))</f>
        <v/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/>
      </c>
    </row>
    <row r="298" spans="15:22" x14ac:dyDescent="0.45">
      <c r="O298" s="2" t="str">
        <f>IFERROR(IF($B298="","",INDEX(所属情報!$E:$E,MATCH($A298,所属情報!$A:$A,0))),"")</f>
        <v/>
      </c>
      <c r="P298" s="2" t="str">
        <f t="shared" si="12"/>
        <v/>
      </c>
      <c r="Q298" s="2" t="str">
        <f t="shared" si="13"/>
        <v/>
      </c>
      <c r="R298" s="2" t="str">
        <f t="shared" si="14"/>
        <v/>
      </c>
      <c r="S298" s="2" t="str">
        <f>IFERROR(IF($F298="","",INDEX(リスト!$C:$C,MATCH($F298,リスト!$B:$B,0))),"")</f>
        <v/>
      </c>
      <c r="T298" s="2" t="str">
        <f>IFERROR(IF($K298="","",INDEX(リスト!$F:$F,MATCH($K298,リスト!$E:$E,0))),"")</f>
        <v/>
      </c>
      <c r="U298" s="2" t="str">
        <f>IF($B298="","",RIGHT($G298*1000+100+COUNTIF($G$2:$G298,$G298),9))</f>
        <v/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/>
      </c>
    </row>
    <row r="299" spans="15:22" x14ac:dyDescent="0.45">
      <c r="O299" s="2" t="str">
        <f>IFERROR(IF($B299="","",INDEX(所属情報!$E:$E,MATCH($A299,所属情報!$A:$A,0))),"")</f>
        <v/>
      </c>
      <c r="P299" s="2" t="str">
        <f t="shared" si="12"/>
        <v/>
      </c>
      <c r="Q299" s="2" t="str">
        <f t="shared" si="13"/>
        <v/>
      </c>
      <c r="R299" s="2" t="str">
        <f t="shared" si="14"/>
        <v/>
      </c>
      <c r="S299" s="2" t="str">
        <f>IFERROR(IF($F299="","",INDEX(リスト!$C:$C,MATCH($F299,リスト!$B:$B,0))),"")</f>
        <v/>
      </c>
      <c r="T299" s="2" t="str">
        <f>IFERROR(IF($K299="","",INDEX(リスト!$F:$F,MATCH($K299,リスト!$E:$E,0))),"")</f>
        <v/>
      </c>
      <c r="U299" s="2" t="str">
        <f>IF($B299="","",RIGHT($G299*1000+100+COUNTIF($G$2:$G299,$G299),9))</f>
        <v/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/>
      </c>
    </row>
    <row r="300" spans="15:22" x14ac:dyDescent="0.45">
      <c r="O300" s="2" t="str">
        <f>IFERROR(IF($B300="","",INDEX(所属情報!$E:$E,MATCH($A300,所属情報!$A:$A,0))),"")</f>
        <v/>
      </c>
      <c r="P300" s="2" t="str">
        <f t="shared" si="12"/>
        <v/>
      </c>
      <c r="Q300" s="2" t="str">
        <f t="shared" si="13"/>
        <v/>
      </c>
      <c r="R300" s="2" t="str">
        <f t="shared" si="14"/>
        <v/>
      </c>
      <c r="S300" s="2" t="str">
        <f>IFERROR(IF($F300="","",INDEX(リスト!$C:$C,MATCH($F300,リスト!$B:$B,0))),"")</f>
        <v/>
      </c>
      <c r="T300" s="2" t="str">
        <f>IFERROR(IF($K300="","",INDEX(リスト!$F:$F,MATCH($K300,リスト!$E:$E,0))),"")</f>
        <v/>
      </c>
      <c r="U300" s="2" t="str">
        <f>IF($B300="","",RIGHT($G300*1000+100+COUNTIF($G$2:$G300,$G300),9))</f>
        <v/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/>
      </c>
    </row>
    <row r="301" spans="15:22" x14ac:dyDescent="0.45">
      <c r="O301" s="2" t="str">
        <f>IFERROR(IF($B301="","",INDEX(所属情報!$E:$E,MATCH($A301,所属情報!$A:$A,0))),"")</f>
        <v/>
      </c>
      <c r="P301" s="2" t="str">
        <f t="shared" si="12"/>
        <v/>
      </c>
      <c r="Q301" s="2" t="str">
        <f t="shared" si="13"/>
        <v/>
      </c>
      <c r="R301" s="2" t="str">
        <f t="shared" si="14"/>
        <v/>
      </c>
      <c r="S301" s="2" t="str">
        <f>IFERROR(IF($F301="","",INDEX(リスト!$C:$C,MATCH($F301,リスト!$B:$B,0))),"")</f>
        <v/>
      </c>
      <c r="T301" s="2" t="str">
        <f>IFERROR(IF($K301="","",INDEX(リスト!$F:$F,MATCH($K301,リスト!$E:$E,0))),"")</f>
        <v/>
      </c>
      <c r="U301" s="2" t="str">
        <f>IF($B301="","",RIGHT($G301*1000+100+COUNTIF($G$2:$G301,$G301),9))</f>
        <v/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/>
      </c>
    </row>
    <row r="302" spans="15:22" x14ac:dyDescent="0.45">
      <c r="O302" s="2" t="str">
        <f>IFERROR(IF($B302="","",INDEX(所属情報!$E:$E,MATCH($A302,所属情報!$A:$A,0))),"")</f>
        <v/>
      </c>
      <c r="P302" s="2" t="str">
        <f t="shared" si="12"/>
        <v/>
      </c>
      <c r="Q302" s="2" t="str">
        <f t="shared" si="13"/>
        <v/>
      </c>
      <c r="R302" s="2" t="str">
        <f t="shared" si="14"/>
        <v/>
      </c>
      <c r="S302" s="2" t="str">
        <f>IFERROR(IF($F302="","",INDEX(リスト!$C:$C,MATCH($F302,リスト!$B:$B,0))),"")</f>
        <v/>
      </c>
      <c r="T302" s="2" t="str">
        <f>IFERROR(IF($K302="","",INDEX(リスト!$F:$F,MATCH($K302,リスト!$E:$E,0))),"")</f>
        <v/>
      </c>
      <c r="U302" s="2" t="str">
        <f>IF($B302="","",RIGHT($G302*1000+100+COUNTIF($G$2:$G302,$G302),9))</f>
        <v/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/>
      </c>
    </row>
    <row r="303" spans="15:22" x14ac:dyDescent="0.45">
      <c r="O303" s="2" t="str">
        <f>IFERROR(IF($B303="","",INDEX(所属情報!$E:$E,MATCH($A303,所属情報!$A:$A,0))),"")</f>
        <v/>
      </c>
      <c r="P303" s="2" t="str">
        <f t="shared" si="12"/>
        <v/>
      </c>
      <c r="Q303" s="2" t="str">
        <f t="shared" si="13"/>
        <v/>
      </c>
      <c r="R303" s="2" t="str">
        <f t="shared" si="14"/>
        <v/>
      </c>
      <c r="S303" s="2" t="str">
        <f>IFERROR(IF($F303="","",INDEX(リスト!$C:$C,MATCH($F303,リスト!$B:$B,0))),"")</f>
        <v/>
      </c>
      <c r="T303" s="2" t="str">
        <f>IFERROR(IF($K303="","",INDEX(リスト!$F:$F,MATCH($K303,リスト!$E:$E,0))),"")</f>
        <v/>
      </c>
      <c r="U303" s="2" t="str">
        <f>IF($B303="","",RIGHT($G303*1000+100+COUNTIF($G$2:$G303,$G303),9))</f>
        <v/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/>
      </c>
    </row>
    <row r="304" spans="15:22" x14ac:dyDescent="0.45">
      <c r="O304" s="2" t="str">
        <f>IFERROR(IF($B304="","",INDEX(所属情報!$E:$E,MATCH($A304,所属情報!$A:$A,0))),"")</f>
        <v/>
      </c>
      <c r="P304" s="2" t="str">
        <f t="shared" si="12"/>
        <v/>
      </c>
      <c r="Q304" s="2" t="str">
        <f t="shared" si="13"/>
        <v/>
      </c>
      <c r="R304" s="2" t="str">
        <f t="shared" si="14"/>
        <v/>
      </c>
      <c r="S304" s="2" t="str">
        <f>IFERROR(IF($F304="","",INDEX(リスト!$C:$C,MATCH($F304,リスト!$B:$B,0))),"")</f>
        <v/>
      </c>
      <c r="T304" s="2" t="str">
        <f>IFERROR(IF($K304="","",INDEX(リスト!$F:$F,MATCH($K304,リスト!$E:$E,0))),"")</f>
        <v/>
      </c>
      <c r="U304" s="2" t="str">
        <f>IF($B304="","",RIGHT($G304*1000+100+COUNTIF($G$2:$G304,$G304),9))</f>
        <v/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/>
      </c>
    </row>
    <row r="305" spans="15:22" x14ac:dyDescent="0.45">
      <c r="O305" s="2" t="str">
        <f>IFERROR(IF($B305="","",INDEX(所属情報!$E:$E,MATCH($A305,所属情報!$A:$A,0))),"")</f>
        <v/>
      </c>
      <c r="P305" s="2" t="str">
        <f t="shared" si="12"/>
        <v/>
      </c>
      <c r="Q305" s="2" t="str">
        <f t="shared" si="13"/>
        <v/>
      </c>
      <c r="R305" s="2" t="str">
        <f t="shared" si="14"/>
        <v/>
      </c>
      <c r="S305" s="2" t="str">
        <f>IFERROR(IF($F305="","",INDEX(リスト!$C:$C,MATCH($F305,リスト!$B:$B,0))),"")</f>
        <v/>
      </c>
      <c r="T305" s="2" t="str">
        <f>IFERROR(IF($K305="","",INDEX(リスト!$F:$F,MATCH($K305,リスト!$E:$E,0))),"")</f>
        <v/>
      </c>
      <c r="U305" s="2" t="str">
        <f>IF($B305="","",RIGHT($G305*1000+100+COUNTIF($G$2:$G305,$G305),9))</f>
        <v/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/>
      </c>
    </row>
    <row r="306" spans="15:22" x14ac:dyDescent="0.45">
      <c r="O306" s="2" t="str">
        <f>IFERROR(IF($B306="","",INDEX(所属情報!$E:$E,MATCH($A306,所属情報!$A:$A,0))),"")</f>
        <v/>
      </c>
      <c r="P306" s="2" t="str">
        <f t="shared" si="12"/>
        <v/>
      </c>
      <c r="Q306" s="2" t="str">
        <f t="shared" si="13"/>
        <v/>
      </c>
      <c r="R306" s="2" t="str">
        <f t="shared" si="14"/>
        <v/>
      </c>
      <c r="S306" s="2" t="str">
        <f>IFERROR(IF($F306="","",INDEX(リスト!$C:$C,MATCH($F306,リスト!$B:$B,0))),"")</f>
        <v/>
      </c>
      <c r="T306" s="2" t="str">
        <f>IFERROR(IF($K306="","",INDEX(リスト!$F:$F,MATCH($K306,リスト!$E:$E,0))),"")</f>
        <v/>
      </c>
      <c r="U306" s="2" t="str">
        <f>IF($B306="","",RIGHT($G306*1000+100+COUNTIF($G$2:$G306,$G306),9))</f>
        <v/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/>
      </c>
    </row>
    <row r="307" spans="15:22" x14ac:dyDescent="0.45">
      <c r="O307" s="2" t="str">
        <f>IFERROR(IF($B307="","",INDEX(所属情報!$E:$E,MATCH($A307,所属情報!$A:$A,0))),"")</f>
        <v/>
      </c>
      <c r="P307" s="2" t="str">
        <f t="shared" si="12"/>
        <v/>
      </c>
      <c r="Q307" s="2" t="str">
        <f t="shared" si="13"/>
        <v/>
      </c>
      <c r="R307" s="2" t="str">
        <f t="shared" si="14"/>
        <v/>
      </c>
      <c r="S307" s="2" t="str">
        <f>IFERROR(IF($F307="","",INDEX(リスト!$C:$C,MATCH($F307,リスト!$B:$B,0))),"")</f>
        <v/>
      </c>
      <c r="T307" s="2" t="str">
        <f>IFERROR(IF($K307="","",INDEX(リスト!$F:$F,MATCH($K307,リスト!$E:$E,0))),"")</f>
        <v/>
      </c>
      <c r="U307" s="2" t="str">
        <f>IF($B307="","",RIGHT($G307*1000+100+COUNTIF($G$2:$G307,$G307),9))</f>
        <v/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/>
      </c>
    </row>
    <row r="308" spans="15:22" x14ac:dyDescent="0.45">
      <c r="O308" s="2" t="str">
        <f>IFERROR(IF($B308="","",INDEX(所属情報!$E:$E,MATCH($A308,所属情報!$A:$A,0))),"")</f>
        <v/>
      </c>
      <c r="P308" s="2" t="str">
        <f t="shared" si="12"/>
        <v/>
      </c>
      <c r="Q308" s="2" t="str">
        <f t="shared" si="13"/>
        <v/>
      </c>
      <c r="R308" s="2" t="str">
        <f t="shared" si="14"/>
        <v/>
      </c>
      <c r="S308" s="2" t="str">
        <f>IFERROR(IF($F308="","",INDEX(リスト!$C:$C,MATCH($F308,リスト!$B:$B,0))),"")</f>
        <v/>
      </c>
      <c r="T308" s="2" t="str">
        <f>IFERROR(IF($K308="","",INDEX(リスト!$F:$F,MATCH($K308,リスト!$E:$E,0))),"")</f>
        <v/>
      </c>
      <c r="U308" s="2" t="str">
        <f>IF($B308="","",RIGHT($G308*1000+100+COUNTIF($G$2:$G308,$G308),9))</f>
        <v/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/>
      </c>
    </row>
    <row r="309" spans="15:22" x14ac:dyDescent="0.45">
      <c r="O309" s="2" t="str">
        <f>IFERROR(IF($B309="","",INDEX(所属情報!$E:$E,MATCH($A309,所属情報!$A:$A,0))),"")</f>
        <v/>
      </c>
      <c r="P309" s="2" t="str">
        <f t="shared" si="12"/>
        <v/>
      </c>
      <c r="Q309" s="2" t="str">
        <f t="shared" si="13"/>
        <v/>
      </c>
      <c r="R309" s="2" t="str">
        <f t="shared" si="14"/>
        <v/>
      </c>
      <c r="S309" s="2" t="str">
        <f>IFERROR(IF($F309="","",INDEX(リスト!$C:$C,MATCH($F309,リスト!$B:$B,0))),"")</f>
        <v/>
      </c>
      <c r="T309" s="2" t="str">
        <f>IFERROR(IF($K309="","",INDEX(リスト!$F:$F,MATCH($K309,リスト!$E:$E,0))),"")</f>
        <v/>
      </c>
      <c r="U309" s="2" t="str">
        <f>IF($B309="","",RIGHT($G309*1000+100+COUNTIF($G$2:$G309,$G309),9))</f>
        <v/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/>
      </c>
    </row>
    <row r="310" spans="15:22" x14ac:dyDescent="0.45">
      <c r="O310" s="2" t="str">
        <f>IFERROR(IF($B310="","",INDEX(所属情報!$E:$E,MATCH($A310,所属情報!$A:$A,0))),"")</f>
        <v/>
      </c>
      <c r="P310" s="2" t="str">
        <f t="shared" si="12"/>
        <v/>
      </c>
      <c r="Q310" s="2" t="str">
        <f t="shared" si="13"/>
        <v/>
      </c>
      <c r="R310" s="2" t="str">
        <f t="shared" si="14"/>
        <v/>
      </c>
      <c r="S310" s="2" t="str">
        <f>IFERROR(IF($F310="","",INDEX(リスト!$C:$C,MATCH($F310,リスト!$B:$B,0))),"")</f>
        <v/>
      </c>
      <c r="T310" s="2" t="str">
        <f>IFERROR(IF($K310="","",INDEX(リスト!$F:$F,MATCH($K310,リスト!$E:$E,0))),"")</f>
        <v/>
      </c>
      <c r="U310" s="2" t="str">
        <f>IF($B310="","",RIGHT($G310*1000+100+COUNTIF($G$2:$G310,$G310),9))</f>
        <v/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/>
      </c>
    </row>
    <row r="311" spans="15:22" x14ac:dyDescent="0.45">
      <c r="O311" s="2" t="str">
        <f>IFERROR(IF($B311="","",INDEX(所属情報!$E:$E,MATCH($A311,所属情報!$A:$A,0))),"")</f>
        <v/>
      </c>
      <c r="P311" s="2" t="str">
        <f t="shared" si="12"/>
        <v/>
      </c>
      <c r="Q311" s="2" t="str">
        <f t="shared" si="13"/>
        <v/>
      </c>
      <c r="R311" s="2" t="str">
        <f t="shared" si="14"/>
        <v/>
      </c>
      <c r="S311" s="2" t="str">
        <f>IFERROR(IF($F311="","",INDEX(リスト!$C:$C,MATCH($F311,リスト!$B:$B,0))),"")</f>
        <v/>
      </c>
      <c r="T311" s="2" t="str">
        <f>IFERROR(IF($K311="","",INDEX(リスト!$F:$F,MATCH($K311,リスト!$E:$E,0))),"")</f>
        <v/>
      </c>
      <c r="U311" s="2" t="str">
        <f>IF($B311="","",RIGHT($G311*1000+100+COUNTIF($G$2:$G311,$G311),9))</f>
        <v/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/>
      </c>
    </row>
    <row r="312" spans="15:22" x14ac:dyDescent="0.45">
      <c r="O312" s="2" t="str">
        <f>IFERROR(IF($B312="","",INDEX(所属情報!$E:$E,MATCH($A312,所属情報!$A:$A,0))),"")</f>
        <v/>
      </c>
      <c r="P312" s="2" t="str">
        <f t="shared" si="12"/>
        <v/>
      </c>
      <c r="Q312" s="2" t="str">
        <f t="shared" si="13"/>
        <v/>
      </c>
      <c r="R312" s="2" t="str">
        <f t="shared" si="14"/>
        <v/>
      </c>
      <c r="S312" s="2" t="str">
        <f>IFERROR(IF($F312="","",INDEX(リスト!$C:$C,MATCH($F312,リスト!$B:$B,0))),"")</f>
        <v/>
      </c>
      <c r="T312" s="2" t="str">
        <f>IFERROR(IF($K312="","",INDEX(リスト!$F:$F,MATCH($K312,リスト!$E:$E,0))),"")</f>
        <v/>
      </c>
      <c r="U312" s="2" t="str">
        <f>IF($B312="","",RIGHT($G312*1000+100+COUNTIF($G$2:$G312,$G312),9))</f>
        <v/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/>
      </c>
    </row>
    <row r="313" spans="15:22" x14ac:dyDescent="0.45">
      <c r="O313" s="2" t="str">
        <f>IFERROR(IF($B313="","",INDEX(所属情報!$E:$E,MATCH($A313,所属情報!$A:$A,0))),"")</f>
        <v/>
      </c>
      <c r="P313" s="2" t="str">
        <f t="shared" si="12"/>
        <v/>
      </c>
      <c r="Q313" s="2" t="str">
        <f t="shared" si="13"/>
        <v/>
      </c>
      <c r="R313" s="2" t="str">
        <f t="shared" si="14"/>
        <v/>
      </c>
      <c r="S313" s="2" t="str">
        <f>IFERROR(IF($F313="","",INDEX(リスト!$C:$C,MATCH($F313,リスト!$B:$B,0))),"")</f>
        <v/>
      </c>
      <c r="T313" s="2" t="str">
        <f>IFERROR(IF($K313="","",INDEX(リスト!$F:$F,MATCH($K313,リスト!$E:$E,0))),"")</f>
        <v/>
      </c>
      <c r="U313" s="2" t="str">
        <f>IF($B313="","",RIGHT($G313*1000+100+COUNTIF($G$2:$G313,$G313),9))</f>
        <v/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/>
      </c>
    </row>
    <row r="314" spans="15:22" x14ac:dyDescent="0.45">
      <c r="O314" s="2" t="str">
        <f>IFERROR(IF($B314="","",INDEX(所属情報!$E:$E,MATCH($A314,所属情報!$A:$A,0))),"")</f>
        <v/>
      </c>
      <c r="P314" s="2" t="str">
        <f t="shared" si="12"/>
        <v/>
      </c>
      <c r="Q314" s="2" t="str">
        <f t="shared" si="13"/>
        <v/>
      </c>
      <c r="R314" s="2" t="str">
        <f t="shared" si="14"/>
        <v/>
      </c>
      <c r="S314" s="2" t="str">
        <f>IFERROR(IF($F314="","",INDEX(リスト!$C:$C,MATCH($F314,リスト!$B:$B,0))),"")</f>
        <v/>
      </c>
      <c r="T314" s="2" t="str">
        <f>IFERROR(IF($K314="","",INDEX(リスト!$F:$F,MATCH($K314,リスト!$E:$E,0))),"")</f>
        <v/>
      </c>
      <c r="U314" s="2" t="str">
        <f>IF($B314="","",RIGHT($G314*1000+100+COUNTIF($G$2:$G314,$G314),9))</f>
        <v/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/>
      </c>
    </row>
    <row r="315" spans="15:22" x14ac:dyDescent="0.45">
      <c r="O315" s="2" t="str">
        <f>IFERROR(IF($B315="","",INDEX(所属情報!$E:$E,MATCH($A315,所属情報!$A:$A,0))),"")</f>
        <v/>
      </c>
      <c r="P315" s="2" t="str">
        <f t="shared" si="12"/>
        <v/>
      </c>
      <c r="Q315" s="2" t="str">
        <f t="shared" si="13"/>
        <v/>
      </c>
      <c r="R315" s="2" t="str">
        <f t="shared" si="14"/>
        <v/>
      </c>
      <c r="S315" s="2" t="str">
        <f>IFERROR(IF($F315="","",INDEX(リスト!$C:$C,MATCH($F315,リスト!$B:$B,0))),"")</f>
        <v/>
      </c>
      <c r="T315" s="2" t="str">
        <f>IFERROR(IF($K315="","",INDEX(リスト!$F:$F,MATCH($K315,リスト!$E:$E,0))),"")</f>
        <v/>
      </c>
      <c r="U315" s="2" t="str">
        <f>IF($B315="","",RIGHT($G315*1000+100+COUNTIF($G$2:$G315,$G315),9))</f>
        <v/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/>
      </c>
    </row>
    <row r="316" spans="15:22" x14ac:dyDescent="0.45">
      <c r="O316" s="2" t="str">
        <f>IFERROR(IF($B316="","",INDEX(所属情報!$E:$E,MATCH($A316,所属情報!$A:$A,0))),"")</f>
        <v/>
      </c>
      <c r="P316" s="2" t="str">
        <f t="shared" si="12"/>
        <v/>
      </c>
      <c r="Q316" s="2" t="str">
        <f t="shared" si="13"/>
        <v/>
      </c>
      <c r="R316" s="2" t="str">
        <f t="shared" si="14"/>
        <v/>
      </c>
      <c r="S316" s="2" t="str">
        <f>IFERROR(IF($F316="","",INDEX(リスト!$C:$C,MATCH($F316,リスト!$B:$B,0))),"")</f>
        <v/>
      </c>
      <c r="T316" s="2" t="str">
        <f>IFERROR(IF($K316="","",INDEX(リスト!$F:$F,MATCH($K316,リスト!$E:$E,0))),"")</f>
        <v/>
      </c>
      <c r="U316" s="2" t="str">
        <f>IF($B316="","",RIGHT($G316*1000+100+COUNTIF($G$2:$G316,$G316),9))</f>
        <v/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/>
      </c>
    </row>
    <row r="317" spans="15:22" x14ac:dyDescent="0.45">
      <c r="O317" s="2" t="str">
        <f>IFERROR(IF($B317="","",INDEX(所属情報!$E:$E,MATCH($A317,所属情報!$A:$A,0))),"")</f>
        <v/>
      </c>
      <c r="P317" s="2" t="str">
        <f t="shared" si="12"/>
        <v/>
      </c>
      <c r="Q317" s="2" t="str">
        <f t="shared" si="13"/>
        <v/>
      </c>
      <c r="R317" s="2" t="str">
        <f t="shared" si="14"/>
        <v/>
      </c>
      <c r="S317" s="2" t="str">
        <f>IFERROR(IF($F317="","",INDEX(リスト!$C:$C,MATCH($F317,リスト!$B:$B,0))),"")</f>
        <v/>
      </c>
      <c r="T317" s="2" t="str">
        <f>IFERROR(IF($K317="","",INDEX(リスト!$F:$F,MATCH($K317,リスト!$E:$E,0))),"")</f>
        <v/>
      </c>
      <c r="U317" s="2" t="str">
        <f>IF($B317="","",RIGHT($G317*1000+100+COUNTIF($G$2:$G317,$G317),9))</f>
        <v/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/>
      </c>
    </row>
    <row r="318" spans="15:22" x14ac:dyDescent="0.45">
      <c r="O318" s="2" t="str">
        <f>IFERROR(IF($B318="","",INDEX(所属情報!$E:$E,MATCH($A318,所属情報!$A:$A,0))),"")</f>
        <v/>
      </c>
      <c r="P318" s="2" t="str">
        <f t="shared" si="12"/>
        <v/>
      </c>
      <c r="Q318" s="2" t="str">
        <f t="shared" si="13"/>
        <v/>
      </c>
      <c r="R318" s="2" t="str">
        <f t="shared" si="14"/>
        <v/>
      </c>
      <c r="S318" s="2" t="str">
        <f>IFERROR(IF($F318="","",INDEX(リスト!$C:$C,MATCH($F318,リスト!$B:$B,0))),"")</f>
        <v/>
      </c>
      <c r="T318" s="2" t="str">
        <f>IFERROR(IF($K318="","",INDEX(リスト!$F:$F,MATCH($K318,リスト!$E:$E,0))),"")</f>
        <v/>
      </c>
      <c r="U318" s="2" t="str">
        <f>IF($B318="","",RIGHT($G318*1000+100+COUNTIF($G$2:$G318,$G318),9))</f>
        <v/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/>
      </c>
    </row>
    <row r="319" spans="15:22" x14ac:dyDescent="0.45">
      <c r="O319" s="2" t="str">
        <f>IFERROR(IF($B319="","",INDEX(所属情報!$E:$E,MATCH($A319,所属情報!$A:$A,0))),"")</f>
        <v/>
      </c>
      <c r="P319" s="2" t="str">
        <f t="shared" si="12"/>
        <v/>
      </c>
      <c r="Q319" s="2" t="str">
        <f t="shared" si="13"/>
        <v/>
      </c>
      <c r="R319" s="2" t="str">
        <f t="shared" si="14"/>
        <v/>
      </c>
      <c r="S319" s="2" t="str">
        <f>IFERROR(IF($F319="","",INDEX(リスト!$C:$C,MATCH($F319,リスト!$B:$B,0))),"")</f>
        <v/>
      </c>
      <c r="T319" s="2" t="str">
        <f>IFERROR(IF($K319="","",INDEX(リスト!$F:$F,MATCH($K319,リスト!$E:$E,0))),"")</f>
        <v/>
      </c>
      <c r="U319" s="2" t="str">
        <f>IF($B319="","",RIGHT($G319*1000+100+COUNTIF($G$2:$G319,$G319),9))</f>
        <v/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/>
      </c>
    </row>
    <row r="320" spans="15:22" x14ac:dyDescent="0.45">
      <c r="O320" s="2" t="str">
        <f>IFERROR(IF($B320="","",INDEX(所属情報!$E:$E,MATCH($A320,所属情報!$A:$A,0))),"")</f>
        <v/>
      </c>
      <c r="P320" s="2" t="str">
        <f t="shared" si="12"/>
        <v/>
      </c>
      <c r="Q320" s="2" t="str">
        <f t="shared" si="13"/>
        <v/>
      </c>
      <c r="R320" s="2" t="str">
        <f t="shared" si="14"/>
        <v/>
      </c>
      <c r="S320" s="2" t="str">
        <f>IFERROR(IF($F320="","",INDEX(リスト!$C:$C,MATCH($F320,リスト!$B:$B,0))),"")</f>
        <v/>
      </c>
      <c r="T320" s="2" t="str">
        <f>IFERROR(IF($K320="","",INDEX(リスト!$F:$F,MATCH($K320,リスト!$E:$E,0))),"")</f>
        <v/>
      </c>
      <c r="U320" s="2" t="str">
        <f>IF($B320="","",RIGHT($G320*1000+100+COUNTIF($G$2:$G320,$G320),9))</f>
        <v/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/>
      </c>
    </row>
    <row r="321" spans="15:22" x14ac:dyDescent="0.45">
      <c r="O321" s="2" t="str">
        <f>IFERROR(IF($B321="","",INDEX(所属情報!$E:$E,MATCH($A321,所属情報!$A:$A,0))),"")</f>
        <v/>
      </c>
      <c r="P321" s="2" t="str">
        <f t="shared" si="12"/>
        <v/>
      </c>
      <c r="Q321" s="2" t="str">
        <f t="shared" si="13"/>
        <v/>
      </c>
      <c r="R321" s="2" t="str">
        <f t="shared" si="14"/>
        <v/>
      </c>
      <c r="S321" s="2" t="str">
        <f>IFERROR(IF($F321="","",INDEX(リスト!$C:$C,MATCH($F321,リスト!$B:$B,0))),"")</f>
        <v/>
      </c>
      <c r="T321" s="2" t="str">
        <f>IFERROR(IF($K321="","",INDEX(リスト!$F:$F,MATCH($K321,リスト!$E:$E,0))),"")</f>
        <v/>
      </c>
      <c r="U321" s="2" t="str">
        <f>IF($B321="","",RIGHT($G321*1000+100+COUNTIF($G$2:$G321,$G321),9))</f>
        <v/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/>
      </c>
    </row>
    <row r="322" spans="15:22" x14ac:dyDescent="0.45">
      <c r="O322" s="2" t="str">
        <f>IFERROR(IF($B322="","",INDEX(所属情報!$E:$E,MATCH($A322,所属情報!$A:$A,0))),"")</f>
        <v/>
      </c>
      <c r="P322" s="2" t="str">
        <f t="shared" si="12"/>
        <v/>
      </c>
      <c r="Q322" s="2" t="str">
        <f t="shared" si="13"/>
        <v/>
      </c>
      <c r="R322" s="2" t="str">
        <f t="shared" si="14"/>
        <v/>
      </c>
      <c r="S322" s="2" t="str">
        <f>IFERROR(IF($F322="","",INDEX(リスト!$C:$C,MATCH($F322,リスト!$B:$B,0))),"")</f>
        <v/>
      </c>
      <c r="T322" s="2" t="str">
        <f>IFERROR(IF($K322="","",INDEX(リスト!$F:$F,MATCH($K322,リスト!$E:$E,0))),"")</f>
        <v/>
      </c>
      <c r="U322" s="2" t="str">
        <f>IF($B322="","",RIGHT($G322*1000+100+COUNTIF($G$2:$G322,$G322),9))</f>
        <v/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/>
      </c>
    </row>
    <row r="323" spans="15:22" x14ac:dyDescent="0.45">
      <c r="O323" s="2" t="str">
        <f>IFERROR(IF($B323="","",INDEX(所属情報!$E:$E,MATCH($A323,所属情報!$A:$A,0))),"")</f>
        <v/>
      </c>
      <c r="P323" s="2" t="str">
        <f t="shared" ref="P323:P386" si="15">IF($C323="","",IF($E323="",$C323,$C323&amp;" ("&amp;$E323&amp;")"))</f>
        <v/>
      </c>
      <c r="Q323" s="2" t="str">
        <f t="shared" ref="Q323:Q386" si="16">IF($D323="","",ASC($D323))</f>
        <v/>
      </c>
      <c r="R323" s="2" t="str">
        <f t="shared" ref="R323:R386" si="17">IF($I323="","",UPPER($I323)&amp;" "&amp;UPPER(LEFT($J323,1))&amp;LOWER(RIGHT($J323,LEN($J323)-1))&amp;" ("&amp;MID($G323,3,2)&amp;")")</f>
        <v/>
      </c>
      <c r="S323" s="2" t="str">
        <f>IFERROR(IF($F323="","",INDEX(リスト!$C:$C,MATCH($F323,リスト!$B:$B,0))),"")</f>
        <v/>
      </c>
      <c r="T323" s="2" t="str">
        <f>IFERROR(IF($K323="","",INDEX(リスト!$F:$F,MATCH($K323,リスト!$E:$E,0))),"")</f>
        <v/>
      </c>
      <c r="U323" s="2" t="str">
        <f>IF($B323="","",RIGHT($G323*1000+100+COUNTIF($G$2:$G323,$G323),9))</f>
        <v/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/>
      </c>
    </row>
    <row r="324" spans="15:22" x14ac:dyDescent="0.45">
      <c r="O324" s="2" t="str">
        <f>IFERROR(IF($B324="","",INDEX(所属情報!$E:$E,MATCH($A324,所属情報!$A:$A,0))),"")</f>
        <v/>
      </c>
      <c r="P324" s="2" t="str">
        <f t="shared" si="15"/>
        <v/>
      </c>
      <c r="Q324" s="2" t="str">
        <f t="shared" si="16"/>
        <v/>
      </c>
      <c r="R324" s="2" t="str">
        <f t="shared" si="17"/>
        <v/>
      </c>
      <c r="S324" s="2" t="str">
        <f>IFERROR(IF($F324="","",INDEX(リスト!$C:$C,MATCH($F324,リスト!$B:$B,0))),"")</f>
        <v/>
      </c>
      <c r="T324" s="2" t="str">
        <f>IFERROR(IF($K324="","",INDEX(リスト!$F:$F,MATCH($K324,リスト!$E:$E,0))),"")</f>
        <v/>
      </c>
      <c r="U324" s="2" t="str">
        <f>IF($B324="","",RIGHT($G324*1000+100+COUNTIF($G$2:$G324,$G324),9))</f>
        <v/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/>
      </c>
    </row>
    <row r="325" spans="15:22" x14ac:dyDescent="0.45">
      <c r="O325" s="2" t="str">
        <f>IFERROR(IF($B325="","",INDEX(所属情報!$E:$E,MATCH($A325,所属情報!$A:$A,0))),"")</f>
        <v/>
      </c>
      <c r="P325" s="2" t="str">
        <f t="shared" si="15"/>
        <v/>
      </c>
      <c r="Q325" s="2" t="str">
        <f t="shared" si="16"/>
        <v/>
      </c>
      <c r="R325" s="2" t="str">
        <f t="shared" si="17"/>
        <v/>
      </c>
      <c r="S325" s="2" t="str">
        <f>IFERROR(IF($F325="","",INDEX(リスト!$C:$C,MATCH($F325,リスト!$B:$B,0))),"")</f>
        <v/>
      </c>
      <c r="T325" s="2" t="str">
        <f>IFERROR(IF($K325="","",INDEX(リスト!$F:$F,MATCH($K325,リスト!$E:$E,0))),"")</f>
        <v/>
      </c>
      <c r="U325" s="2" t="str">
        <f>IF($B325="","",RIGHT($G325*1000+100+COUNTIF($G$2:$G325,$G325),9))</f>
        <v/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/>
      </c>
    </row>
    <row r="326" spans="15:22" x14ac:dyDescent="0.45">
      <c r="O326" s="2" t="str">
        <f>IFERROR(IF($B326="","",INDEX(所属情報!$E:$E,MATCH($A326,所属情報!$A:$A,0))),"")</f>
        <v/>
      </c>
      <c r="P326" s="2" t="str">
        <f t="shared" si="15"/>
        <v/>
      </c>
      <c r="Q326" s="2" t="str">
        <f t="shared" si="16"/>
        <v/>
      </c>
      <c r="R326" s="2" t="str">
        <f t="shared" si="17"/>
        <v/>
      </c>
      <c r="S326" s="2" t="str">
        <f>IFERROR(IF($F326="","",INDEX(リスト!$C:$C,MATCH($F326,リスト!$B:$B,0))),"")</f>
        <v/>
      </c>
      <c r="T326" s="2" t="str">
        <f>IFERROR(IF($K326="","",INDEX(リスト!$F:$F,MATCH($K326,リスト!$E:$E,0))),"")</f>
        <v/>
      </c>
      <c r="U326" s="2" t="str">
        <f>IF($B326="","",RIGHT($G326*1000+100+COUNTIF($G$2:$G326,$G326),9))</f>
        <v/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/>
      </c>
    </row>
    <row r="327" spans="15:22" x14ac:dyDescent="0.45">
      <c r="O327" s="2" t="str">
        <f>IFERROR(IF($B327="","",INDEX(所属情報!$E:$E,MATCH($A327,所属情報!$A:$A,0))),"")</f>
        <v/>
      </c>
      <c r="P327" s="2" t="str">
        <f t="shared" si="15"/>
        <v/>
      </c>
      <c r="Q327" s="2" t="str">
        <f t="shared" si="16"/>
        <v/>
      </c>
      <c r="R327" s="2" t="str">
        <f t="shared" si="17"/>
        <v/>
      </c>
      <c r="S327" s="2" t="str">
        <f>IFERROR(IF($F327="","",INDEX(リスト!$C:$C,MATCH($F327,リスト!$B:$B,0))),"")</f>
        <v/>
      </c>
      <c r="T327" s="2" t="str">
        <f>IFERROR(IF($K327="","",INDEX(リスト!$F:$F,MATCH($K327,リスト!$E:$E,0))),"")</f>
        <v/>
      </c>
      <c r="U327" s="2" t="str">
        <f>IF($B327="","",RIGHT($G327*1000+100+COUNTIF($G$2:$G327,$G327),9))</f>
        <v/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/>
      </c>
    </row>
    <row r="328" spans="15:22" x14ac:dyDescent="0.45">
      <c r="O328" s="2" t="str">
        <f>IFERROR(IF($B328="","",INDEX(所属情報!$E:$E,MATCH($A328,所属情報!$A:$A,0))),"")</f>
        <v/>
      </c>
      <c r="P328" s="2" t="str">
        <f t="shared" si="15"/>
        <v/>
      </c>
      <c r="Q328" s="2" t="str">
        <f t="shared" si="16"/>
        <v/>
      </c>
      <c r="R328" s="2" t="str">
        <f t="shared" si="17"/>
        <v/>
      </c>
      <c r="S328" s="2" t="str">
        <f>IFERROR(IF($F328="","",INDEX(リスト!$C:$C,MATCH($F328,リスト!$B:$B,0))),"")</f>
        <v/>
      </c>
      <c r="T328" s="2" t="str">
        <f>IFERROR(IF($K328="","",INDEX(リスト!$F:$F,MATCH($K328,リスト!$E:$E,0))),"")</f>
        <v/>
      </c>
      <c r="U328" s="2" t="str">
        <f>IF($B328="","",RIGHT($G328*1000+100+COUNTIF($G$2:$G328,$G328),9))</f>
        <v/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/>
      </c>
    </row>
    <row r="329" spans="15:22" x14ac:dyDescent="0.45">
      <c r="O329" s="2" t="str">
        <f>IFERROR(IF($B329="","",INDEX(所属情報!$E:$E,MATCH($A329,所属情報!$A:$A,0))),"")</f>
        <v/>
      </c>
      <c r="P329" s="2" t="str">
        <f t="shared" si="15"/>
        <v/>
      </c>
      <c r="Q329" s="2" t="str">
        <f t="shared" si="16"/>
        <v/>
      </c>
      <c r="R329" s="2" t="str">
        <f t="shared" si="17"/>
        <v/>
      </c>
      <c r="S329" s="2" t="str">
        <f>IFERROR(IF($F329="","",INDEX(リスト!$C:$C,MATCH($F329,リスト!$B:$B,0))),"")</f>
        <v/>
      </c>
      <c r="T329" s="2" t="str">
        <f>IFERROR(IF($K329="","",INDEX(リスト!$F:$F,MATCH($K329,リスト!$E:$E,0))),"")</f>
        <v/>
      </c>
      <c r="U329" s="2" t="str">
        <f>IF($B329="","",RIGHT($G329*1000+100+COUNTIF($G$2:$G329,$G329),9))</f>
        <v/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/>
      </c>
    </row>
    <row r="330" spans="15:22" x14ac:dyDescent="0.45">
      <c r="O330" s="2" t="str">
        <f>IFERROR(IF($B330="","",INDEX(所属情報!$E:$E,MATCH($A330,所属情報!$A:$A,0))),"")</f>
        <v/>
      </c>
      <c r="P330" s="2" t="str">
        <f t="shared" si="15"/>
        <v/>
      </c>
      <c r="Q330" s="2" t="str">
        <f t="shared" si="16"/>
        <v/>
      </c>
      <c r="R330" s="2" t="str">
        <f t="shared" si="17"/>
        <v/>
      </c>
      <c r="S330" s="2" t="str">
        <f>IFERROR(IF($F330="","",INDEX(リスト!$C:$C,MATCH($F330,リスト!$B:$B,0))),"")</f>
        <v/>
      </c>
      <c r="T330" s="2" t="str">
        <f>IFERROR(IF($K330="","",INDEX(リスト!$F:$F,MATCH($K330,リスト!$E:$E,0))),"")</f>
        <v/>
      </c>
      <c r="U330" s="2" t="str">
        <f>IF($B330="","",RIGHT($G330*1000+100+COUNTIF($G$2:$G330,$G330),9))</f>
        <v/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/>
      </c>
    </row>
    <row r="331" spans="15:22" x14ac:dyDescent="0.45">
      <c r="O331" s="2" t="str">
        <f>IFERROR(IF($B331="","",INDEX(所属情報!$E:$E,MATCH($A331,所属情報!$A:$A,0))),"")</f>
        <v/>
      </c>
      <c r="P331" s="2" t="str">
        <f t="shared" si="15"/>
        <v/>
      </c>
      <c r="Q331" s="2" t="str">
        <f t="shared" si="16"/>
        <v/>
      </c>
      <c r="R331" s="2" t="str">
        <f t="shared" si="17"/>
        <v/>
      </c>
      <c r="S331" s="2" t="str">
        <f>IFERROR(IF($F331="","",INDEX(リスト!$C:$C,MATCH($F331,リスト!$B:$B,0))),"")</f>
        <v/>
      </c>
      <c r="T331" s="2" t="str">
        <f>IFERROR(IF($K331="","",INDEX(リスト!$F:$F,MATCH($K331,リスト!$E:$E,0))),"")</f>
        <v/>
      </c>
      <c r="U331" s="2" t="str">
        <f>IF($B331="","",RIGHT($G331*1000+100+COUNTIF($G$2:$G331,$G331),9))</f>
        <v/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/>
      </c>
    </row>
    <row r="332" spans="15:22" x14ac:dyDescent="0.45">
      <c r="O332" s="2" t="str">
        <f>IFERROR(IF($B332="","",INDEX(所属情報!$E:$E,MATCH($A332,所属情報!$A:$A,0))),"")</f>
        <v/>
      </c>
      <c r="P332" s="2" t="str">
        <f t="shared" si="15"/>
        <v/>
      </c>
      <c r="Q332" s="2" t="str">
        <f t="shared" si="16"/>
        <v/>
      </c>
      <c r="R332" s="2" t="str">
        <f t="shared" si="17"/>
        <v/>
      </c>
      <c r="S332" s="2" t="str">
        <f>IFERROR(IF($F332="","",INDEX(リスト!$C:$C,MATCH($F332,リスト!$B:$B,0))),"")</f>
        <v/>
      </c>
      <c r="T332" s="2" t="str">
        <f>IFERROR(IF($K332="","",INDEX(リスト!$F:$F,MATCH($K332,リスト!$E:$E,0))),"")</f>
        <v/>
      </c>
      <c r="U332" s="2" t="str">
        <f>IF($B332="","",RIGHT($G332*1000+100+COUNTIF($G$2:$G332,$G332),9))</f>
        <v/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/>
      </c>
    </row>
    <row r="333" spans="15:22" x14ac:dyDescent="0.45">
      <c r="O333" s="2" t="str">
        <f>IFERROR(IF($B333="","",INDEX(所属情報!$E:$E,MATCH($A333,所属情報!$A:$A,0))),"")</f>
        <v/>
      </c>
      <c r="P333" s="2" t="str">
        <f t="shared" si="15"/>
        <v/>
      </c>
      <c r="Q333" s="2" t="str">
        <f t="shared" si="16"/>
        <v/>
      </c>
      <c r="R333" s="2" t="str">
        <f t="shared" si="17"/>
        <v/>
      </c>
      <c r="S333" s="2" t="str">
        <f>IFERROR(IF($F333="","",INDEX(リスト!$C:$C,MATCH($F333,リスト!$B:$B,0))),"")</f>
        <v/>
      </c>
      <c r="T333" s="2" t="str">
        <f>IFERROR(IF($K333="","",INDEX(リスト!$F:$F,MATCH($K333,リスト!$E:$E,0))),"")</f>
        <v/>
      </c>
      <c r="U333" s="2" t="str">
        <f>IF($B333="","",RIGHT($G333*1000+100+COUNTIF($G$2:$G333,$G333),9))</f>
        <v/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/>
      </c>
    </row>
    <row r="334" spans="15:22" x14ac:dyDescent="0.45">
      <c r="O334" s="2" t="str">
        <f>IFERROR(IF($B334="","",INDEX(所属情報!$E:$E,MATCH($A334,所属情報!$A:$A,0))),"")</f>
        <v/>
      </c>
      <c r="P334" s="2" t="str">
        <f t="shared" si="15"/>
        <v/>
      </c>
      <c r="Q334" s="2" t="str">
        <f t="shared" si="16"/>
        <v/>
      </c>
      <c r="R334" s="2" t="str">
        <f t="shared" si="17"/>
        <v/>
      </c>
      <c r="S334" s="2" t="str">
        <f>IFERROR(IF($F334="","",INDEX(リスト!$C:$C,MATCH($F334,リスト!$B:$B,0))),"")</f>
        <v/>
      </c>
      <c r="T334" s="2" t="str">
        <f>IFERROR(IF($K334="","",INDEX(リスト!$F:$F,MATCH($K334,リスト!$E:$E,0))),"")</f>
        <v/>
      </c>
      <c r="U334" s="2" t="str">
        <f>IF($B334="","",RIGHT($G334*1000+100+COUNTIF($G$2:$G334,$G334),9))</f>
        <v/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/>
      </c>
    </row>
    <row r="335" spans="15:22" x14ac:dyDescent="0.45">
      <c r="O335" s="2" t="str">
        <f>IFERROR(IF($B335="","",INDEX(所属情報!$E:$E,MATCH($A335,所属情報!$A:$A,0))),"")</f>
        <v/>
      </c>
      <c r="P335" s="2" t="str">
        <f t="shared" si="15"/>
        <v/>
      </c>
      <c r="Q335" s="2" t="str">
        <f t="shared" si="16"/>
        <v/>
      </c>
      <c r="R335" s="2" t="str">
        <f t="shared" si="17"/>
        <v/>
      </c>
      <c r="S335" s="2" t="str">
        <f>IFERROR(IF($F335="","",INDEX(リスト!$C:$C,MATCH($F335,リスト!$B:$B,0))),"")</f>
        <v/>
      </c>
      <c r="T335" s="2" t="str">
        <f>IFERROR(IF($K335="","",INDEX(リスト!$F:$F,MATCH($K335,リスト!$E:$E,0))),"")</f>
        <v/>
      </c>
      <c r="U335" s="2" t="str">
        <f>IF($B335="","",RIGHT($G335*1000+100+COUNTIF($G$2:$G335,$G335),9))</f>
        <v/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/>
      </c>
    </row>
    <row r="336" spans="15:22" x14ac:dyDescent="0.45">
      <c r="O336" s="2" t="str">
        <f>IFERROR(IF($B336="","",INDEX(所属情報!$E:$E,MATCH($A336,所属情報!$A:$A,0))),"")</f>
        <v/>
      </c>
      <c r="P336" s="2" t="str">
        <f t="shared" si="15"/>
        <v/>
      </c>
      <c r="Q336" s="2" t="str">
        <f t="shared" si="16"/>
        <v/>
      </c>
      <c r="R336" s="2" t="str">
        <f t="shared" si="17"/>
        <v/>
      </c>
      <c r="S336" s="2" t="str">
        <f>IFERROR(IF($F336="","",INDEX(リスト!$C:$C,MATCH($F336,リスト!$B:$B,0))),"")</f>
        <v/>
      </c>
      <c r="T336" s="2" t="str">
        <f>IFERROR(IF($K336="","",INDEX(リスト!$F:$F,MATCH($K336,リスト!$E:$E,0))),"")</f>
        <v/>
      </c>
      <c r="U336" s="2" t="str">
        <f>IF($B336="","",RIGHT($G336*1000+100+COUNTIF($G$2:$G336,$G336),9))</f>
        <v/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/>
      </c>
    </row>
    <row r="337" spans="15:22" x14ac:dyDescent="0.45">
      <c r="O337" s="2" t="str">
        <f>IFERROR(IF($B337="","",INDEX(所属情報!$E:$E,MATCH($A337,所属情報!$A:$A,0))),"")</f>
        <v/>
      </c>
      <c r="P337" s="2" t="str">
        <f t="shared" si="15"/>
        <v/>
      </c>
      <c r="Q337" s="2" t="str">
        <f t="shared" si="16"/>
        <v/>
      </c>
      <c r="R337" s="2" t="str">
        <f t="shared" si="17"/>
        <v/>
      </c>
      <c r="S337" s="2" t="str">
        <f>IFERROR(IF($F337="","",INDEX(リスト!$C:$C,MATCH($F337,リスト!$B:$B,0))),"")</f>
        <v/>
      </c>
      <c r="T337" s="2" t="str">
        <f>IFERROR(IF($K337="","",INDEX(リスト!$F:$F,MATCH($K337,リスト!$E:$E,0))),"")</f>
        <v/>
      </c>
      <c r="U337" s="2" t="str">
        <f>IF($B337="","",RIGHT($G337*1000+100+COUNTIF($G$2:$G337,$G337),9))</f>
        <v/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/>
      </c>
    </row>
    <row r="338" spans="15:22" x14ac:dyDescent="0.45">
      <c r="O338" s="2" t="str">
        <f>IFERROR(IF($B338="","",INDEX(所属情報!$E:$E,MATCH($A338,所属情報!$A:$A,0))),"")</f>
        <v/>
      </c>
      <c r="P338" s="2" t="str">
        <f t="shared" si="15"/>
        <v/>
      </c>
      <c r="Q338" s="2" t="str">
        <f t="shared" si="16"/>
        <v/>
      </c>
      <c r="R338" s="2" t="str">
        <f t="shared" si="17"/>
        <v/>
      </c>
      <c r="S338" s="2" t="str">
        <f>IFERROR(IF($F338="","",INDEX(リスト!$C:$C,MATCH($F338,リスト!$B:$B,0))),"")</f>
        <v/>
      </c>
      <c r="T338" s="2" t="str">
        <f>IFERROR(IF($K338="","",INDEX(リスト!$F:$F,MATCH($K338,リスト!$E:$E,0))),"")</f>
        <v/>
      </c>
      <c r="U338" s="2" t="str">
        <f>IF($B338="","",RIGHT($G338*1000+100+COUNTIF($G$2:$G338,$G338),9))</f>
        <v/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/>
      </c>
    </row>
    <row r="339" spans="15:22" x14ac:dyDescent="0.45">
      <c r="O339" s="2" t="str">
        <f>IFERROR(IF($B339="","",INDEX(所属情報!$E:$E,MATCH($A339,所属情報!$A:$A,0))),"")</f>
        <v/>
      </c>
      <c r="P339" s="2" t="str">
        <f t="shared" si="15"/>
        <v/>
      </c>
      <c r="Q339" s="2" t="str">
        <f t="shared" si="16"/>
        <v/>
      </c>
      <c r="R339" s="2" t="str">
        <f t="shared" si="17"/>
        <v/>
      </c>
      <c r="S339" s="2" t="str">
        <f>IFERROR(IF($F339="","",INDEX(リスト!$C:$C,MATCH($F339,リスト!$B:$B,0))),"")</f>
        <v/>
      </c>
      <c r="T339" s="2" t="str">
        <f>IFERROR(IF($K339="","",INDEX(リスト!$F:$F,MATCH($K339,リスト!$E:$E,0))),"")</f>
        <v/>
      </c>
      <c r="U339" s="2" t="str">
        <f>IF($B339="","",RIGHT($G339*1000+100+COUNTIF($G$2:$G339,$G339),9))</f>
        <v/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/>
      </c>
    </row>
    <row r="340" spans="15:22" x14ac:dyDescent="0.45">
      <c r="O340" s="2" t="str">
        <f>IFERROR(IF($B340="","",INDEX(所属情報!$E:$E,MATCH($A340,所属情報!$A:$A,0))),"")</f>
        <v/>
      </c>
      <c r="P340" s="2" t="str">
        <f t="shared" si="15"/>
        <v/>
      </c>
      <c r="Q340" s="2" t="str">
        <f t="shared" si="16"/>
        <v/>
      </c>
      <c r="R340" s="2" t="str">
        <f t="shared" si="17"/>
        <v/>
      </c>
      <c r="S340" s="2" t="str">
        <f>IFERROR(IF($F340="","",INDEX(リスト!$C:$C,MATCH($F340,リスト!$B:$B,0))),"")</f>
        <v/>
      </c>
      <c r="T340" s="2" t="str">
        <f>IFERROR(IF($K340="","",INDEX(リスト!$F:$F,MATCH($K340,リスト!$E:$E,0))),"")</f>
        <v/>
      </c>
      <c r="U340" s="2" t="str">
        <f>IF($B340="","",RIGHT($G340*1000+100+COUNTIF($G$2:$G340,$G340),9))</f>
        <v/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/>
      </c>
    </row>
    <row r="341" spans="15:22" x14ac:dyDescent="0.45">
      <c r="O341" s="2" t="str">
        <f>IFERROR(IF($B341="","",INDEX(所属情報!$E:$E,MATCH($A341,所属情報!$A:$A,0))),"")</f>
        <v/>
      </c>
      <c r="P341" s="2" t="str">
        <f t="shared" si="15"/>
        <v/>
      </c>
      <c r="Q341" s="2" t="str">
        <f t="shared" si="16"/>
        <v/>
      </c>
      <c r="R341" s="2" t="str">
        <f t="shared" si="17"/>
        <v/>
      </c>
      <c r="S341" s="2" t="str">
        <f>IFERROR(IF($F341="","",INDEX(リスト!$C:$C,MATCH($F341,リスト!$B:$B,0))),"")</f>
        <v/>
      </c>
      <c r="T341" s="2" t="str">
        <f>IFERROR(IF($K341="","",INDEX(リスト!$F:$F,MATCH($K341,リスト!$E:$E,0))),"")</f>
        <v/>
      </c>
      <c r="U341" s="2" t="str">
        <f>IF($B341="","",RIGHT($G341*1000+100+COUNTIF($G$2:$G341,$G341),9))</f>
        <v/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/>
      </c>
    </row>
    <row r="342" spans="15:22" x14ac:dyDescent="0.45">
      <c r="O342" s="2" t="str">
        <f>IFERROR(IF($B342="","",INDEX(所属情報!$E:$E,MATCH($A342,所属情報!$A:$A,0))),"")</f>
        <v/>
      </c>
      <c r="P342" s="2" t="str">
        <f t="shared" si="15"/>
        <v/>
      </c>
      <c r="Q342" s="2" t="str">
        <f t="shared" si="16"/>
        <v/>
      </c>
      <c r="R342" s="2" t="str">
        <f t="shared" si="17"/>
        <v/>
      </c>
      <c r="S342" s="2" t="str">
        <f>IFERROR(IF($F342="","",INDEX(リスト!$C:$C,MATCH($F342,リスト!$B:$B,0))),"")</f>
        <v/>
      </c>
      <c r="T342" s="2" t="str">
        <f>IFERROR(IF($K342="","",INDEX(リスト!$F:$F,MATCH($K342,リスト!$E:$E,0))),"")</f>
        <v/>
      </c>
      <c r="U342" s="2" t="str">
        <f>IF($B342="","",RIGHT($G342*1000+100+COUNTIF($G$2:$G342,$G342),9))</f>
        <v/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/>
      </c>
    </row>
    <row r="343" spans="15:22" x14ac:dyDescent="0.45">
      <c r="O343" s="2" t="str">
        <f>IFERROR(IF($B343="","",INDEX(所属情報!$E:$E,MATCH($A343,所属情報!$A:$A,0))),"")</f>
        <v/>
      </c>
      <c r="P343" s="2" t="str">
        <f t="shared" si="15"/>
        <v/>
      </c>
      <c r="Q343" s="2" t="str">
        <f t="shared" si="16"/>
        <v/>
      </c>
      <c r="R343" s="2" t="str">
        <f t="shared" si="17"/>
        <v/>
      </c>
      <c r="S343" s="2" t="str">
        <f>IFERROR(IF($F343="","",INDEX(リスト!$C:$C,MATCH($F343,リスト!$B:$B,0))),"")</f>
        <v/>
      </c>
      <c r="T343" s="2" t="str">
        <f>IFERROR(IF($K343="","",INDEX(リスト!$F:$F,MATCH($K343,リスト!$E:$E,0))),"")</f>
        <v/>
      </c>
      <c r="U343" s="2" t="str">
        <f>IF($B343="","",RIGHT($G343*1000+100+COUNTIF($G$2:$G343,$G343),9))</f>
        <v/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/>
      </c>
    </row>
    <row r="344" spans="15:22" x14ac:dyDescent="0.45">
      <c r="O344" s="2" t="str">
        <f>IFERROR(IF($B344="","",INDEX(所属情報!$E:$E,MATCH($A344,所属情報!$A:$A,0))),"")</f>
        <v/>
      </c>
      <c r="P344" s="2" t="str">
        <f t="shared" si="15"/>
        <v/>
      </c>
      <c r="Q344" s="2" t="str">
        <f t="shared" si="16"/>
        <v/>
      </c>
      <c r="R344" s="2" t="str">
        <f t="shared" si="17"/>
        <v/>
      </c>
      <c r="S344" s="2" t="str">
        <f>IFERROR(IF($F344="","",INDEX(リスト!$C:$C,MATCH($F344,リスト!$B:$B,0))),"")</f>
        <v/>
      </c>
      <c r="T344" s="2" t="str">
        <f>IFERROR(IF($K344="","",INDEX(リスト!$F:$F,MATCH($K344,リスト!$E:$E,0))),"")</f>
        <v/>
      </c>
      <c r="U344" s="2" t="str">
        <f>IF($B344="","",RIGHT($G344*1000+100+COUNTIF($G$2:$G344,$G344),9))</f>
        <v/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/>
      </c>
    </row>
    <row r="345" spans="15:22" x14ac:dyDescent="0.45">
      <c r="O345" s="2" t="str">
        <f>IFERROR(IF($B345="","",INDEX(所属情報!$E:$E,MATCH($A345,所属情報!$A:$A,0))),"")</f>
        <v/>
      </c>
      <c r="P345" s="2" t="str">
        <f t="shared" si="15"/>
        <v/>
      </c>
      <c r="Q345" s="2" t="str">
        <f t="shared" si="16"/>
        <v/>
      </c>
      <c r="R345" s="2" t="str">
        <f t="shared" si="17"/>
        <v/>
      </c>
      <c r="S345" s="2" t="str">
        <f>IFERROR(IF($F345="","",INDEX(リスト!$C:$C,MATCH($F345,リスト!$B:$B,0))),"")</f>
        <v/>
      </c>
      <c r="T345" s="2" t="str">
        <f>IFERROR(IF($K345="","",INDEX(リスト!$F:$F,MATCH($K345,リスト!$E:$E,0))),"")</f>
        <v/>
      </c>
      <c r="U345" s="2" t="str">
        <f>IF($B345="","",RIGHT($G345*1000+100+COUNTIF($G$2:$G345,$G345),9))</f>
        <v/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/>
      </c>
    </row>
    <row r="346" spans="15:22" x14ac:dyDescent="0.45">
      <c r="O346" s="2" t="str">
        <f>IFERROR(IF($B346="","",INDEX(所属情報!$E:$E,MATCH($A346,所属情報!$A:$A,0))),"")</f>
        <v/>
      </c>
      <c r="P346" s="2" t="str">
        <f t="shared" si="15"/>
        <v/>
      </c>
      <c r="Q346" s="2" t="str">
        <f t="shared" si="16"/>
        <v/>
      </c>
      <c r="R346" s="2" t="str">
        <f t="shared" si="17"/>
        <v/>
      </c>
      <c r="S346" s="2" t="str">
        <f>IFERROR(IF($F346="","",INDEX(リスト!$C:$C,MATCH($F346,リスト!$B:$B,0))),"")</f>
        <v/>
      </c>
      <c r="T346" s="2" t="str">
        <f>IFERROR(IF($K346="","",INDEX(リスト!$F:$F,MATCH($K346,リスト!$E:$E,0))),"")</f>
        <v/>
      </c>
      <c r="U346" s="2" t="str">
        <f>IF($B346="","",RIGHT($G346*1000+100+COUNTIF($G$2:$G346,$G346),9))</f>
        <v/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/>
      </c>
    </row>
    <row r="347" spans="15:22" x14ac:dyDescent="0.45">
      <c r="O347" s="2" t="str">
        <f>IFERROR(IF($B347="","",INDEX(所属情報!$E:$E,MATCH($A347,所属情報!$A:$A,0))),"")</f>
        <v/>
      </c>
      <c r="P347" s="2" t="str">
        <f t="shared" si="15"/>
        <v/>
      </c>
      <c r="Q347" s="2" t="str">
        <f t="shared" si="16"/>
        <v/>
      </c>
      <c r="R347" s="2" t="str">
        <f t="shared" si="17"/>
        <v/>
      </c>
      <c r="S347" s="2" t="str">
        <f>IFERROR(IF($F347="","",INDEX(リスト!$C:$C,MATCH($F347,リスト!$B:$B,0))),"")</f>
        <v/>
      </c>
      <c r="T347" s="2" t="str">
        <f>IFERROR(IF($K347="","",INDEX(リスト!$F:$F,MATCH($K347,リスト!$E:$E,0))),"")</f>
        <v/>
      </c>
      <c r="U347" s="2" t="str">
        <f>IF($B347="","",RIGHT($G347*1000+100+COUNTIF($G$2:$G347,$G347),9))</f>
        <v/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/>
      </c>
    </row>
    <row r="348" spans="15:22" x14ac:dyDescent="0.45">
      <c r="O348" s="2" t="str">
        <f>IFERROR(IF($B348="","",INDEX(所属情報!$E:$E,MATCH($A348,所属情報!$A:$A,0))),"")</f>
        <v/>
      </c>
      <c r="P348" s="2" t="str">
        <f t="shared" si="15"/>
        <v/>
      </c>
      <c r="Q348" s="2" t="str">
        <f t="shared" si="16"/>
        <v/>
      </c>
      <c r="R348" s="2" t="str">
        <f t="shared" si="17"/>
        <v/>
      </c>
      <c r="S348" s="2" t="str">
        <f>IFERROR(IF($F348="","",INDEX(リスト!$C:$C,MATCH($F348,リスト!$B:$B,0))),"")</f>
        <v/>
      </c>
      <c r="T348" s="2" t="str">
        <f>IFERROR(IF($K348="","",INDEX(リスト!$F:$F,MATCH($K348,リスト!$E:$E,0))),"")</f>
        <v/>
      </c>
      <c r="U348" s="2" t="str">
        <f>IF($B348="","",RIGHT($G348*1000+100+COUNTIF($G$2:$G348,$G348),9))</f>
        <v/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/>
      </c>
    </row>
    <row r="349" spans="15:22" x14ac:dyDescent="0.45">
      <c r="O349" s="2" t="str">
        <f>IFERROR(IF($B349="","",INDEX(所属情報!$E:$E,MATCH($A349,所属情報!$A:$A,0))),"")</f>
        <v/>
      </c>
      <c r="P349" s="2" t="str">
        <f t="shared" si="15"/>
        <v/>
      </c>
      <c r="Q349" s="2" t="str">
        <f t="shared" si="16"/>
        <v/>
      </c>
      <c r="R349" s="2" t="str">
        <f t="shared" si="17"/>
        <v/>
      </c>
      <c r="S349" s="2" t="str">
        <f>IFERROR(IF($F349="","",INDEX(リスト!$C:$C,MATCH($F349,リスト!$B:$B,0))),"")</f>
        <v/>
      </c>
      <c r="T349" s="2" t="str">
        <f>IFERROR(IF($K349="","",INDEX(リスト!$F:$F,MATCH($K349,リスト!$E:$E,0))),"")</f>
        <v/>
      </c>
      <c r="U349" s="2" t="str">
        <f>IF($B349="","",RIGHT($G349*1000+100+COUNTIF($G$2:$G349,$G349),9))</f>
        <v/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/>
      </c>
    </row>
    <row r="350" spans="15:22" x14ac:dyDescent="0.45">
      <c r="O350" s="2" t="str">
        <f>IFERROR(IF($B350="","",INDEX(所属情報!$E:$E,MATCH($A350,所属情報!$A:$A,0))),"")</f>
        <v/>
      </c>
      <c r="P350" s="2" t="str">
        <f t="shared" si="15"/>
        <v/>
      </c>
      <c r="Q350" s="2" t="str">
        <f t="shared" si="16"/>
        <v/>
      </c>
      <c r="R350" s="2" t="str">
        <f t="shared" si="17"/>
        <v/>
      </c>
      <c r="S350" s="2" t="str">
        <f>IFERROR(IF($F350="","",INDEX(リスト!$C:$C,MATCH($F350,リスト!$B:$B,0))),"")</f>
        <v/>
      </c>
      <c r="T350" s="2" t="str">
        <f>IFERROR(IF($K350="","",INDEX(リスト!$F:$F,MATCH($K350,リスト!$E:$E,0))),"")</f>
        <v/>
      </c>
      <c r="U350" s="2" t="str">
        <f>IF($B350="","",RIGHT($G350*1000+100+COUNTIF($G$2:$G350,$G350),9))</f>
        <v/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/>
      </c>
    </row>
    <row r="351" spans="15:22" x14ac:dyDescent="0.45">
      <c r="O351" s="2" t="str">
        <f>IFERROR(IF($B351="","",INDEX(所属情報!$E:$E,MATCH($A351,所属情報!$A:$A,0))),"")</f>
        <v/>
      </c>
      <c r="P351" s="2" t="str">
        <f t="shared" si="15"/>
        <v/>
      </c>
      <c r="Q351" s="2" t="str">
        <f t="shared" si="16"/>
        <v/>
      </c>
      <c r="R351" s="2" t="str">
        <f t="shared" si="17"/>
        <v/>
      </c>
      <c r="S351" s="2" t="str">
        <f>IFERROR(IF($F351="","",INDEX(リスト!$C:$C,MATCH($F351,リスト!$B:$B,0))),"")</f>
        <v/>
      </c>
      <c r="T351" s="2" t="str">
        <f>IFERROR(IF($K351="","",INDEX(リスト!$F:$F,MATCH($K351,リスト!$E:$E,0))),"")</f>
        <v/>
      </c>
      <c r="U351" s="2" t="str">
        <f>IF($B351="","",RIGHT($G351*1000+100+COUNTIF($G$2:$G351,$G351),9))</f>
        <v/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/>
      </c>
    </row>
    <row r="352" spans="15:22" x14ac:dyDescent="0.45">
      <c r="O352" s="2" t="str">
        <f>IFERROR(IF($B352="","",INDEX(所属情報!$E:$E,MATCH($A352,所属情報!$A:$A,0))),"")</f>
        <v/>
      </c>
      <c r="P352" s="2" t="str">
        <f t="shared" si="15"/>
        <v/>
      </c>
      <c r="Q352" s="2" t="str">
        <f t="shared" si="16"/>
        <v/>
      </c>
      <c r="R352" s="2" t="str">
        <f t="shared" si="17"/>
        <v/>
      </c>
      <c r="S352" s="2" t="str">
        <f>IFERROR(IF($F352="","",INDEX(リスト!$C:$C,MATCH($F352,リスト!$B:$B,0))),"")</f>
        <v/>
      </c>
      <c r="T352" s="2" t="str">
        <f>IFERROR(IF($K352="","",INDEX(リスト!$F:$F,MATCH($K352,リスト!$E:$E,0))),"")</f>
        <v/>
      </c>
      <c r="U352" s="2" t="str">
        <f>IF($B352="","",RIGHT($G352*1000+100+COUNTIF($G$2:$G352,$G352),9))</f>
        <v/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/>
      </c>
    </row>
    <row r="353" spans="15:22" x14ac:dyDescent="0.45">
      <c r="O353" s="2" t="str">
        <f>IFERROR(IF($B353="","",INDEX(所属情報!$E:$E,MATCH($A353,所属情報!$A:$A,0))),"")</f>
        <v/>
      </c>
      <c r="P353" s="2" t="str">
        <f t="shared" si="15"/>
        <v/>
      </c>
      <c r="Q353" s="2" t="str">
        <f t="shared" si="16"/>
        <v/>
      </c>
      <c r="R353" s="2" t="str">
        <f t="shared" si="17"/>
        <v/>
      </c>
      <c r="S353" s="2" t="str">
        <f>IFERROR(IF($F353="","",INDEX(リスト!$C:$C,MATCH($F353,リスト!$B:$B,0))),"")</f>
        <v/>
      </c>
      <c r="T353" s="2" t="str">
        <f>IFERROR(IF($K353="","",INDEX(リスト!$F:$F,MATCH($K353,リスト!$E:$E,0))),"")</f>
        <v/>
      </c>
      <c r="U353" s="2" t="str">
        <f>IF($B353="","",RIGHT($G353*1000+100+COUNTIF($G$2:$G353,$G353),9))</f>
        <v/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/>
      </c>
    </row>
    <row r="354" spans="15:22" x14ac:dyDescent="0.45">
      <c r="O354" s="2" t="str">
        <f>IFERROR(IF($B354="","",INDEX(所属情報!$E:$E,MATCH($A354,所属情報!$A:$A,0))),"")</f>
        <v/>
      </c>
      <c r="P354" s="2" t="str">
        <f t="shared" si="15"/>
        <v/>
      </c>
      <c r="Q354" s="2" t="str">
        <f t="shared" si="16"/>
        <v/>
      </c>
      <c r="R354" s="2" t="str">
        <f t="shared" si="17"/>
        <v/>
      </c>
      <c r="S354" s="2" t="str">
        <f>IFERROR(IF($F354="","",INDEX(リスト!$C:$C,MATCH($F354,リスト!$B:$B,0))),"")</f>
        <v/>
      </c>
      <c r="T354" s="2" t="str">
        <f>IFERROR(IF($K354="","",INDEX(リスト!$F:$F,MATCH($K354,リスト!$E:$E,0))),"")</f>
        <v/>
      </c>
      <c r="U354" s="2" t="str">
        <f>IF($B354="","",RIGHT($G354*1000+100+COUNTIF($G$2:$G354,$G354),9))</f>
        <v/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/>
      </c>
    </row>
    <row r="355" spans="15:22" x14ac:dyDescent="0.45">
      <c r="O355" s="2" t="str">
        <f>IFERROR(IF($B355="","",INDEX(所属情報!$E:$E,MATCH($A355,所属情報!$A:$A,0))),"")</f>
        <v/>
      </c>
      <c r="P355" s="2" t="str">
        <f t="shared" si="15"/>
        <v/>
      </c>
      <c r="Q355" s="2" t="str">
        <f t="shared" si="16"/>
        <v/>
      </c>
      <c r="R355" s="2" t="str">
        <f t="shared" si="17"/>
        <v/>
      </c>
      <c r="S355" s="2" t="str">
        <f>IFERROR(IF($F355="","",INDEX(リスト!$C:$C,MATCH($F355,リスト!$B:$B,0))),"")</f>
        <v/>
      </c>
      <c r="T355" s="2" t="str">
        <f>IFERROR(IF($K355="","",INDEX(リスト!$F:$F,MATCH($K355,リスト!$E:$E,0))),"")</f>
        <v/>
      </c>
      <c r="U355" s="2" t="str">
        <f>IF($B355="","",RIGHT($G355*1000+100+COUNTIF($G$2:$G355,$G355),9))</f>
        <v/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/>
      </c>
    </row>
    <row r="356" spans="15:22" x14ac:dyDescent="0.45">
      <c r="O356" s="2" t="str">
        <f>IFERROR(IF($B356="","",INDEX(所属情報!$E:$E,MATCH($A356,所属情報!$A:$A,0))),"")</f>
        <v/>
      </c>
      <c r="P356" s="2" t="str">
        <f t="shared" si="15"/>
        <v/>
      </c>
      <c r="Q356" s="2" t="str">
        <f t="shared" si="16"/>
        <v/>
      </c>
      <c r="R356" s="2" t="str">
        <f t="shared" si="17"/>
        <v/>
      </c>
      <c r="S356" s="2" t="str">
        <f>IFERROR(IF($F356="","",INDEX(リスト!$C:$C,MATCH($F356,リスト!$B:$B,0))),"")</f>
        <v/>
      </c>
      <c r="T356" s="2" t="str">
        <f>IFERROR(IF($K356="","",INDEX(リスト!$F:$F,MATCH($K356,リスト!$E:$E,0))),"")</f>
        <v/>
      </c>
      <c r="U356" s="2" t="str">
        <f>IF($B356="","",RIGHT($G356*1000+100+COUNTIF($G$2:$G356,$G356),9))</f>
        <v/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/>
      </c>
    </row>
    <row r="357" spans="15:22" x14ac:dyDescent="0.45">
      <c r="O357" s="2" t="str">
        <f>IFERROR(IF($B357="","",INDEX(所属情報!$E:$E,MATCH($A357,所属情報!$A:$A,0))),"")</f>
        <v/>
      </c>
      <c r="P357" s="2" t="str">
        <f t="shared" si="15"/>
        <v/>
      </c>
      <c r="Q357" s="2" t="str">
        <f t="shared" si="16"/>
        <v/>
      </c>
      <c r="R357" s="2" t="str">
        <f t="shared" si="17"/>
        <v/>
      </c>
      <c r="S357" s="2" t="str">
        <f>IFERROR(IF($F357="","",INDEX(リスト!$C:$C,MATCH($F357,リスト!$B:$B,0))),"")</f>
        <v/>
      </c>
      <c r="T357" s="2" t="str">
        <f>IFERROR(IF($K357="","",INDEX(リスト!$F:$F,MATCH($K357,リスト!$E:$E,0))),"")</f>
        <v/>
      </c>
      <c r="U357" s="2" t="str">
        <f>IF($B357="","",RIGHT($G357*1000+100+COUNTIF($G$2:$G357,$G357),9))</f>
        <v/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/>
      </c>
    </row>
    <row r="358" spans="15:22" x14ac:dyDescent="0.45">
      <c r="O358" s="2" t="str">
        <f>IFERROR(IF($B358="","",INDEX(所属情報!$E:$E,MATCH($A358,所属情報!$A:$A,0))),"")</f>
        <v/>
      </c>
      <c r="P358" s="2" t="str">
        <f t="shared" si="15"/>
        <v/>
      </c>
      <c r="Q358" s="2" t="str">
        <f t="shared" si="16"/>
        <v/>
      </c>
      <c r="R358" s="2" t="str">
        <f t="shared" si="17"/>
        <v/>
      </c>
      <c r="S358" s="2" t="str">
        <f>IFERROR(IF($F358="","",INDEX(リスト!$C:$C,MATCH($F358,リスト!$B:$B,0))),"")</f>
        <v/>
      </c>
      <c r="T358" s="2" t="str">
        <f>IFERROR(IF($K358="","",INDEX(リスト!$F:$F,MATCH($K358,リスト!$E:$E,0))),"")</f>
        <v/>
      </c>
      <c r="U358" s="2" t="str">
        <f>IF($B358="","",RIGHT($G358*1000+100+COUNTIF($G$2:$G358,$G358),9))</f>
        <v/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/>
      </c>
    </row>
    <row r="359" spans="15:22" x14ac:dyDescent="0.45">
      <c r="O359" s="2" t="str">
        <f>IFERROR(IF($B359="","",INDEX(所属情報!$E:$E,MATCH($A359,所属情報!$A:$A,0))),"")</f>
        <v/>
      </c>
      <c r="P359" s="2" t="str">
        <f t="shared" si="15"/>
        <v/>
      </c>
      <c r="Q359" s="2" t="str">
        <f t="shared" si="16"/>
        <v/>
      </c>
      <c r="R359" s="2" t="str">
        <f t="shared" si="17"/>
        <v/>
      </c>
      <c r="S359" s="2" t="str">
        <f>IFERROR(IF($F359="","",INDEX(リスト!$C:$C,MATCH($F359,リスト!$B:$B,0))),"")</f>
        <v/>
      </c>
      <c r="T359" s="2" t="str">
        <f>IFERROR(IF($K359="","",INDEX(リスト!$F:$F,MATCH($K359,リスト!$E:$E,0))),"")</f>
        <v/>
      </c>
      <c r="U359" s="2" t="str">
        <f>IF($B359="","",RIGHT($G359*1000+100+COUNTIF($G$2:$G359,$G359),9))</f>
        <v/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/>
      </c>
    </row>
    <row r="360" spans="15:22" x14ac:dyDescent="0.45">
      <c r="O360" s="2" t="str">
        <f>IFERROR(IF($B360="","",INDEX(所属情報!$E:$E,MATCH($A360,所属情報!$A:$A,0))),"")</f>
        <v/>
      </c>
      <c r="P360" s="2" t="str">
        <f t="shared" si="15"/>
        <v/>
      </c>
      <c r="Q360" s="2" t="str">
        <f t="shared" si="16"/>
        <v/>
      </c>
      <c r="R360" s="2" t="str">
        <f t="shared" si="17"/>
        <v/>
      </c>
      <c r="S360" s="2" t="str">
        <f>IFERROR(IF($F360="","",INDEX(リスト!$C:$C,MATCH($F360,リスト!$B:$B,0))),"")</f>
        <v/>
      </c>
      <c r="T360" s="2" t="str">
        <f>IFERROR(IF($K360="","",INDEX(リスト!$F:$F,MATCH($K360,リスト!$E:$E,0))),"")</f>
        <v/>
      </c>
      <c r="U360" s="2" t="str">
        <f>IF($B360="","",RIGHT($G360*1000+100+COUNTIF($G$2:$G360,$G360),9))</f>
        <v/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/>
      </c>
    </row>
    <row r="361" spans="15:22" x14ac:dyDescent="0.45">
      <c r="O361" s="2" t="str">
        <f>IFERROR(IF($B361="","",INDEX(所属情報!$E:$E,MATCH($A361,所属情報!$A:$A,0))),"")</f>
        <v/>
      </c>
      <c r="P361" s="2" t="str">
        <f t="shared" si="15"/>
        <v/>
      </c>
      <c r="Q361" s="2" t="str">
        <f t="shared" si="16"/>
        <v/>
      </c>
      <c r="R361" s="2" t="str">
        <f t="shared" si="17"/>
        <v/>
      </c>
      <c r="S361" s="2" t="str">
        <f>IFERROR(IF($F361="","",INDEX(リスト!$C:$C,MATCH($F361,リスト!$B:$B,0))),"")</f>
        <v/>
      </c>
      <c r="T361" s="2" t="str">
        <f>IFERROR(IF($K361="","",INDEX(リスト!$F:$F,MATCH($K361,リスト!$E:$E,0))),"")</f>
        <v/>
      </c>
      <c r="U361" s="2" t="str">
        <f>IF($B361="","",RIGHT($G361*1000+100+COUNTIF($G$2:$G361,$G361),9))</f>
        <v/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/>
      </c>
    </row>
    <row r="362" spans="15:22" x14ac:dyDescent="0.45">
      <c r="O362" s="2" t="str">
        <f>IFERROR(IF($B362="","",INDEX(所属情報!$E:$E,MATCH($A362,所属情報!$A:$A,0))),"")</f>
        <v/>
      </c>
      <c r="P362" s="2" t="str">
        <f t="shared" si="15"/>
        <v/>
      </c>
      <c r="Q362" s="2" t="str">
        <f t="shared" si="16"/>
        <v/>
      </c>
      <c r="R362" s="2" t="str">
        <f t="shared" si="17"/>
        <v/>
      </c>
      <c r="S362" s="2" t="str">
        <f>IFERROR(IF($F362="","",INDEX(リスト!$C:$C,MATCH($F362,リスト!$B:$B,0))),"")</f>
        <v/>
      </c>
      <c r="T362" s="2" t="str">
        <f>IFERROR(IF($K362="","",INDEX(リスト!$F:$F,MATCH($K362,リスト!$E:$E,0))),"")</f>
        <v/>
      </c>
      <c r="U362" s="2" t="str">
        <f>IF($B362="","",RIGHT($G362*1000+100+COUNTIF($G$2:$G362,$G362),9))</f>
        <v/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/>
      </c>
    </row>
    <row r="363" spans="15:22" x14ac:dyDescent="0.45">
      <c r="O363" s="2" t="str">
        <f>IFERROR(IF($B363="","",INDEX(所属情報!$E:$E,MATCH($A363,所属情報!$A:$A,0))),"")</f>
        <v/>
      </c>
      <c r="P363" s="2" t="str">
        <f t="shared" si="15"/>
        <v/>
      </c>
      <c r="Q363" s="2" t="str">
        <f t="shared" si="16"/>
        <v/>
      </c>
      <c r="R363" s="2" t="str">
        <f t="shared" si="17"/>
        <v/>
      </c>
      <c r="S363" s="2" t="str">
        <f>IFERROR(IF($F363="","",INDEX(リスト!$C:$C,MATCH($F363,リスト!$B:$B,0))),"")</f>
        <v/>
      </c>
      <c r="T363" s="2" t="str">
        <f>IFERROR(IF($K363="","",INDEX(リスト!$F:$F,MATCH($K363,リスト!$E:$E,0))),"")</f>
        <v/>
      </c>
      <c r="U363" s="2" t="str">
        <f>IF($B363="","",RIGHT($G363*1000+100+COUNTIF($G$2:$G363,$G363),9))</f>
        <v/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/>
      </c>
    </row>
    <row r="364" spans="15:22" x14ac:dyDescent="0.45">
      <c r="O364" s="2" t="str">
        <f>IFERROR(IF($B364="","",INDEX(所属情報!$E:$E,MATCH($A364,所属情報!$A:$A,0))),"")</f>
        <v/>
      </c>
      <c r="P364" s="2" t="str">
        <f t="shared" si="15"/>
        <v/>
      </c>
      <c r="Q364" s="2" t="str">
        <f t="shared" si="16"/>
        <v/>
      </c>
      <c r="R364" s="2" t="str">
        <f t="shared" si="17"/>
        <v/>
      </c>
      <c r="S364" s="2" t="str">
        <f>IFERROR(IF($F364="","",INDEX(リスト!$C:$C,MATCH($F364,リスト!$B:$B,0))),"")</f>
        <v/>
      </c>
      <c r="T364" s="2" t="str">
        <f>IFERROR(IF($K364="","",INDEX(リスト!$F:$F,MATCH($K364,リスト!$E:$E,0))),"")</f>
        <v/>
      </c>
      <c r="U364" s="2" t="str">
        <f>IF($B364="","",RIGHT($G364*1000+100+COUNTIF($G$2:$G364,$G364),9))</f>
        <v/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/>
      </c>
    </row>
    <row r="365" spans="15:22" x14ac:dyDescent="0.45">
      <c r="O365" s="2" t="str">
        <f>IFERROR(IF($B365="","",INDEX(所属情報!$E:$E,MATCH($A365,所属情報!$A:$A,0))),"")</f>
        <v/>
      </c>
      <c r="P365" s="2" t="str">
        <f t="shared" si="15"/>
        <v/>
      </c>
      <c r="Q365" s="2" t="str">
        <f t="shared" si="16"/>
        <v/>
      </c>
      <c r="R365" s="2" t="str">
        <f t="shared" si="17"/>
        <v/>
      </c>
      <c r="S365" s="2" t="str">
        <f>IFERROR(IF($F365="","",INDEX(リスト!$C:$C,MATCH($F365,リスト!$B:$B,0))),"")</f>
        <v/>
      </c>
      <c r="T365" s="2" t="str">
        <f>IFERROR(IF($K365="","",INDEX(リスト!$F:$F,MATCH($K365,リスト!$E:$E,0))),"")</f>
        <v/>
      </c>
      <c r="U365" s="2" t="str">
        <f>IF($B365="","",RIGHT($G365*1000+100+COUNTIF($G$2:$G365,$G365),9))</f>
        <v/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/>
      </c>
    </row>
    <row r="366" spans="15:22" x14ac:dyDescent="0.45">
      <c r="O366" s="2" t="str">
        <f>IFERROR(IF($B366="","",INDEX(所属情報!$E:$E,MATCH($A366,所属情報!$A:$A,0))),"")</f>
        <v/>
      </c>
      <c r="P366" s="2" t="str">
        <f t="shared" si="15"/>
        <v/>
      </c>
      <c r="Q366" s="2" t="str">
        <f t="shared" si="16"/>
        <v/>
      </c>
      <c r="R366" s="2" t="str">
        <f t="shared" si="17"/>
        <v/>
      </c>
      <c r="S366" s="2" t="str">
        <f>IFERROR(IF($F366="","",INDEX(リスト!$C:$C,MATCH($F366,リスト!$B:$B,0))),"")</f>
        <v/>
      </c>
      <c r="T366" s="2" t="str">
        <f>IFERROR(IF($K366="","",INDEX(リスト!$F:$F,MATCH($K366,リスト!$E:$E,0))),"")</f>
        <v/>
      </c>
      <c r="U366" s="2" t="str">
        <f>IF($B366="","",RIGHT($G366*1000+100+COUNTIF($G$2:$G366,$G366),9))</f>
        <v/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/>
      </c>
    </row>
    <row r="367" spans="15:22" x14ac:dyDescent="0.45">
      <c r="O367" s="2" t="str">
        <f>IFERROR(IF($B367="","",INDEX(所属情報!$E:$E,MATCH($A367,所属情報!$A:$A,0))),"")</f>
        <v/>
      </c>
      <c r="P367" s="2" t="str">
        <f t="shared" si="15"/>
        <v/>
      </c>
      <c r="Q367" s="2" t="str">
        <f t="shared" si="16"/>
        <v/>
      </c>
      <c r="R367" s="2" t="str">
        <f t="shared" si="17"/>
        <v/>
      </c>
      <c r="S367" s="2" t="str">
        <f>IFERROR(IF($F367="","",INDEX(リスト!$C:$C,MATCH($F367,リスト!$B:$B,0))),"")</f>
        <v/>
      </c>
      <c r="T367" s="2" t="str">
        <f>IFERROR(IF($K367="","",INDEX(リスト!$F:$F,MATCH($K367,リスト!$E:$E,0))),"")</f>
        <v/>
      </c>
      <c r="U367" s="2" t="str">
        <f>IF($B367="","",RIGHT($G367*1000+100+COUNTIF($G$2:$G367,$G367),9))</f>
        <v/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/>
      </c>
    </row>
    <row r="368" spans="15:22" x14ac:dyDescent="0.45">
      <c r="O368" s="2" t="str">
        <f>IFERROR(IF($B368="","",INDEX(所属情報!$E:$E,MATCH($A368,所属情報!$A:$A,0))),"")</f>
        <v/>
      </c>
      <c r="P368" s="2" t="str">
        <f t="shared" si="15"/>
        <v/>
      </c>
      <c r="Q368" s="2" t="str">
        <f t="shared" si="16"/>
        <v/>
      </c>
      <c r="R368" s="2" t="str">
        <f t="shared" si="17"/>
        <v/>
      </c>
      <c r="S368" s="2" t="str">
        <f>IFERROR(IF($F368="","",INDEX(リスト!$C:$C,MATCH($F368,リスト!$B:$B,0))),"")</f>
        <v/>
      </c>
      <c r="T368" s="2" t="str">
        <f>IFERROR(IF($K368="","",INDEX(リスト!$F:$F,MATCH($K368,リスト!$E:$E,0))),"")</f>
        <v/>
      </c>
      <c r="U368" s="2" t="str">
        <f>IF($B368="","",RIGHT($G368*1000+100+COUNTIF($G$2:$G368,$G368),9))</f>
        <v/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/>
      </c>
    </row>
    <row r="369" spans="15:22" x14ac:dyDescent="0.45">
      <c r="O369" s="2" t="str">
        <f>IFERROR(IF($B369="","",INDEX(所属情報!$E:$E,MATCH($A369,所属情報!$A:$A,0))),"")</f>
        <v/>
      </c>
      <c r="P369" s="2" t="str">
        <f t="shared" si="15"/>
        <v/>
      </c>
      <c r="Q369" s="2" t="str">
        <f t="shared" si="16"/>
        <v/>
      </c>
      <c r="R369" s="2" t="str">
        <f t="shared" si="17"/>
        <v/>
      </c>
      <c r="S369" s="2" t="str">
        <f>IFERROR(IF($F369="","",INDEX(リスト!$C:$C,MATCH($F369,リスト!$B:$B,0))),"")</f>
        <v/>
      </c>
      <c r="T369" s="2" t="str">
        <f>IFERROR(IF($K369="","",INDEX(リスト!$F:$F,MATCH($K369,リスト!$E:$E,0))),"")</f>
        <v/>
      </c>
      <c r="U369" s="2" t="str">
        <f>IF($B369="","",RIGHT($G369*1000+100+COUNTIF($G$2:$G369,$G369),9))</f>
        <v/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/>
      </c>
    </row>
    <row r="370" spans="15:22" x14ac:dyDescent="0.45">
      <c r="O370" s="2" t="str">
        <f>IFERROR(IF($B370="","",INDEX(所属情報!$E:$E,MATCH($A370,所属情報!$A:$A,0))),"")</f>
        <v/>
      </c>
      <c r="P370" s="2" t="str">
        <f t="shared" si="15"/>
        <v/>
      </c>
      <c r="Q370" s="2" t="str">
        <f t="shared" si="16"/>
        <v/>
      </c>
      <c r="R370" s="2" t="str">
        <f t="shared" si="17"/>
        <v/>
      </c>
      <c r="S370" s="2" t="str">
        <f>IFERROR(IF($F370="","",INDEX(リスト!$C:$C,MATCH($F370,リスト!$B:$B,0))),"")</f>
        <v/>
      </c>
      <c r="T370" s="2" t="str">
        <f>IFERROR(IF($K370="","",INDEX(リスト!$F:$F,MATCH($K370,リスト!$E:$E,0))),"")</f>
        <v/>
      </c>
      <c r="U370" s="2" t="str">
        <f>IF($B370="","",RIGHT($G370*1000+100+COUNTIF($G$2:$G370,$G370),9))</f>
        <v/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/>
      </c>
    </row>
    <row r="371" spans="15:22" x14ac:dyDescent="0.45">
      <c r="O371" s="2" t="str">
        <f>IFERROR(IF($B371="","",INDEX(所属情報!$E:$E,MATCH($A371,所属情報!$A:$A,0))),"")</f>
        <v/>
      </c>
      <c r="P371" s="2" t="str">
        <f t="shared" si="15"/>
        <v/>
      </c>
      <c r="Q371" s="2" t="str">
        <f t="shared" si="16"/>
        <v/>
      </c>
      <c r="R371" s="2" t="str">
        <f t="shared" si="17"/>
        <v/>
      </c>
      <c r="S371" s="2" t="str">
        <f>IFERROR(IF($F371="","",INDEX(リスト!$C:$C,MATCH($F371,リスト!$B:$B,0))),"")</f>
        <v/>
      </c>
      <c r="T371" s="2" t="str">
        <f>IFERROR(IF($K371="","",INDEX(リスト!$F:$F,MATCH($K371,リスト!$E:$E,0))),"")</f>
        <v/>
      </c>
      <c r="U371" s="2" t="str">
        <f>IF($B371="","",RIGHT($G371*1000+100+COUNTIF($G$2:$G371,$G371),9))</f>
        <v/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/>
      </c>
    </row>
    <row r="372" spans="15:22" x14ac:dyDescent="0.45">
      <c r="O372" s="2" t="str">
        <f>IFERROR(IF($B372="","",INDEX(所属情報!$E:$E,MATCH($A372,所属情報!$A:$A,0))),"")</f>
        <v/>
      </c>
      <c r="P372" s="2" t="str">
        <f t="shared" si="15"/>
        <v/>
      </c>
      <c r="Q372" s="2" t="str">
        <f t="shared" si="16"/>
        <v/>
      </c>
      <c r="R372" s="2" t="str">
        <f t="shared" si="17"/>
        <v/>
      </c>
      <c r="S372" s="2" t="str">
        <f>IFERROR(IF($F372="","",INDEX(リスト!$C:$C,MATCH($F372,リスト!$B:$B,0))),"")</f>
        <v/>
      </c>
      <c r="T372" s="2" t="str">
        <f>IFERROR(IF($K372="","",INDEX(リスト!$F:$F,MATCH($K372,リスト!$E:$E,0))),"")</f>
        <v/>
      </c>
      <c r="U372" s="2" t="str">
        <f>IF($B372="","",RIGHT($G372*1000+100+COUNTIF($G$2:$G372,$G372),9))</f>
        <v/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/>
      </c>
    </row>
    <row r="373" spans="15:22" x14ac:dyDescent="0.45">
      <c r="O373" s="2" t="str">
        <f>IFERROR(IF($B373="","",INDEX(所属情報!$E:$E,MATCH($A373,所属情報!$A:$A,0))),"")</f>
        <v/>
      </c>
      <c r="P373" s="2" t="str">
        <f t="shared" si="15"/>
        <v/>
      </c>
      <c r="Q373" s="2" t="str">
        <f t="shared" si="16"/>
        <v/>
      </c>
      <c r="R373" s="2" t="str">
        <f t="shared" si="17"/>
        <v/>
      </c>
      <c r="S373" s="2" t="str">
        <f>IFERROR(IF($F373="","",INDEX(リスト!$C:$C,MATCH($F373,リスト!$B:$B,0))),"")</f>
        <v/>
      </c>
      <c r="T373" s="2" t="str">
        <f>IFERROR(IF($K373="","",INDEX(リスト!$F:$F,MATCH($K373,リスト!$E:$E,0))),"")</f>
        <v/>
      </c>
      <c r="U373" s="2" t="str">
        <f>IF($B373="","",RIGHT($G373*1000+100+COUNTIF($G$2:$G373,$G373),9))</f>
        <v/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/>
      </c>
    </row>
    <row r="374" spans="15:22" x14ac:dyDescent="0.45">
      <c r="O374" s="2" t="str">
        <f>IFERROR(IF($B374="","",INDEX(所属情報!$E:$E,MATCH($A374,所属情報!$A:$A,0))),"")</f>
        <v/>
      </c>
      <c r="P374" s="2" t="str">
        <f t="shared" si="15"/>
        <v/>
      </c>
      <c r="Q374" s="2" t="str">
        <f t="shared" si="16"/>
        <v/>
      </c>
      <c r="R374" s="2" t="str">
        <f t="shared" si="17"/>
        <v/>
      </c>
      <c r="S374" s="2" t="str">
        <f>IFERROR(IF($F374="","",INDEX(リスト!$C:$C,MATCH($F374,リスト!$B:$B,0))),"")</f>
        <v/>
      </c>
      <c r="T374" s="2" t="str">
        <f>IFERROR(IF($K374="","",INDEX(リスト!$F:$F,MATCH($K374,リスト!$E:$E,0))),"")</f>
        <v/>
      </c>
      <c r="U374" s="2" t="str">
        <f>IF($B374="","",RIGHT($G374*1000+100+COUNTIF($G$2:$G374,$G374),9))</f>
        <v/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/>
      </c>
    </row>
    <row r="375" spans="15:22" x14ac:dyDescent="0.45">
      <c r="O375" s="2" t="str">
        <f>IFERROR(IF($B375="","",INDEX(所属情報!$E:$E,MATCH($A375,所属情報!$A:$A,0))),"")</f>
        <v/>
      </c>
      <c r="P375" s="2" t="str">
        <f t="shared" si="15"/>
        <v/>
      </c>
      <c r="Q375" s="2" t="str">
        <f t="shared" si="16"/>
        <v/>
      </c>
      <c r="R375" s="2" t="str">
        <f t="shared" si="17"/>
        <v/>
      </c>
      <c r="S375" s="2" t="str">
        <f>IFERROR(IF($F375="","",INDEX(リスト!$C:$C,MATCH($F375,リスト!$B:$B,0))),"")</f>
        <v/>
      </c>
      <c r="T375" s="2" t="str">
        <f>IFERROR(IF($K375="","",INDEX(リスト!$F:$F,MATCH($K375,リスト!$E:$E,0))),"")</f>
        <v/>
      </c>
      <c r="U375" s="2" t="str">
        <f>IF($B375="","",RIGHT($G375*1000+100+COUNTIF($G$2:$G375,$G375),9))</f>
        <v/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/>
      </c>
    </row>
    <row r="376" spans="15:22" x14ac:dyDescent="0.45">
      <c r="O376" s="2" t="str">
        <f>IFERROR(IF($B376="","",INDEX(所属情報!$E:$E,MATCH($A376,所属情報!$A:$A,0))),"")</f>
        <v/>
      </c>
      <c r="P376" s="2" t="str">
        <f t="shared" si="15"/>
        <v/>
      </c>
      <c r="Q376" s="2" t="str">
        <f t="shared" si="16"/>
        <v/>
      </c>
      <c r="R376" s="2" t="str">
        <f t="shared" si="17"/>
        <v/>
      </c>
      <c r="S376" s="2" t="str">
        <f>IFERROR(IF($F376="","",INDEX(リスト!$C:$C,MATCH($F376,リスト!$B:$B,0))),"")</f>
        <v/>
      </c>
      <c r="T376" s="2" t="str">
        <f>IFERROR(IF($K376="","",INDEX(リスト!$F:$F,MATCH($K376,リスト!$E:$E,0))),"")</f>
        <v/>
      </c>
      <c r="U376" s="2" t="str">
        <f>IF($B376="","",RIGHT($G376*1000+100+COUNTIF($G$2:$G376,$G376),9))</f>
        <v/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/>
      </c>
    </row>
    <row r="377" spans="15:22" x14ac:dyDescent="0.45">
      <c r="O377" s="2" t="str">
        <f>IFERROR(IF($B377="","",INDEX(所属情報!$E:$E,MATCH($A377,所属情報!$A:$A,0))),"")</f>
        <v/>
      </c>
      <c r="P377" s="2" t="str">
        <f t="shared" si="15"/>
        <v/>
      </c>
      <c r="Q377" s="2" t="str">
        <f t="shared" si="16"/>
        <v/>
      </c>
      <c r="R377" s="2" t="str">
        <f t="shared" si="17"/>
        <v/>
      </c>
      <c r="S377" s="2" t="str">
        <f>IFERROR(IF($F377="","",INDEX(リスト!$C:$C,MATCH($F377,リスト!$B:$B,0))),"")</f>
        <v/>
      </c>
      <c r="T377" s="2" t="str">
        <f>IFERROR(IF($K377="","",INDEX(リスト!$F:$F,MATCH($K377,リスト!$E:$E,0))),"")</f>
        <v/>
      </c>
      <c r="U377" s="2" t="str">
        <f>IF($B377="","",RIGHT($G377*1000+100+COUNTIF($G$2:$G377,$G377),9))</f>
        <v/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/>
      </c>
    </row>
    <row r="378" spans="15:22" x14ac:dyDescent="0.45">
      <c r="O378" s="2" t="str">
        <f>IFERROR(IF($B378="","",INDEX(所属情報!$E:$E,MATCH($A378,所属情報!$A:$A,0))),"")</f>
        <v/>
      </c>
      <c r="P378" s="2" t="str">
        <f t="shared" si="15"/>
        <v/>
      </c>
      <c r="Q378" s="2" t="str">
        <f t="shared" si="16"/>
        <v/>
      </c>
      <c r="R378" s="2" t="str">
        <f t="shared" si="17"/>
        <v/>
      </c>
      <c r="S378" s="2" t="str">
        <f>IFERROR(IF($F378="","",INDEX(リスト!$C:$C,MATCH($F378,リスト!$B:$B,0))),"")</f>
        <v/>
      </c>
      <c r="T378" s="2" t="str">
        <f>IFERROR(IF($K378="","",INDEX(リスト!$F:$F,MATCH($K378,リスト!$E:$E,0))),"")</f>
        <v/>
      </c>
      <c r="U378" s="2" t="str">
        <f>IF($B378="","",RIGHT($G378*1000+100+COUNTIF($G$2:$G378,$G378),9))</f>
        <v/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/>
      </c>
    </row>
    <row r="379" spans="15:22" x14ac:dyDescent="0.45">
      <c r="O379" s="2" t="str">
        <f>IFERROR(IF($B379="","",INDEX(所属情報!$E:$E,MATCH($A379,所属情報!$A:$A,0))),"")</f>
        <v/>
      </c>
      <c r="P379" s="2" t="str">
        <f t="shared" si="15"/>
        <v/>
      </c>
      <c r="Q379" s="2" t="str">
        <f t="shared" si="16"/>
        <v/>
      </c>
      <c r="R379" s="2" t="str">
        <f t="shared" si="17"/>
        <v/>
      </c>
      <c r="S379" s="2" t="str">
        <f>IFERROR(IF($F379="","",INDEX(リスト!$C:$C,MATCH($F379,リスト!$B:$B,0))),"")</f>
        <v/>
      </c>
      <c r="T379" s="2" t="str">
        <f>IFERROR(IF($K379="","",INDEX(リスト!$F:$F,MATCH($K379,リスト!$E:$E,0))),"")</f>
        <v/>
      </c>
      <c r="U379" s="2" t="str">
        <f>IF($B379="","",RIGHT($G379*1000+100+COUNTIF($G$2:$G379,$G379),9))</f>
        <v/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/>
      </c>
    </row>
    <row r="380" spans="15:22" x14ac:dyDescent="0.45">
      <c r="O380" s="2" t="str">
        <f>IFERROR(IF($B380="","",INDEX(所属情報!$E:$E,MATCH($A380,所属情報!$A:$A,0))),"")</f>
        <v/>
      </c>
      <c r="P380" s="2" t="str">
        <f t="shared" si="15"/>
        <v/>
      </c>
      <c r="Q380" s="2" t="str">
        <f t="shared" si="16"/>
        <v/>
      </c>
      <c r="R380" s="2" t="str">
        <f t="shared" si="17"/>
        <v/>
      </c>
      <c r="S380" s="2" t="str">
        <f>IFERROR(IF($F380="","",INDEX(リスト!$C:$C,MATCH($F380,リスト!$B:$B,0))),"")</f>
        <v/>
      </c>
      <c r="T380" s="2" t="str">
        <f>IFERROR(IF($K380="","",INDEX(リスト!$F:$F,MATCH($K380,リスト!$E:$E,0))),"")</f>
        <v/>
      </c>
      <c r="U380" s="2" t="str">
        <f>IF($B380="","",RIGHT($G380*1000+100+COUNTIF($G$2:$G380,$G380),9))</f>
        <v/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/>
      </c>
    </row>
    <row r="381" spans="15:22" x14ac:dyDescent="0.45">
      <c r="O381" s="2" t="str">
        <f>IFERROR(IF($B381="","",INDEX(所属情報!$E:$E,MATCH($A381,所属情報!$A:$A,0))),"")</f>
        <v/>
      </c>
      <c r="P381" s="2" t="str">
        <f t="shared" si="15"/>
        <v/>
      </c>
      <c r="Q381" s="2" t="str">
        <f t="shared" si="16"/>
        <v/>
      </c>
      <c r="R381" s="2" t="str">
        <f t="shared" si="17"/>
        <v/>
      </c>
      <c r="S381" s="2" t="str">
        <f>IFERROR(IF($F381="","",INDEX(リスト!$C:$C,MATCH($F381,リスト!$B:$B,0))),"")</f>
        <v/>
      </c>
      <c r="T381" s="2" t="str">
        <f>IFERROR(IF($K381="","",INDEX(リスト!$F:$F,MATCH($K381,リスト!$E:$E,0))),"")</f>
        <v/>
      </c>
      <c r="U381" s="2" t="str">
        <f>IF($B381="","",RIGHT($G381*1000+100+COUNTIF($G$2:$G381,$G381),9))</f>
        <v/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/>
      </c>
    </row>
    <row r="382" spans="15:22" x14ac:dyDescent="0.45">
      <c r="O382" s="2" t="str">
        <f>IFERROR(IF($B382="","",INDEX(所属情報!$E:$E,MATCH($A382,所属情報!$A:$A,0))),"")</f>
        <v/>
      </c>
      <c r="P382" s="2" t="str">
        <f t="shared" si="15"/>
        <v/>
      </c>
      <c r="Q382" s="2" t="str">
        <f t="shared" si="16"/>
        <v/>
      </c>
      <c r="R382" s="2" t="str">
        <f t="shared" si="17"/>
        <v/>
      </c>
      <c r="S382" s="2" t="str">
        <f>IFERROR(IF($F382="","",INDEX(リスト!$C:$C,MATCH($F382,リスト!$B:$B,0))),"")</f>
        <v/>
      </c>
      <c r="T382" s="2" t="str">
        <f>IFERROR(IF($K382="","",INDEX(リスト!$F:$F,MATCH($K382,リスト!$E:$E,0))),"")</f>
        <v/>
      </c>
      <c r="U382" s="2" t="str">
        <f>IF($B382="","",RIGHT($G382*1000+100+COUNTIF($G$2:$G382,$G382),9))</f>
        <v/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/>
      </c>
    </row>
    <row r="383" spans="15:22" x14ac:dyDescent="0.45">
      <c r="O383" s="2" t="str">
        <f>IFERROR(IF($B383="","",INDEX(所属情報!$E:$E,MATCH($A383,所属情報!$A:$A,0))),"")</f>
        <v/>
      </c>
      <c r="P383" s="2" t="str">
        <f t="shared" si="15"/>
        <v/>
      </c>
      <c r="Q383" s="2" t="str">
        <f t="shared" si="16"/>
        <v/>
      </c>
      <c r="R383" s="2" t="str">
        <f t="shared" si="17"/>
        <v/>
      </c>
      <c r="S383" s="2" t="str">
        <f>IFERROR(IF($F383="","",INDEX(リスト!$C:$C,MATCH($F383,リスト!$B:$B,0))),"")</f>
        <v/>
      </c>
      <c r="T383" s="2" t="str">
        <f>IFERROR(IF($K383="","",INDEX(リスト!$F:$F,MATCH($K383,リスト!$E:$E,0))),"")</f>
        <v/>
      </c>
      <c r="U383" s="2" t="str">
        <f>IF($B383="","",RIGHT($G383*1000+100+COUNTIF($G$2:$G383,$G383),9))</f>
        <v/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/>
      </c>
    </row>
    <row r="384" spans="15:22" x14ac:dyDescent="0.45">
      <c r="O384" s="2" t="str">
        <f>IFERROR(IF($B384="","",INDEX(所属情報!$E:$E,MATCH($A384,所属情報!$A:$A,0))),"")</f>
        <v/>
      </c>
      <c r="P384" s="2" t="str">
        <f t="shared" si="15"/>
        <v/>
      </c>
      <c r="Q384" s="2" t="str">
        <f t="shared" si="16"/>
        <v/>
      </c>
      <c r="R384" s="2" t="str">
        <f t="shared" si="17"/>
        <v/>
      </c>
      <c r="S384" s="2" t="str">
        <f>IFERROR(IF($F384="","",INDEX(リスト!$C:$C,MATCH($F384,リスト!$B:$B,0))),"")</f>
        <v/>
      </c>
      <c r="T384" s="2" t="str">
        <f>IFERROR(IF($K384="","",INDEX(リスト!$F:$F,MATCH($K384,リスト!$E:$E,0))),"")</f>
        <v/>
      </c>
      <c r="U384" s="2" t="str">
        <f>IF($B384="","",RIGHT($G384*1000+100+COUNTIF($G$2:$G384,$G384),9))</f>
        <v/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/>
      </c>
    </row>
    <row r="385" spans="15:22" x14ac:dyDescent="0.45">
      <c r="O385" s="2" t="str">
        <f>IFERROR(IF($B385="","",INDEX(所属情報!$E:$E,MATCH($A385,所属情報!$A:$A,0))),"")</f>
        <v/>
      </c>
      <c r="P385" s="2" t="str">
        <f t="shared" si="15"/>
        <v/>
      </c>
      <c r="Q385" s="2" t="str">
        <f t="shared" si="16"/>
        <v/>
      </c>
      <c r="R385" s="2" t="str">
        <f t="shared" si="17"/>
        <v/>
      </c>
      <c r="S385" s="2" t="str">
        <f>IFERROR(IF($F385="","",INDEX(リスト!$C:$C,MATCH($F385,リスト!$B:$B,0))),"")</f>
        <v/>
      </c>
      <c r="T385" s="2" t="str">
        <f>IFERROR(IF($K385="","",INDEX(リスト!$F:$F,MATCH($K385,リスト!$E:$E,0))),"")</f>
        <v/>
      </c>
      <c r="U385" s="2" t="str">
        <f>IF($B385="","",RIGHT($G385*1000+100+COUNTIF($G$2:$G385,$G385),9))</f>
        <v/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/>
      </c>
    </row>
    <row r="386" spans="15:22" x14ac:dyDescent="0.45">
      <c r="O386" s="2" t="str">
        <f>IFERROR(IF($B386="","",INDEX(所属情報!$E:$E,MATCH($A386,所属情報!$A:$A,0))),"")</f>
        <v/>
      </c>
      <c r="P386" s="2" t="str">
        <f t="shared" si="15"/>
        <v/>
      </c>
      <c r="Q386" s="2" t="str">
        <f t="shared" si="16"/>
        <v/>
      </c>
      <c r="R386" s="2" t="str">
        <f t="shared" si="17"/>
        <v/>
      </c>
      <c r="S386" s="2" t="str">
        <f>IFERROR(IF($F386="","",INDEX(リスト!$C:$C,MATCH($F386,リスト!$B:$B,0))),"")</f>
        <v/>
      </c>
      <c r="T386" s="2" t="str">
        <f>IFERROR(IF($K386="","",INDEX(リスト!$F:$F,MATCH($K386,リスト!$E:$E,0))),"")</f>
        <v/>
      </c>
      <c r="U386" s="2" t="str">
        <f>IF($B386="","",RIGHT($G386*1000+100+COUNTIF($G$2:$G386,$G386),9))</f>
        <v/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/>
      </c>
    </row>
    <row r="387" spans="15:22" x14ac:dyDescent="0.45">
      <c r="O387" s="2" t="str">
        <f>IFERROR(IF($B387="","",INDEX(所属情報!$E:$E,MATCH($A387,所属情報!$A:$A,0))),"")</f>
        <v/>
      </c>
      <c r="P387" s="2" t="str">
        <f t="shared" ref="P387:P450" si="18">IF($C387="","",IF($E387="",$C387,$C387&amp;" ("&amp;$E387&amp;")"))</f>
        <v/>
      </c>
      <c r="Q387" s="2" t="str">
        <f t="shared" ref="Q387:Q450" si="19">IF($D387="","",ASC($D387))</f>
        <v/>
      </c>
      <c r="R387" s="2" t="str">
        <f t="shared" ref="R387:R450" si="20">IF($I387="","",UPPER($I387)&amp;" "&amp;UPPER(LEFT($J387,1))&amp;LOWER(RIGHT($J387,LEN($J387)-1))&amp;" ("&amp;MID($G387,3,2)&amp;")")</f>
        <v/>
      </c>
      <c r="S387" s="2" t="str">
        <f>IFERROR(IF($F387="","",INDEX(リスト!$C:$C,MATCH($F387,リスト!$B:$B,0))),"")</f>
        <v/>
      </c>
      <c r="T387" s="2" t="str">
        <f>IFERROR(IF($K387="","",INDEX(リスト!$F:$F,MATCH($K387,リスト!$E:$E,0))),"")</f>
        <v/>
      </c>
      <c r="U387" s="2" t="str">
        <f>IF($B387="","",RIGHT($G387*1000+100+COUNTIF($G$2:$G387,$G387),9))</f>
        <v/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/>
      </c>
    </row>
    <row r="388" spans="15:22" x14ac:dyDescent="0.45">
      <c r="O388" s="2" t="str">
        <f>IFERROR(IF($B388="","",INDEX(所属情報!$E:$E,MATCH($A388,所属情報!$A:$A,0))),"")</f>
        <v/>
      </c>
      <c r="P388" s="2" t="str">
        <f t="shared" si="18"/>
        <v/>
      </c>
      <c r="Q388" s="2" t="str">
        <f t="shared" si="19"/>
        <v/>
      </c>
      <c r="R388" s="2" t="str">
        <f t="shared" si="20"/>
        <v/>
      </c>
      <c r="S388" s="2" t="str">
        <f>IFERROR(IF($F388="","",INDEX(リスト!$C:$C,MATCH($F388,リスト!$B:$B,0))),"")</f>
        <v/>
      </c>
      <c r="T388" s="2" t="str">
        <f>IFERROR(IF($K388="","",INDEX(リスト!$F:$F,MATCH($K388,リスト!$E:$E,0))),"")</f>
        <v/>
      </c>
      <c r="U388" s="2" t="str">
        <f>IF($B388="","",RIGHT($G388*1000+100+COUNTIF($G$2:$G388,$G388),9))</f>
        <v/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/>
      </c>
    </row>
    <row r="389" spans="15:22" x14ac:dyDescent="0.45">
      <c r="O389" s="2" t="str">
        <f>IFERROR(IF($B389="","",INDEX(所属情報!$E:$E,MATCH($A389,所属情報!$A:$A,0))),"")</f>
        <v/>
      </c>
      <c r="P389" s="2" t="str">
        <f t="shared" si="18"/>
        <v/>
      </c>
      <c r="Q389" s="2" t="str">
        <f t="shared" si="19"/>
        <v/>
      </c>
      <c r="R389" s="2" t="str">
        <f t="shared" si="20"/>
        <v/>
      </c>
      <c r="S389" s="2" t="str">
        <f>IFERROR(IF($F389="","",INDEX(リスト!$C:$C,MATCH($F389,リスト!$B:$B,0))),"")</f>
        <v/>
      </c>
      <c r="T389" s="2" t="str">
        <f>IFERROR(IF($K389="","",INDEX(リスト!$F:$F,MATCH($K389,リスト!$E:$E,0))),"")</f>
        <v/>
      </c>
      <c r="U389" s="2" t="str">
        <f>IF($B389="","",RIGHT($G389*1000+100+COUNTIF($G$2:$G389,$G389),9))</f>
        <v/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/>
      </c>
    </row>
    <row r="390" spans="15:22" x14ac:dyDescent="0.45">
      <c r="O390" s="2" t="str">
        <f>IFERROR(IF($B390="","",INDEX(所属情報!$E:$E,MATCH($A390,所属情報!$A:$A,0))),"")</f>
        <v/>
      </c>
      <c r="P390" s="2" t="str">
        <f t="shared" si="18"/>
        <v/>
      </c>
      <c r="Q390" s="2" t="str">
        <f t="shared" si="19"/>
        <v/>
      </c>
      <c r="R390" s="2" t="str">
        <f t="shared" si="20"/>
        <v/>
      </c>
      <c r="S390" s="2" t="str">
        <f>IFERROR(IF($F390="","",INDEX(リスト!$C:$C,MATCH($F390,リスト!$B:$B,0))),"")</f>
        <v/>
      </c>
      <c r="T390" s="2" t="str">
        <f>IFERROR(IF($K390="","",INDEX(リスト!$F:$F,MATCH($K390,リスト!$E:$E,0))),"")</f>
        <v/>
      </c>
      <c r="U390" s="2" t="str">
        <f>IF($B390="","",RIGHT($G390*1000+100+COUNTIF($G$2:$G390,$G390),9))</f>
        <v/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/>
      </c>
    </row>
    <row r="391" spans="15:22" x14ac:dyDescent="0.45">
      <c r="O391" s="2" t="str">
        <f>IFERROR(IF($B391="","",INDEX(所属情報!$E:$E,MATCH($A391,所属情報!$A:$A,0))),"")</f>
        <v/>
      </c>
      <c r="P391" s="2" t="str">
        <f t="shared" si="18"/>
        <v/>
      </c>
      <c r="Q391" s="2" t="str">
        <f t="shared" si="19"/>
        <v/>
      </c>
      <c r="R391" s="2" t="str">
        <f t="shared" si="20"/>
        <v/>
      </c>
      <c r="S391" s="2" t="str">
        <f>IFERROR(IF($F391="","",INDEX(リスト!$C:$C,MATCH($F391,リスト!$B:$B,0))),"")</f>
        <v/>
      </c>
      <c r="T391" s="2" t="str">
        <f>IFERROR(IF($K391="","",INDEX(リスト!$F:$F,MATCH($K391,リスト!$E:$E,0))),"")</f>
        <v/>
      </c>
      <c r="U391" s="2" t="str">
        <f>IF($B391="","",RIGHT($G391*1000+100+COUNTIF($G$2:$G391,$G391),9))</f>
        <v/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/>
      </c>
    </row>
    <row r="392" spans="15:22" x14ac:dyDescent="0.45">
      <c r="O392" s="2" t="str">
        <f>IFERROR(IF($B392="","",INDEX(所属情報!$E:$E,MATCH($A392,所属情報!$A:$A,0))),"")</f>
        <v/>
      </c>
      <c r="P392" s="2" t="str">
        <f t="shared" si="18"/>
        <v/>
      </c>
      <c r="Q392" s="2" t="str">
        <f t="shared" si="19"/>
        <v/>
      </c>
      <c r="R392" s="2" t="str">
        <f t="shared" si="20"/>
        <v/>
      </c>
      <c r="S392" s="2" t="str">
        <f>IFERROR(IF($F392="","",INDEX(リスト!$C:$C,MATCH($F392,リスト!$B:$B,0))),"")</f>
        <v/>
      </c>
      <c r="T392" s="2" t="str">
        <f>IFERROR(IF($K392="","",INDEX(リスト!$F:$F,MATCH($K392,リスト!$E:$E,0))),"")</f>
        <v/>
      </c>
      <c r="U392" s="2" t="str">
        <f>IF($B392="","",RIGHT($G392*1000+100+COUNTIF($G$2:$G392,$G392),9))</f>
        <v/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/>
      </c>
    </row>
    <row r="393" spans="15:22" x14ac:dyDescent="0.45">
      <c r="O393" s="2" t="str">
        <f>IFERROR(IF($B393="","",INDEX(所属情報!$E:$E,MATCH($A393,所属情報!$A:$A,0))),"")</f>
        <v/>
      </c>
      <c r="P393" s="2" t="str">
        <f t="shared" si="18"/>
        <v/>
      </c>
      <c r="Q393" s="2" t="str">
        <f t="shared" si="19"/>
        <v/>
      </c>
      <c r="R393" s="2" t="str">
        <f t="shared" si="20"/>
        <v/>
      </c>
      <c r="S393" s="2" t="str">
        <f>IFERROR(IF($F393="","",INDEX(リスト!$C:$C,MATCH($F393,リスト!$B:$B,0))),"")</f>
        <v/>
      </c>
      <c r="T393" s="2" t="str">
        <f>IFERROR(IF($K393="","",INDEX(リスト!$F:$F,MATCH($K393,リスト!$E:$E,0))),"")</f>
        <v/>
      </c>
      <c r="U393" s="2" t="str">
        <f>IF($B393="","",RIGHT($G393*1000+100+COUNTIF($G$2:$G393,$G393),9))</f>
        <v/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/>
      </c>
    </row>
    <row r="394" spans="15:22" x14ac:dyDescent="0.45">
      <c r="O394" s="2" t="str">
        <f>IFERROR(IF($B394="","",INDEX(所属情報!$E:$E,MATCH($A394,所属情報!$A:$A,0))),"")</f>
        <v/>
      </c>
      <c r="P394" s="2" t="str">
        <f t="shared" si="18"/>
        <v/>
      </c>
      <c r="Q394" s="2" t="str">
        <f t="shared" si="19"/>
        <v/>
      </c>
      <c r="R394" s="2" t="str">
        <f t="shared" si="20"/>
        <v/>
      </c>
      <c r="S394" s="2" t="str">
        <f>IFERROR(IF($F394="","",INDEX(リスト!$C:$C,MATCH($F394,リスト!$B:$B,0))),"")</f>
        <v/>
      </c>
      <c r="T394" s="2" t="str">
        <f>IFERROR(IF($K394="","",INDEX(リスト!$F:$F,MATCH($K394,リスト!$E:$E,0))),"")</f>
        <v/>
      </c>
      <c r="U394" s="2" t="str">
        <f>IF($B394="","",RIGHT($G394*1000+100+COUNTIF($G$2:$G394,$G394),9))</f>
        <v/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/>
      </c>
    </row>
    <row r="395" spans="15:22" x14ac:dyDescent="0.45">
      <c r="O395" s="2" t="str">
        <f>IFERROR(IF($B395="","",INDEX(所属情報!$E:$E,MATCH($A395,所属情報!$A:$A,0))),"")</f>
        <v/>
      </c>
      <c r="P395" s="2" t="str">
        <f t="shared" si="18"/>
        <v/>
      </c>
      <c r="Q395" s="2" t="str">
        <f t="shared" si="19"/>
        <v/>
      </c>
      <c r="R395" s="2" t="str">
        <f t="shared" si="20"/>
        <v/>
      </c>
      <c r="S395" s="2" t="str">
        <f>IFERROR(IF($F395="","",INDEX(リスト!$C:$C,MATCH($F395,リスト!$B:$B,0))),"")</f>
        <v/>
      </c>
      <c r="T395" s="2" t="str">
        <f>IFERROR(IF($K395="","",INDEX(リスト!$F:$F,MATCH($K395,リスト!$E:$E,0))),"")</f>
        <v/>
      </c>
      <c r="U395" s="2" t="str">
        <f>IF($B395="","",RIGHT($G395*1000+100+COUNTIF($G$2:$G395,$G395),9))</f>
        <v/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/>
      </c>
    </row>
    <row r="396" spans="15:22" x14ac:dyDescent="0.45">
      <c r="O396" s="2" t="str">
        <f>IFERROR(IF($B396="","",INDEX(所属情報!$E:$E,MATCH($A396,所属情報!$A:$A,0))),"")</f>
        <v/>
      </c>
      <c r="P396" s="2" t="str">
        <f t="shared" si="18"/>
        <v/>
      </c>
      <c r="Q396" s="2" t="str">
        <f t="shared" si="19"/>
        <v/>
      </c>
      <c r="R396" s="2" t="str">
        <f t="shared" si="20"/>
        <v/>
      </c>
      <c r="S396" s="2" t="str">
        <f>IFERROR(IF($F396="","",INDEX(リスト!$C:$C,MATCH($F396,リスト!$B:$B,0))),"")</f>
        <v/>
      </c>
      <c r="T396" s="2" t="str">
        <f>IFERROR(IF($K396="","",INDEX(リスト!$F:$F,MATCH($K396,リスト!$E:$E,0))),"")</f>
        <v/>
      </c>
      <c r="U396" s="2" t="str">
        <f>IF($B396="","",RIGHT($G396*1000+100+COUNTIF($G$2:$G396,$G396),9))</f>
        <v/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/>
      </c>
    </row>
    <row r="397" spans="15:22" x14ac:dyDescent="0.45">
      <c r="O397" s="2" t="str">
        <f>IFERROR(IF($B397="","",INDEX(所属情報!$E:$E,MATCH($A397,所属情報!$A:$A,0))),"")</f>
        <v/>
      </c>
      <c r="P397" s="2" t="str">
        <f t="shared" si="18"/>
        <v/>
      </c>
      <c r="Q397" s="2" t="str">
        <f t="shared" si="19"/>
        <v/>
      </c>
      <c r="R397" s="2" t="str">
        <f t="shared" si="20"/>
        <v/>
      </c>
      <c r="S397" s="2" t="str">
        <f>IFERROR(IF($F397="","",INDEX(リスト!$C:$C,MATCH($F397,リスト!$B:$B,0))),"")</f>
        <v/>
      </c>
      <c r="T397" s="2" t="str">
        <f>IFERROR(IF($K397="","",INDEX(リスト!$F:$F,MATCH($K397,リスト!$E:$E,0))),"")</f>
        <v/>
      </c>
      <c r="U397" s="2" t="str">
        <f>IF($B397="","",RIGHT($G397*1000+100+COUNTIF($G$2:$G397,$G397),9))</f>
        <v/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/>
      </c>
    </row>
    <row r="398" spans="15:22" x14ac:dyDescent="0.45">
      <c r="O398" s="2" t="str">
        <f>IFERROR(IF($B398="","",INDEX(所属情報!$E:$E,MATCH($A398,所属情報!$A:$A,0))),"")</f>
        <v/>
      </c>
      <c r="P398" s="2" t="str">
        <f t="shared" si="18"/>
        <v/>
      </c>
      <c r="Q398" s="2" t="str">
        <f t="shared" si="19"/>
        <v/>
      </c>
      <c r="R398" s="2" t="str">
        <f t="shared" si="20"/>
        <v/>
      </c>
      <c r="S398" s="2" t="str">
        <f>IFERROR(IF($F398="","",INDEX(リスト!$C:$C,MATCH($F398,リスト!$B:$B,0))),"")</f>
        <v/>
      </c>
      <c r="T398" s="2" t="str">
        <f>IFERROR(IF($K398="","",INDEX(リスト!$F:$F,MATCH($K398,リスト!$E:$E,0))),"")</f>
        <v/>
      </c>
      <c r="U398" s="2" t="str">
        <f>IF($B398="","",RIGHT($G398*1000+100+COUNTIF($G$2:$G398,$G398),9))</f>
        <v/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/>
      </c>
    </row>
    <row r="399" spans="15:22" x14ac:dyDescent="0.45">
      <c r="O399" s="2" t="str">
        <f>IFERROR(IF($B399="","",INDEX(所属情報!$E:$E,MATCH($A399,所属情報!$A:$A,0))),"")</f>
        <v/>
      </c>
      <c r="P399" s="2" t="str">
        <f t="shared" si="18"/>
        <v/>
      </c>
      <c r="Q399" s="2" t="str">
        <f t="shared" si="19"/>
        <v/>
      </c>
      <c r="R399" s="2" t="str">
        <f t="shared" si="20"/>
        <v/>
      </c>
      <c r="S399" s="2" t="str">
        <f>IFERROR(IF($F399="","",INDEX(リスト!$C:$C,MATCH($F399,リスト!$B:$B,0))),"")</f>
        <v/>
      </c>
      <c r="T399" s="2" t="str">
        <f>IFERROR(IF($K399="","",INDEX(リスト!$F:$F,MATCH($K399,リスト!$E:$E,0))),"")</f>
        <v/>
      </c>
      <c r="U399" s="2" t="str">
        <f>IF($B399="","",RIGHT($G399*1000+100+COUNTIF($G$2:$G399,$G399),9))</f>
        <v/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/>
      </c>
    </row>
    <row r="400" spans="15:22" x14ac:dyDescent="0.45">
      <c r="O400" s="2" t="str">
        <f>IFERROR(IF($B400="","",INDEX(所属情報!$E:$E,MATCH($A400,所属情報!$A:$A,0))),"")</f>
        <v/>
      </c>
      <c r="P400" s="2" t="str">
        <f t="shared" si="18"/>
        <v/>
      </c>
      <c r="Q400" s="2" t="str">
        <f t="shared" si="19"/>
        <v/>
      </c>
      <c r="R400" s="2" t="str">
        <f t="shared" si="20"/>
        <v/>
      </c>
      <c r="S400" s="2" t="str">
        <f>IFERROR(IF($F400="","",INDEX(リスト!$C:$C,MATCH($F400,リスト!$B:$B,0))),"")</f>
        <v/>
      </c>
      <c r="T400" s="2" t="str">
        <f>IFERROR(IF($K400="","",INDEX(リスト!$F:$F,MATCH($K400,リスト!$E:$E,0))),"")</f>
        <v/>
      </c>
      <c r="U400" s="2" t="str">
        <f>IF($B400="","",RIGHT($G400*1000+100+COUNTIF($G$2:$G400,$G400),9))</f>
        <v/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/>
      </c>
    </row>
    <row r="401" spans="15:22" x14ac:dyDescent="0.45">
      <c r="O401" s="2" t="str">
        <f>IFERROR(IF($B401="","",INDEX(所属情報!$E:$E,MATCH($A401,所属情報!$A:$A,0))),"")</f>
        <v/>
      </c>
      <c r="P401" s="2" t="str">
        <f t="shared" si="18"/>
        <v/>
      </c>
      <c r="Q401" s="2" t="str">
        <f t="shared" si="19"/>
        <v/>
      </c>
      <c r="R401" s="2" t="str">
        <f t="shared" si="20"/>
        <v/>
      </c>
      <c r="S401" s="2" t="str">
        <f>IFERROR(IF($F401="","",INDEX(リスト!$C:$C,MATCH($F401,リスト!$B:$B,0))),"")</f>
        <v/>
      </c>
      <c r="T401" s="2" t="str">
        <f>IFERROR(IF($K401="","",INDEX(リスト!$F:$F,MATCH($K401,リスト!$E:$E,0))),"")</f>
        <v/>
      </c>
      <c r="U401" s="2" t="str">
        <f>IF($B401="","",RIGHT($G401*1000+100+COUNTIF($G$2:$G401,$G401),9))</f>
        <v/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/>
      </c>
    </row>
    <row r="402" spans="15:22" x14ac:dyDescent="0.45">
      <c r="O402" s="2" t="str">
        <f>IFERROR(IF($B402="","",INDEX(所属情報!$E:$E,MATCH($A402,所属情報!$A:$A,0))),"")</f>
        <v/>
      </c>
      <c r="P402" s="2" t="str">
        <f t="shared" si="18"/>
        <v/>
      </c>
      <c r="Q402" s="2" t="str">
        <f t="shared" si="19"/>
        <v/>
      </c>
      <c r="R402" s="2" t="str">
        <f t="shared" si="20"/>
        <v/>
      </c>
      <c r="S402" s="2" t="str">
        <f>IFERROR(IF($F402="","",INDEX(リスト!$C:$C,MATCH($F402,リスト!$B:$B,0))),"")</f>
        <v/>
      </c>
      <c r="T402" s="2" t="str">
        <f>IFERROR(IF($K402="","",INDEX(リスト!$F:$F,MATCH($K402,リスト!$E:$E,0))),"")</f>
        <v/>
      </c>
      <c r="U402" s="2" t="str">
        <f>IF($B402="","",RIGHT($G402*1000+100+COUNTIF($G$2:$G402,$G402),9))</f>
        <v/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/>
      </c>
    </row>
    <row r="403" spans="15:22" x14ac:dyDescent="0.45">
      <c r="O403" s="2" t="str">
        <f>IFERROR(IF($B403="","",INDEX(所属情報!$E:$E,MATCH($A403,所属情報!$A:$A,0))),"")</f>
        <v/>
      </c>
      <c r="P403" s="2" t="str">
        <f t="shared" si="18"/>
        <v/>
      </c>
      <c r="Q403" s="2" t="str">
        <f t="shared" si="19"/>
        <v/>
      </c>
      <c r="R403" s="2" t="str">
        <f t="shared" si="20"/>
        <v/>
      </c>
      <c r="S403" s="2" t="str">
        <f>IFERROR(IF($F403="","",INDEX(リスト!$C:$C,MATCH($F403,リスト!$B:$B,0))),"")</f>
        <v/>
      </c>
      <c r="T403" s="2" t="str">
        <f>IFERROR(IF($K403="","",INDEX(リスト!$F:$F,MATCH($K403,リスト!$E:$E,0))),"")</f>
        <v/>
      </c>
      <c r="U403" s="2" t="str">
        <f>IF($B403="","",RIGHT($G403*1000+100+COUNTIF($G$2:$G403,$G403),9))</f>
        <v/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/>
      </c>
    </row>
    <row r="404" spans="15:22" x14ac:dyDescent="0.45">
      <c r="O404" s="2" t="str">
        <f>IFERROR(IF($B404="","",INDEX(所属情報!$E:$E,MATCH($A404,所属情報!$A:$A,0))),"")</f>
        <v/>
      </c>
      <c r="P404" s="2" t="str">
        <f t="shared" si="18"/>
        <v/>
      </c>
      <c r="Q404" s="2" t="str">
        <f t="shared" si="19"/>
        <v/>
      </c>
      <c r="R404" s="2" t="str">
        <f t="shared" si="20"/>
        <v/>
      </c>
      <c r="S404" s="2" t="str">
        <f>IFERROR(IF($F404="","",INDEX(リスト!$C:$C,MATCH($F404,リスト!$B:$B,0))),"")</f>
        <v/>
      </c>
      <c r="T404" s="2" t="str">
        <f>IFERROR(IF($K404="","",INDEX(リスト!$F:$F,MATCH($K404,リスト!$E:$E,0))),"")</f>
        <v/>
      </c>
      <c r="U404" s="2" t="str">
        <f>IF($B404="","",RIGHT($G404*1000+100+COUNTIF($G$2:$G404,$G404),9))</f>
        <v/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/>
      </c>
    </row>
    <row r="405" spans="15:22" x14ac:dyDescent="0.45">
      <c r="O405" s="2" t="str">
        <f>IFERROR(IF($B405="","",INDEX(所属情報!$E:$E,MATCH($A405,所属情報!$A:$A,0))),"")</f>
        <v/>
      </c>
      <c r="P405" s="2" t="str">
        <f t="shared" si="18"/>
        <v/>
      </c>
      <c r="Q405" s="2" t="str">
        <f t="shared" si="19"/>
        <v/>
      </c>
      <c r="R405" s="2" t="str">
        <f t="shared" si="20"/>
        <v/>
      </c>
      <c r="S405" s="2" t="str">
        <f>IFERROR(IF($F405="","",INDEX(リスト!$C:$C,MATCH($F405,リスト!$B:$B,0))),"")</f>
        <v/>
      </c>
      <c r="T405" s="2" t="str">
        <f>IFERROR(IF($K405="","",INDEX(リスト!$F:$F,MATCH($K405,リスト!$E:$E,0))),"")</f>
        <v/>
      </c>
      <c r="U405" s="2" t="str">
        <f>IF($B405="","",RIGHT($G405*1000+100+COUNTIF($G$2:$G405,$G405),9))</f>
        <v/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/>
      </c>
    </row>
    <row r="406" spans="15:22" x14ac:dyDescent="0.45">
      <c r="O406" s="2" t="str">
        <f>IFERROR(IF($B406="","",INDEX(所属情報!$E:$E,MATCH($A406,所属情報!$A:$A,0))),"")</f>
        <v/>
      </c>
      <c r="P406" s="2" t="str">
        <f t="shared" si="18"/>
        <v/>
      </c>
      <c r="Q406" s="2" t="str">
        <f t="shared" si="19"/>
        <v/>
      </c>
      <c r="R406" s="2" t="str">
        <f t="shared" si="20"/>
        <v/>
      </c>
      <c r="S406" s="2" t="str">
        <f>IFERROR(IF($F406="","",INDEX(リスト!$C:$C,MATCH($F406,リスト!$B:$B,0))),"")</f>
        <v/>
      </c>
      <c r="T406" s="2" t="str">
        <f>IFERROR(IF($K406="","",INDEX(リスト!$F:$F,MATCH($K406,リスト!$E:$E,0))),"")</f>
        <v/>
      </c>
      <c r="U406" s="2" t="str">
        <f>IF($B406="","",RIGHT($G406*1000+100+COUNTIF($G$2:$G406,$G406),9))</f>
        <v/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/>
      </c>
    </row>
    <row r="407" spans="15:22" x14ac:dyDescent="0.45">
      <c r="O407" s="2" t="str">
        <f>IFERROR(IF($B407="","",INDEX(所属情報!$E:$E,MATCH($A407,所属情報!$A:$A,0))),"")</f>
        <v/>
      </c>
      <c r="P407" s="2" t="str">
        <f t="shared" si="18"/>
        <v/>
      </c>
      <c r="Q407" s="2" t="str">
        <f t="shared" si="19"/>
        <v/>
      </c>
      <c r="R407" s="2" t="str">
        <f t="shared" si="20"/>
        <v/>
      </c>
      <c r="S407" s="2" t="str">
        <f>IFERROR(IF($F407="","",INDEX(リスト!$C:$C,MATCH($F407,リスト!$B:$B,0))),"")</f>
        <v/>
      </c>
      <c r="T407" s="2" t="str">
        <f>IFERROR(IF($K407="","",INDEX(リスト!$F:$F,MATCH($K407,リスト!$E:$E,0))),"")</f>
        <v/>
      </c>
      <c r="U407" s="2" t="str">
        <f>IF($B407="","",RIGHT($G407*1000+100+COUNTIF($G$2:$G407,$G407),9))</f>
        <v/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/>
      </c>
    </row>
    <row r="408" spans="15:22" x14ac:dyDescent="0.45">
      <c r="O408" s="2" t="str">
        <f>IFERROR(IF($B408="","",INDEX(所属情報!$E:$E,MATCH($A408,所属情報!$A:$A,0))),"")</f>
        <v/>
      </c>
      <c r="P408" s="2" t="str">
        <f t="shared" si="18"/>
        <v/>
      </c>
      <c r="Q408" s="2" t="str">
        <f t="shared" si="19"/>
        <v/>
      </c>
      <c r="R408" s="2" t="str">
        <f t="shared" si="20"/>
        <v/>
      </c>
      <c r="S408" s="2" t="str">
        <f>IFERROR(IF($F408="","",INDEX(リスト!$C:$C,MATCH($F408,リスト!$B:$B,0))),"")</f>
        <v/>
      </c>
      <c r="T408" s="2" t="str">
        <f>IFERROR(IF($K408="","",INDEX(リスト!$F:$F,MATCH($K408,リスト!$E:$E,0))),"")</f>
        <v/>
      </c>
      <c r="U408" s="2" t="str">
        <f>IF($B408="","",RIGHT($G408*1000+100+COUNTIF($G$2:$G408,$G408),9))</f>
        <v/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/>
      </c>
    </row>
    <row r="409" spans="15:22" x14ac:dyDescent="0.45">
      <c r="O409" s="2" t="str">
        <f>IFERROR(IF($B409="","",INDEX(所属情報!$E:$E,MATCH($A409,所属情報!$A:$A,0))),"")</f>
        <v/>
      </c>
      <c r="P409" s="2" t="str">
        <f t="shared" si="18"/>
        <v/>
      </c>
      <c r="Q409" s="2" t="str">
        <f t="shared" si="19"/>
        <v/>
      </c>
      <c r="R409" s="2" t="str">
        <f t="shared" si="20"/>
        <v/>
      </c>
      <c r="S409" s="2" t="str">
        <f>IFERROR(IF($F409="","",INDEX(リスト!$C:$C,MATCH($F409,リスト!$B:$B,0))),"")</f>
        <v/>
      </c>
      <c r="T409" s="2" t="str">
        <f>IFERROR(IF($K409="","",INDEX(リスト!$F:$F,MATCH($K409,リスト!$E:$E,0))),"")</f>
        <v/>
      </c>
      <c r="U409" s="2" t="str">
        <f>IF($B409="","",RIGHT($G409*1000+100+COUNTIF($G$2:$G409,$G409),9))</f>
        <v/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/>
      </c>
    </row>
    <row r="410" spans="15:22" x14ac:dyDescent="0.45">
      <c r="O410" s="2" t="str">
        <f>IFERROR(IF($B410="","",INDEX(所属情報!$E:$E,MATCH($A410,所属情報!$A:$A,0))),"")</f>
        <v/>
      </c>
      <c r="P410" s="2" t="str">
        <f t="shared" si="18"/>
        <v/>
      </c>
      <c r="Q410" s="2" t="str">
        <f t="shared" si="19"/>
        <v/>
      </c>
      <c r="R410" s="2" t="str">
        <f t="shared" si="20"/>
        <v/>
      </c>
      <c r="S410" s="2" t="str">
        <f>IFERROR(IF($F410="","",INDEX(リスト!$C:$C,MATCH($F410,リスト!$B:$B,0))),"")</f>
        <v/>
      </c>
      <c r="T410" s="2" t="str">
        <f>IFERROR(IF($K410="","",INDEX(リスト!$F:$F,MATCH($K410,リスト!$E:$E,0))),"")</f>
        <v/>
      </c>
      <c r="U410" s="2" t="str">
        <f>IF($B410="","",RIGHT($G410*1000+100+COUNTIF($G$2:$G410,$G410),9))</f>
        <v/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/>
      </c>
    </row>
    <row r="411" spans="15:22" x14ac:dyDescent="0.45">
      <c r="O411" s="2" t="str">
        <f>IFERROR(IF($B411="","",INDEX(所属情報!$E:$E,MATCH($A411,所属情報!$A:$A,0))),"")</f>
        <v/>
      </c>
      <c r="P411" s="2" t="str">
        <f t="shared" si="18"/>
        <v/>
      </c>
      <c r="Q411" s="2" t="str">
        <f t="shared" si="19"/>
        <v/>
      </c>
      <c r="R411" s="2" t="str">
        <f t="shared" si="20"/>
        <v/>
      </c>
      <c r="S411" s="2" t="str">
        <f>IFERROR(IF($F411="","",INDEX(リスト!$C:$C,MATCH($F411,リスト!$B:$B,0))),"")</f>
        <v/>
      </c>
      <c r="T411" s="2" t="str">
        <f>IFERROR(IF($K411="","",INDEX(リスト!$F:$F,MATCH($K411,リスト!$E:$E,0))),"")</f>
        <v/>
      </c>
      <c r="U411" s="2" t="str">
        <f>IF($B411="","",RIGHT($G411*1000+100+COUNTIF($G$2:$G411,$G411),9))</f>
        <v/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/>
      </c>
    </row>
    <row r="412" spans="15:22" x14ac:dyDescent="0.45">
      <c r="O412" s="2" t="str">
        <f>IFERROR(IF($B412="","",INDEX(所属情報!$E:$E,MATCH($A412,所属情報!$A:$A,0))),"")</f>
        <v/>
      </c>
      <c r="P412" s="2" t="str">
        <f t="shared" si="18"/>
        <v/>
      </c>
      <c r="Q412" s="2" t="str">
        <f t="shared" si="19"/>
        <v/>
      </c>
      <c r="R412" s="2" t="str">
        <f t="shared" si="20"/>
        <v/>
      </c>
      <c r="S412" s="2" t="str">
        <f>IFERROR(IF($F412="","",INDEX(リスト!$C:$C,MATCH($F412,リスト!$B:$B,0))),"")</f>
        <v/>
      </c>
      <c r="T412" s="2" t="str">
        <f>IFERROR(IF($K412="","",INDEX(リスト!$F:$F,MATCH($K412,リスト!$E:$E,0))),"")</f>
        <v/>
      </c>
      <c r="U412" s="2" t="str">
        <f>IF($B412="","",RIGHT($G412*1000+100+COUNTIF($G$2:$G412,$G412),9))</f>
        <v/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/>
      </c>
    </row>
    <row r="413" spans="15:22" x14ac:dyDescent="0.45">
      <c r="O413" s="2" t="str">
        <f>IFERROR(IF($B413="","",INDEX(所属情報!$E:$E,MATCH($A413,所属情報!$A:$A,0))),"")</f>
        <v/>
      </c>
      <c r="P413" s="2" t="str">
        <f t="shared" si="18"/>
        <v/>
      </c>
      <c r="Q413" s="2" t="str">
        <f t="shared" si="19"/>
        <v/>
      </c>
      <c r="R413" s="2" t="str">
        <f t="shared" si="20"/>
        <v/>
      </c>
      <c r="S413" s="2" t="str">
        <f>IFERROR(IF($F413="","",INDEX(リスト!$C:$C,MATCH($F413,リスト!$B:$B,0))),"")</f>
        <v/>
      </c>
      <c r="T413" s="2" t="str">
        <f>IFERROR(IF($K413="","",INDEX(リスト!$F:$F,MATCH($K413,リスト!$E:$E,0))),"")</f>
        <v/>
      </c>
      <c r="U413" s="2" t="str">
        <f>IF($B413="","",RIGHT($G413*1000+100+COUNTIF($G$2:$G413,$G413),9))</f>
        <v/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/>
      </c>
    </row>
    <row r="414" spans="15:22" x14ac:dyDescent="0.45">
      <c r="O414" s="2" t="str">
        <f>IFERROR(IF($B414="","",INDEX(所属情報!$E:$E,MATCH($A414,所属情報!$A:$A,0))),"")</f>
        <v/>
      </c>
      <c r="P414" s="2" t="str">
        <f t="shared" si="18"/>
        <v/>
      </c>
      <c r="Q414" s="2" t="str">
        <f t="shared" si="19"/>
        <v/>
      </c>
      <c r="R414" s="2" t="str">
        <f t="shared" si="20"/>
        <v/>
      </c>
      <c r="S414" s="2" t="str">
        <f>IFERROR(IF($F414="","",INDEX(リスト!$C:$C,MATCH($F414,リスト!$B:$B,0))),"")</f>
        <v/>
      </c>
      <c r="T414" s="2" t="str">
        <f>IFERROR(IF($K414="","",INDEX(リスト!$F:$F,MATCH($K414,リスト!$E:$E,0))),"")</f>
        <v/>
      </c>
      <c r="U414" s="2" t="str">
        <f>IF($B414="","",RIGHT($G414*1000+100+COUNTIF($G$2:$G414,$G414),9))</f>
        <v/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/>
      </c>
    </row>
    <row r="415" spans="15:22" x14ac:dyDescent="0.45">
      <c r="O415" s="2" t="str">
        <f>IFERROR(IF($B415="","",INDEX(所属情報!$E:$E,MATCH($A415,所属情報!$A:$A,0))),"")</f>
        <v/>
      </c>
      <c r="P415" s="2" t="str">
        <f t="shared" si="18"/>
        <v/>
      </c>
      <c r="Q415" s="2" t="str">
        <f t="shared" si="19"/>
        <v/>
      </c>
      <c r="R415" s="2" t="str">
        <f t="shared" si="20"/>
        <v/>
      </c>
      <c r="S415" s="2" t="str">
        <f>IFERROR(IF($F415="","",INDEX(リスト!$C:$C,MATCH($F415,リスト!$B:$B,0))),"")</f>
        <v/>
      </c>
      <c r="T415" s="2" t="str">
        <f>IFERROR(IF($K415="","",INDEX(リスト!$F:$F,MATCH($K415,リスト!$E:$E,0))),"")</f>
        <v/>
      </c>
      <c r="U415" s="2" t="str">
        <f>IF($B415="","",RIGHT($G415*1000+100+COUNTIF($G$2:$G415,$G415),9))</f>
        <v/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/>
      </c>
    </row>
    <row r="416" spans="15:22" x14ac:dyDescent="0.45">
      <c r="O416" s="2" t="str">
        <f>IFERROR(IF($B416="","",INDEX(所属情報!$E:$E,MATCH($A416,所属情報!$A:$A,0))),"")</f>
        <v/>
      </c>
      <c r="P416" s="2" t="str">
        <f t="shared" si="18"/>
        <v/>
      </c>
      <c r="Q416" s="2" t="str">
        <f t="shared" si="19"/>
        <v/>
      </c>
      <c r="R416" s="2" t="str">
        <f t="shared" si="20"/>
        <v/>
      </c>
      <c r="S416" s="2" t="str">
        <f>IFERROR(IF($F416="","",INDEX(リスト!$C:$C,MATCH($F416,リスト!$B:$B,0))),"")</f>
        <v/>
      </c>
      <c r="T416" s="2" t="str">
        <f>IFERROR(IF($K416="","",INDEX(リスト!$F:$F,MATCH($K416,リスト!$E:$E,0))),"")</f>
        <v/>
      </c>
      <c r="U416" s="2" t="str">
        <f>IF($B416="","",RIGHT($G416*1000+100+COUNTIF($G$2:$G416,$G416),9))</f>
        <v/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/>
      </c>
    </row>
    <row r="417" spans="15:22" x14ac:dyDescent="0.45">
      <c r="O417" s="2" t="str">
        <f>IFERROR(IF($B417="","",INDEX(所属情報!$E:$E,MATCH($A417,所属情報!$A:$A,0))),"")</f>
        <v/>
      </c>
      <c r="P417" s="2" t="str">
        <f t="shared" si="18"/>
        <v/>
      </c>
      <c r="Q417" s="2" t="str">
        <f t="shared" si="19"/>
        <v/>
      </c>
      <c r="R417" s="2" t="str">
        <f t="shared" si="20"/>
        <v/>
      </c>
      <c r="S417" s="2" t="str">
        <f>IFERROR(IF($F417="","",INDEX(リスト!$C:$C,MATCH($F417,リスト!$B:$B,0))),"")</f>
        <v/>
      </c>
      <c r="T417" s="2" t="str">
        <f>IFERROR(IF($K417="","",INDEX(リスト!$F:$F,MATCH($K417,リスト!$E:$E,0))),"")</f>
        <v/>
      </c>
      <c r="U417" s="2" t="str">
        <f>IF($B417="","",RIGHT($G417*1000+100+COUNTIF($G$2:$G417,$G417),9))</f>
        <v/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/>
      </c>
    </row>
    <row r="418" spans="15:22" x14ac:dyDescent="0.45">
      <c r="O418" s="2" t="str">
        <f>IFERROR(IF($B418="","",INDEX(所属情報!$E:$E,MATCH($A418,所属情報!$A:$A,0))),"")</f>
        <v/>
      </c>
      <c r="P418" s="2" t="str">
        <f t="shared" si="18"/>
        <v/>
      </c>
      <c r="Q418" s="2" t="str">
        <f t="shared" si="19"/>
        <v/>
      </c>
      <c r="R418" s="2" t="str">
        <f t="shared" si="20"/>
        <v/>
      </c>
      <c r="S418" s="2" t="str">
        <f>IFERROR(IF($F418="","",INDEX(リスト!$C:$C,MATCH($F418,リスト!$B:$B,0))),"")</f>
        <v/>
      </c>
      <c r="T418" s="2" t="str">
        <f>IFERROR(IF($K418="","",INDEX(リスト!$F:$F,MATCH($K418,リスト!$E:$E,0))),"")</f>
        <v/>
      </c>
      <c r="U418" s="2" t="str">
        <f>IF($B418="","",RIGHT($G418*1000+100+COUNTIF($G$2:$G418,$G418),9))</f>
        <v/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/>
      </c>
    </row>
    <row r="419" spans="15:22" x14ac:dyDescent="0.45">
      <c r="O419" s="2" t="str">
        <f>IFERROR(IF($B419="","",INDEX(所属情報!$E:$E,MATCH($A419,所属情報!$A:$A,0))),"")</f>
        <v/>
      </c>
      <c r="P419" s="2" t="str">
        <f t="shared" si="18"/>
        <v/>
      </c>
      <c r="Q419" s="2" t="str">
        <f t="shared" si="19"/>
        <v/>
      </c>
      <c r="R419" s="2" t="str">
        <f t="shared" si="20"/>
        <v/>
      </c>
      <c r="S419" s="2" t="str">
        <f>IFERROR(IF($F419="","",INDEX(リスト!$C:$C,MATCH($F419,リスト!$B:$B,0))),"")</f>
        <v/>
      </c>
      <c r="T419" s="2" t="str">
        <f>IFERROR(IF($K419="","",INDEX(リスト!$F:$F,MATCH($K419,リスト!$E:$E,0))),"")</f>
        <v/>
      </c>
      <c r="U419" s="2" t="str">
        <f>IF($B419="","",RIGHT($G419*1000+100+COUNTIF($G$2:$G419,$G419),9))</f>
        <v/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/>
      </c>
    </row>
    <row r="420" spans="15:22" x14ac:dyDescent="0.45">
      <c r="O420" s="2" t="str">
        <f>IFERROR(IF($B420="","",INDEX(所属情報!$E:$E,MATCH($A420,所属情報!$A:$A,0))),"")</f>
        <v/>
      </c>
      <c r="P420" s="2" t="str">
        <f t="shared" si="18"/>
        <v/>
      </c>
      <c r="Q420" s="2" t="str">
        <f t="shared" si="19"/>
        <v/>
      </c>
      <c r="R420" s="2" t="str">
        <f t="shared" si="20"/>
        <v/>
      </c>
      <c r="S420" s="2" t="str">
        <f>IFERROR(IF($F420="","",INDEX(リスト!$C:$C,MATCH($F420,リスト!$B:$B,0))),"")</f>
        <v/>
      </c>
      <c r="T420" s="2" t="str">
        <f>IFERROR(IF($K420="","",INDEX(リスト!$F:$F,MATCH($K420,リスト!$E:$E,0))),"")</f>
        <v/>
      </c>
      <c r="U420" s="2" t="str">
        <f>IF($B420="","",RIGHT($G420*1000+100+COUNTIF($G$2:$G420,$G420),9))</f>
        <v/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/>
      </c>
    </row>
    <row r="421" spans="15:22" x14ac:dyDescent="0.45">
      <c r="O421" s="2" t="str">
        <f>IFERROR(IF($B421="","",INDEX(所属情報!$E:$E,MATCH($A421,所属情報!$A:$A,0))),"")</f>
        <v/>
      </c>
      <c r="P421" s="2" t="str">
        <f t="shared" si="18"/>
        <v/>
      </c>
      <c r="Q421" s="2" t="str">
        <f t="shared" si="19"/>
        <v/>
      </c>
      <c r="R421" s="2" t="str">
        <f t="shared" si="20"/>
        <v/>
      </c>
      <c r="S421" s="2" t="str">
        <f>IFERROR(IF($F421="","",INDEX(リスト!$C:$C,MATCH($F421,リスト!$B:$B,0))),"")</f>
        <v/>
      </c>
      <c r="T421" s="2" t="str">
        <f>IFERROR(IF($K421="","",INDEX(リスト!$F:$F,MATCH($K421,リスト!$E:$E,0))),"")</f>
        <v/>
      </c>
      <c r="U421" s="2" t="str">
        <f>IF($B421="","",RIGHT($G421*1000+100+COUNTIF($G$2:$G421,$G421),9))</f>
        <v/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/>
      </c>
    </row>
    <row r="422" spans="15:22" x14ac:dyDescent="0.45">
      <c r="O422" s="2" t="str">
        <f>IFERROR(IF($B422="","",INDEX(所属情報!$E:$E,MATCH($A422,所属情報!$A:$A,0))),"")</f>
        <v/>
      </c>
      <c r="P422" s="2" t="str">
        <f t="shared" si="18"/>
        <v/>
      </c>
      <c r="Q422" s="2" t="str">
        <f t="shared" si="19"/>
        <v/>
      </c>
      <c r="R422" s="2" t="str">
        <f t="shared" si="20"/>
        <v/>
      </c>
      <c r="S422" s="2" t="str">
        <f>IFERROR(IF($F422="","",INDEX(リスト!$C:$C,MATCH($F422,リスト!$B:$B,0))),"")</f>
        <v/>
      </c>
      <c r="T422" s="2" t="str">
        <f>IFERROR(IF($K422="","",INDEX(リスト!$F:$F,MATCH($K422,リスト!$E:$E,0))),"")</f>
        <v/>
      </c>
      <c r="U422" s="2" t="str">
        <f>IF($B422="","",RIGHT($G422*1000+100+COUNTIF($G$2:$G422,$G422),9))</f>
        <v/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/>
      </c>
    </row>
    <row r="423" spans="15:22" x14ac:dyDescent="0.45">
      <c r="O423" s="2" t="str">
        <f>IFERROR(IF($B423="","",INDEX(所属情報!$E:$E,MATCH($A423,所属情報!$A:$A,0))),"")</f>
        <v/>
      </c>
      <c r="P423" s="2" t="str">
        <f t="shared" si="18"/>
        <v/>
      </c>
      <c r="Q423" s="2" t="str">
        <f t="shared" si="19"/>
        <v/>
      </c>
      <c r="R423" s="2" t="str">
        <f t="shared" si="20"/>
        <v/>
      </c>
      <c r="S423" s="2" t="str">
        <f>IFERROR(IF($F423="","",INDEX(リスト!$C:$C,MATCH($F423,リスト!$B:$B,0))),"")</f>
        <v/>
      </c>
      <c r="T423" s="2" t="str">
        <f>IFERROR(IF($K423="","",INDEX(リスト!$F:$F,MATCH($K423,リスト!$E:$E,0))),"")</f>
        <v/>
      </c>
      <c r="U423" s="2" t="str">
        <f>IF($B423="","",RIGHT($G423*1000+100+COUNTIF($G$2:$G423,$G423),9))</f>
        <v/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/>
      </c>
    </row>
    <row r="424" spans="15:22" x14ac:dyDescent="0.45">
      <c r="O424" s="2" t="str">
        <f>IFERROR(IF($B424="","",INDEX(所属情報!$E:$E,MATCH($A424,所属情報!$A:$A,0))),"")</f>
        <v/>
      </c>
      <c r="P424" s="2" t="str">
        <f t="shared" si="18"/>
        <v/>
      </c>
      <c r="Q424" s="2" t="str">
        <f t="shared" si="19"/>
        <v/>
      </c>
      <c r="R424" s="2" t="str">
        <f t="shared" si="20"/>
        <v/>
      </c>
      <c r="S424" s="2" t="str">
        <f>IFERROR(IF($F424="","",INDEX(リスト!$C:$C,MATCH($F424,リスト!$B:$B,0))),"")</f>
        <v/>
      </c>
      <c r="T424" s="2" t="str">
        <f>IFERROR(IF($K424="","",INDEX(リスト!$F:$F,MATCH($K424,リスト!$E:$E,0))),"")</f>
        <v/>
      </c>
      <c r="U424" s="2" t="str">
        <f>IF($B424="","",RIGHT($G424*1000+100+COUNTIF($G$2:$G424,$G424),9))</f>
        <v/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/>
      </c>
    </row>
    <row r="425" spans="15:22" x14ac:dyDescent="0.45">
      <c r="O425" s="2" t="str">
        <f>IFERROR(IF($B425="","",INDEX(所属情報!$E:$E,MATCH($A425,所属情報!$A:$A,0))),"")</f>
        <v/>
      </c>
      <c r="P425" s="2" t="str">
        <f t="shared" si="18"/>
        <v/>
      </c>
      <c r="Q425" s="2" t="str">
        <f t="shared" si="19"/>
        <v/>
      </c>
      <c r="R425" s="2" t="str">
        <f t="shared" si="20"/>
        <v/>
      </c>
      <c r="S425" s="2" t="str">
        <f>IFERROR(IF($F425="","",INDEX(リスト!$C:$C,MATCH($F425,リスト!$B:$B,0))),"")</f>
        <v/>
      </c>
      <c r="T425" s="2" t="str">
        <f>IFERROR(IF($K425="","",INDEX(リスト!$F:$F,MATCH($K425,リスト!$E:$E,0))),"")</f>
        <v/>
      </c>
      <c r="U425" s="2" t="str">
        <f>IF($B425="","",RIGHT($G425*1000+100+COUNTIF($G$2:$G425,$G425),9))</f>
        <v/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/>
      </c>
    </row>
    <row r="426" spans="15:22" x14ac:dyDescent="0.45">
      <c r="O426" s="2" t="str">
        <f>IFERROR(IF($B426="","",INDEX(所属情報!$E:$E,MATCH($A426,所属情報!$A:$A,0))),"")</f>
        <v/>
      </c>
      <c r="P426" s="2" t="str">
        <f t="shared" si="18"/>
        <v/>
      </c>
      <c r="Q426" s="2" t="str">
        <f t="shared" si="19"/>
        <v/>
      </c>
      <c r="R426" s="2" t="str">
        <f t="shared" si="20"/>
        <v/>
      </c>
      <c r="S426" s="2" t="str">
        <f>IFERROR(IF($F426="","",INDEX(リスト!$C:$C,MATCH($F426,リスト!$B:$B,0))),"")</f>
        <v/>
      </c>
      <c r="T426" s="2" t="str">
        <f>IFERROR(IF($K426="","",INDEX(リスト!$F:$F,MATCH($K426,リスト!$E:$E,0))),"")</f>
        <v/>
      </c>
      <c r="U426" s="2" t="str">
        <f>IF($B426="","",RIGHT($G426*1000+100+COUNTIF($G$2:$G426,$G426),9))</f>
        <v/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/>
      </c>
    </row>
    <row r="427" spans="15:22" x14ac:dyDescent="0.45">
      <c r="O427" s="2" t="str">
        <f>IFERROR(IF($B427="","",INDEX(所属情報!$E:$E,MATCH($A427,所属情報!$A:$A,0))),"")</f>
        <v/>
      </c>
      <c r="P427" s="2" t="str">
        <f t="shared" si="18"/>
        <v/>
      </c>
      <c r="Q427" s="2" t="str">
        <f t="shared" si="19"/>
        <v/>
      </c>
      <c r="R427" s="2" t="str">
        <f t="shared" si="20"/>
        <v/>
      </c>
      <c r="S427" s="2" t="str">
        <f>IFERROR(IF($F427="","",INDEX(リスト!$C:$C,MATCH($F427,リスト!$B:$B,0))),"")</f>
        <v/>
      </c>
      <c r="T427" s="2" t="str">
        <f>IFERROR(IF($K427="","",INDEX(リスト!$F:$F,MATCH($K427,リスト!$E:$E,0))),"")</f>
        <v/>
      </c>
      <c r="U427" s="2" t="str">
        <f>IF($B427="","",RIGHT($G427*1000+100+COUNTIF($G$2:$G427,$G427),9))</f>
        <v/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/>
      </c>
    </row>
    <row r="428" spans="15:22" x14ac:dyDescent="0.45">
      <c r="O428" s="2" t="str">
        <f>IFERROR(IF($B428="","",INDEX(所属情報!$E:$E,MATCH($A428,所属情報!$A:$A,0))),"")</f>
        <v/>
      </c>
      <c r="P428" s="2" t="str">
        <f t="shared" si="18"/>
        <v/>
      </c>
      <c r="Q428" s="2" t="str">
        <f t="shared" si="19"/>
        <v/>
      </c>
      <c r="R428" s="2" t="str">
        <f t="shared" si="20"/>
        <v/>
      </c>
      <c r="S428" s="2" t="str">
        <f>IFERROR(IF($F428="","",INDEX(リスト!$C:$C,MATCH($F428,リスト!$B:$B,0))),"")</f>
        <v/>
      </c>
      <c r="T428" s="2" t="str">
        <f>IFERROR(IF($K428="","",INDEX(リスト!$F:$F,MATCH($K428,リスト!$E:$E,0))),"")</f>
        <v/>
      </c>
      <c r="U428" s="2" t="str">
        <f>IF($B428="","",RIGHT($G428*1000+100+COUNTIF($G$2:$G428,$G428),9))</f>
        <v/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/>
      </c>
    </row>
    <row r="429" spans="15:22" x14ac:dyDescent="0.45">
      <c r="O429" s="2" t="str">
        <f>IFERROR(IF($B429="","",INDEX(所属情報!$E:$E,MATCH($A429,所属情報!$A:$A,0))),"")</f>
        <v/>
      </c>
      <c r="P429" s="2" t="str">
        <f t="shared" si="18"/>
        <v/>
      </c>
      <c r="Q429" s="2" t="str">
        <f t="shared" si="19"/>
        <v/>
      </c>
      <c r="R429" s="2" t="str">
        <f t="shared" si="20"/>
        <v/>
      </c>
      <c r="S429" s="2" t="str">
        <f>IFERROR(IF($F429="","",INDEX(リスト!$C:$C,MATCH($F429,リスト!$B:$B,0))),"")</f>
        <v/>
      </c>
      <c r="T429" s="2" t="str">
        <f>IFERROR(IF($K429="","",INDEX(リスト!$F:$F,MATCH($K429,リスト!$E:$E,0))),"")</f>
        <v/>
      </c>
      <c r="U429" s="2" t="str">
        <f>IF($B429="","",RIGHT($G429*1000+100+COUNTIF($G$2:$G429,$G429),9))</f>
        <v/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/>
      </c>
    </row>
    <row r="430" spans="15:22" x14ac:dyDescent="0.45">
      <c r="O430" s="2" t="str">
        <f>IFERROR(IF($B430="","",INDEX(所属情報!$E:$E,MATCH($A430,所属情報!$A:$A,0))),"")</f>
        <v/>
      </c>
      <c r="P430" s="2" t="str">
        <f t="shared" si="18"/>
        <v/>
      </c>
      <c r="Q430" s="2" t="str">
        <f t="shared" si="19"/>
        <v/>
      </c>
      <c r="R430" s="2" t="str">
        <f t="shared" si="20"/>
        <v/>
      </c>
      <c r="S430" s="2" t="str">
        <f>IFERROR(IF($F430="","",INDEX(リスト!$C:$C,MATCH($F430,リスト!$B:$B,0))),"")</f>
        <v/>
      </c>
      <c r="T430" s="2" t="str">
        <f>IFERROR(IF($K430="","",INDEX(リスト!$F:$F,MATCH($K430,リスト!$E:$E,0))),"")</f>
        <v/>
      </c>
      <c r="U430" s="2" t="str">
        <f>IF($B430="","",RIGHT($G430*1000+100+COUNTIF($G$2:$G430,$G430),9))</f>
        <v/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/>
      </c>
    </row>
    <row r="431" spans="15:22" x14ac:dyDescent="0.45">
      <c r="O431" s="2" t="str">
        <f>IFERROR(IF($B431="","",INDEX(所属情報!$E:$E,MATCH($A431,所属情報!$A:$A,0))),"")</f>
        <v/>
      </c>
      <c r="P431" s="2" t="str">
        <f t="shared" si="18"/>
        <v/>
      </c>
      <c r="Q431" s="2" t="str">
        <f t="shared" si="19"/>
        <v/>
      </c>
      <c r="R431" s="2" t="str">
        <f t="shared" si="20"/>
        <v/>
      </c>
      <c r="S431" s="2" t="str">
        <f>IFERROR(IF($F431="","",INDEX(リスト!$C:$C,MATCH($F431,リスト!$B:$B,0))),"")</f>
        <v/>
      </c>
      <c r="T431" s="2" t="str">
        <f>IFERROR(IF($K431="","",INDEX(リスト!$F:$F,MATCH($K431,リスト!$E:$E,0))),"")</f>
        <v/>
      </c>
      <c r="U431" s="2" t="str">
        <f>IF($B431="","",RIGHT($G431*1000+100+COUNTIF($G$2:$G431,$G431),9))</f>
        <v/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/>
      </c>
    </row>
    <row r="432" spans="15:22" x14ac:dyDescent="0.45">
      <c r="O432" s="2" t="str">
        <f>IFERROR(IF($B432="","",INDEX(所属情報!$E:$E,MATCH($A432,所属情報!$A:$A,0))),"")</f>
        <v/>
      </c>
      <c r="P432" s="2" t="str">
        <f t="shared" si="18"/>
        <v/>
      </c>
      <c r="Q432" s="2" t="str">
        <f t="shared" si="19"/>
        <v/>
      </c>
      <c r="R432" s="2" t="str">
        <f t="shared" si="20"/>
        <v/>
      </c>
      <c r="S432" s="2" t="str">
        <f>IFERROR(IF($F432="","",INDEX(リスト!$C:$C,MATCH($F432,リスト!$B:$B,0))),"")</f>
        <v/>
      </c>
      <c r="T432" s="2" t="str">
        <f>IFERROR(IF($K432="","",INDEX(リスト!$F:$F,MATCH($K432,リスト!$E:$E,0))),"")</f>
        <v/>
      </c>
      <c r="U432" s="2" t="str">
        <f>IF($B432="","",RIGHT($G432*1000+100+COUNTIF($G$2:$G432,$G432),9))</f>
        <v/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/>
      </c>
    </row>
    <row r="433" spans="15:22" x14ac:dyDescent="0.45">
      <c r="O433" s="2" t="str">
        <f>IFERROR(IF($B433="","",INDEX(所属情報!$E:$E,MATCH($A433,所属情報!$A:$A,0))),"")</f>
        <v/>
      </c>
      <c r="P433" s="2" t="str">
        <f t="shared" si="18"/>
        <v/>
      </c>
      <c r="Q433" s="2" t="str">
        <f t="shared" si="19"/>
        <v/>
      </c>
      <c r="R433" s="2" t="str">
        <f t="shared" si="20"/>
        <v/>
      </c>
      <c r="S433" s="2" t="str">
        <f>IFERROR(IF($F433="","",INDEX(リスト!$C:$C,MATCH($F433,リスト!$B:$B,0))),"")</f>
        <v/>
      </c>
      <c r="T433" s="2" t="str">
        <f>IFERROR(IF($K433="","",INDEX(リスト!$F:$F,MATCH($K433,リスト!$E:$E,0))),"")</f>
        <v/>
      </c>
      <c r="U433" s="2" t="str">
        <f>IF($B433="","",RIGHT($G433*1000+100+COUNTIF($G$2:$G433,$G433),9))</f>
        <v/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/>
      </c>
    </row>
    <row r="434" spans="15:22" x14ac:dyDescent="0.45">
      <c r="O434" s="2" t="str">
        <f>IFERROR(IF($B434="","",INDEX(所属情報!$E:$E,MATCH($A434,所属情報!$A:$A,0))),"")</f>
        <v/>
      </c>
      <c r="P434" s="2" t="str">
        <f t="shared" si="18"/>
        <v/>
      </c>
      <c r="Q434" s="2" t="str">
        <f t="shared" si="19"/>
        <v/>
      </c>
      <c r="R434" s="2" t="str">
        <f t="shared" si="20"/>
        <v/>
      </c>
      <c r="S434" s="2" t="str">
        <f>IFERROR(IF($F434="","",INDEX(リスト!$C:$C,MATCH($F434,リスト!$B:$B,0))),"")</f>
        <v/>
      </c>
      <c r="T434" s="2" t="str">
        <f>IFERROR(IF($K434="","",INDEX(リスト!$F:$F,MATCH($K434,リスト!$E:$E,0))),"")</f>
        <v/>
      </c>
      <c r="U434" s="2" t="str">
        <f>IF($B434="","",RIGHT($G434*1000+100+COUNTIF($G$2:$G434,$G434),9))</f>
        <v/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/>
      </c>
    </row>
    <row r="435" spans="15:22" x14ac:dyDescent="0.45">
      <c r="O435" s="2" t="str">
        <f>IFERROR(IF($B435="","",INDEX(所属情報!$E:$E,MATCH($A435,所属情報!$A:$A,0))),"")</f>
        <v/>
      </c>
      <c r="P435" s="2" t="str">
        <f t="shared" si="18"/>
        <v/>
      </c>
      <c r="Q435" s="2" t="str">
        <f t="shared" si="19"/>
        <v/>
      </c>
      <c r="R435" s="2" t="str">
        <f t="shared" si="20"/>
        <v/>
      </c>
      <c r="S435" s="2" t="str">
        <f>IFERROR(IF($F435="","",INDEX(リスト!$C:$C,MATCH($F435,リスト!$B:$B,0))),"")</f>
        <v/>
      </c>
      <c r="T435" s="2" t="str">
        <f>IFERROR(IF($K435="","",INDEX(リスト!$F:$F,MATCH($K435,リスト!$E:$E,0))),"")</f>
        <v/>
      </c>
      <c r="U435" s="2" t="str">
        <f>IF($B435="","",RIGHT($G435*1000+100+COUNTIF($G$2:$G435,$G435),9))</f>
        <v/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/>
      </c>
    </row>
    <row r="436" spans="15:22" x14ac:dyDescent="0.45">
      <c r="O436" s="2" t="str">
        <f>IFERROR(IF($B436="","",INDEX(所属情報!$E:$E,MATCH($A436,所属情報!$A:$A,0))),"")</f>
        <v/>
      </c>
      <c r="P436" s="2" t="str">
        <f t="shared" si="18"/>
        <v/>
      </c>
      <c r="Q436" s="2" t="str">
        <f t="shared" si="19"/>
        <v/>
      </c>
      <c r="R436" s="2" t="str">
        <f t="shared" si="20"/>
        <v/>
      </c>
      <c r="S436" s="2" t="str">
        <f>IFERROR(IF($F436="","",INDEX(リスト!$C:$C,MATCH($F436,リスト!$B:$B,0))),"")</f>
        <v/>
      </c>
      <c r="T436" s="2" t="str">
        <f>IFERROR(IF($K436="","",INDEX(リスト!$F:$F,MATCH($K436,リスト!$E:$E,0))),"")</f>
        <v/>
      </c>
      <c r="U436" s="2" t="str">
        <f>IF($B436="","",RIGHT($G436*1000+100+COUNTIF($G$2:$G436,$G436),9))</f>
        <v/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/>
      </c>
    </row>
    <row r="437" spans="15:22" x14ac:dyDescent="0.45">
      <c r="O437" s="2" t="str">
        <f>IFERROR(IF($B437="","",INDEX(所属情報!$E:$E,MATCH($A437,所属情報!$A:$A,0))),"")</f>
        <v/>
      </c>
      <c r="P437" s="2" t="str">
        <f t="shared" si="18"/>
        <v/>
      </c>
      <c r="Q437" s="2" t="str">
        <f t="shared" si="19"/>
        <v/>
      </c>
      <c r="R437" s="2" t="str">
        <f t="shared" si="20"/>
        <v/>
      </c>
      <c r="S437" s="2" t="str">
        <f>IFERROR(IF($F437="","",INDEX(リスト!$C:$C,MATCH($F437,リスト!$B:$B,0))),"")</f>
        <v/>
      </c>
      <c r="T437" s="2" t="str">
        <f>IFERROR(IF($K437="","",INDEX(リスト!$F:$F,MATCH($K437,リスト!$E:$E,0))),"")</f>
        <v/>
      </c>
      <c r="U437" s="2" t="str">
        <f>IF($B437="","",RIGHT($G437*1000+100+COUNTIF($G$2:$G437,$G437),9))</f>
        <v/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/>
      </c>
    </row>
    <row r="438" spans="15:22" x14ac:dyDescent="0.45">
      <c r="O438" s="2" t="str">
        <f>IFERROR(IF($B438="","",INDEX(所属情報!$E:$E,MATCH($A438,所属情報!$A:$A,0))),"")</f>
        <v/>
      </c>
      <c r="P438" s="2" t="str">
        <f t="shared" si="18"/>
        <v/>
      </c>
      <c r="Q438" s="2" t="str">
        <f t="shared" si="19"/>
        <v/>
      </c>
      <c r="R438" s="2" t="str">
        <f t="shared" si="20"/>
        <v/>
      </c>
      <c r="S438" s="2" t="str">
        <f>IFERROR(IF($F438="","",INDEX(リスト!$C:$C,MATCH($F438,リスト!$B:$B,0))),"")</f>
        <v/>
      </c>
      <c r="T438" s="2" t="str">
        <f>IFERROR(IF($K438="","",INDEX(リスト!$F:$F,MATCH($K438,リスト!$E:$E,0))),"")</f>
        <v/>
      </c>
      <c r="U438" s="2" t="str">
        <f>IF($B438="","",RIGHT($G438*1000+100+COUNTIF($G$2:$G438,$G438),9))</f>
        <v/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/>
      </c>
    </row>
    <row r="439" spans="15:22" x14ac:dyDescent="0.45">
      <c r="O439" s="2" t="str">
        <f>IFERROR(IF($B439="","",INDEX(所属情報!$E:$E,MATCH($A439,所属情報!$A:$A,0))),"")</f>
        <v/>
      </c>
      <c r="P439" s="2" t="str">
        <f t="shared" si="18"/>
        <v/>
      </c>
      <c r="Q439" s="2" t="str">
        <f t="shared" si="19"/>
        <v/>
      </c>
      <c r="R439" s="2" t="str">
        <f t="shared" si="20"/>
        <v/>
      </c>
      <c r="S439" s="2" t="str">
        <f>IFERROR(IF($F439="","",INDEX(リスト!$C:$C,MATCH($F439,リスト!$B:$B,0))),"")</f>
        <v/>
      </c>
      <c r="T439" s="2" t="str">
        <f>IFERROR(IF($K439="","",INDEX(リスト!$F:$F,MATCH($K439,リスト!$E:$E,0))),"")</f>
        <v/>
      </c>
      <c r="U439" s="2" t="str">
        <f>IF($B439="","",RIGHT($G439*1000+100+COUNTIF($G$2:$G439,$G439),9))</f>
        <v/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/>
      </c>
    </row>
    <row r="440" spans="15:22" x14ac:dyDescent="0.45">
      <c r="O440" s="2" t="str">
        <f>IFERROR(IF($B440="","",INDEX(所属情報!$E:$E,MATCH($A440,所属情報!$A:$A,0))),"")</f>
        <v/>
      </c>
      <c r="P440" s="2" t="str">
        <f t="shared" si="18"/>
        <v/>
      </c>
      <c r="Q440" s="2" t="str">
        <f t="shared" si="19"/>
        <v/>
      </c>
      <c r="R440" s="2" t="str">
        <f t="shared" si="20"/>
        <v/>
      </c>
      <c r="S440" s="2" t="str">
        <f>IFERROR(IF($F440="","",INDEX(リスト!$C:$C,MATCH($F440,リスト!$B:$B,0))),"")</f>
        <v/>
      </c>
      <c r="T440" s="2" t="str">
        <f>IFERROR(IF($K440="","",INDEX(リスト!$F:$F,MATCH($K440,リスト!$E:$E,0))),"")</f>
        <v/>
      </c>
      <c r="U440" s="2" t="str">
        <f>IF($B440="","",RIGHT($G440*1000+100+COUNTIF($G$2:$G440,$G440),9))</f>
        <v/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/>
      </c>
    </row>
    <row r="441" spans="15:22" x14ac:dyDescent="0.45">
      <c r="O441" s="2" t="str">
        <f>IFERROR(IF($B441="","",INDEX(所属情報!$E:$E,MATCH($A441,所属情報!$A:$A,0))),"")</f>
        <v/>
      </c>
      <c r="P441" s="2" t="str">
        <f t="shared" si="18"/>
        <v/>
      </c>
      <c r="Q441" s="2" t="str">
        <f t="shared" si="19"/>
        <v/>
      </c>
      <c r="R441" s="2" t="str">
        <f t="shared" si="20"/>
        <v/>
      </c>
      <c r="S441" s="2" t="str">
        <f>IFERROR(IF($F441="","",INDEX(リスト!$C:$C,MATCH($F441,リスト!$B:$B,0))),"")</f>
        <v/>
      </c>
      <c r="T441" s="2" t="str">
        <f>IFERROR(IF($K441="","",INDEX(リスト!$F:$F,MATCH($K441,リスト!$E:$E,0))),"")</f>
        <v/>
      </c>
      <c r="U441" s="2" t="str">
        <f>IF($B441="","",RIGHT($G441*1000+100+COUNTIF($G$2:$G441,$G441),9))</f>
        <v/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/>
      </c>
    </row>
    <row r="442" spans="15:22" x14ac:dyDescent="0.45">
      <c r="O442" s="2" t="str">
        <f>IFERROR(IF($B442="","",INDEX(所属情報!$E:$E,MATCH($A442,所属情報!$A:$A,0))),"")</f>
        <v/>
      </c>
      <c r="P442" s="2" t="str">
        <f t="shared" si="18"/>
        <v/>
      </c>
      <c r="Q442" s="2" t="str">
        <f t="shared" si="19"/>
        <v/>
      </c>
      <c r="R442" s="2" t="str">
        <f t="shared" si="20"/>
        <v/>
      </c>
      <c r="S442" s="2" t="str">
        <f>IFERROR(IF($F442="","",INDEX(リスト!$C:$C,MATCH($F442,リスト!$B:$B,0))),"")</f>
        <v/>
      </c>
      <c r="T442" s="2" t="str">
        <f>IFERROR(IF($K442="","",INDEX(リスト!$F:$F,MATCH($K442,リスト!$E:$E,0))),"")</f>
        <v/>
      </c>
      <c r="U442" s="2" t="str">
        <f>IF($B442="","",RIGHT($G442*1000+100+COUNTIF($G$2:$G442,$G442),9))</f>
        <v/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/>
      </c>
    </row>
    <row r="443" spans="15:22" x14ac:dyDescent="0.45">
      <c r="O443" s="2" t="str">
        <f>IFERROR(IF($B443="","",INDEX(所属情報!$E:$E,MATCH($A443,所属情報!$A:$A,0))),"")</f>
        <v/>
      </c>
      <c r="P443" s="2" t="str">
        <f t="shared" si="18"/>
        <v/>
      </c>
      <c r="Q443" s="2" t="str">
        <f t="shared" si="19"/>
        <v/>
      </c>
      <c r="R443" s="2" t="str">
        <f t="shared" si="20"/>
        <v/>
      </c>
      <c r="S443" s="2" t="str">
        <f>IFERROR(IF($F443="","",INDEX(リスト!$C:$C,MATCH($F443,リスト!$B:$B,0))),"")</f>
        <v/>
      </c>
      <c r="T443" s="2" t="str">
        <f>IFERROR(IF($K443="","",INDEX(リスト!$F:$F,MATCH($K443,リスト!$E:$E,0))),"")</f>
        <v/>
      </c>
      <c r="U443" s="2" t="str">
        <f>IF($B443="","",RIGHT($G443*1000+100+COUNTIF($G$2:$G443,$G443),9))</f>
        <v/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/>
      </c>
    </row>
    <row r="444" spans="15:22" x14ac:dyDescent="0.45">
      <c r="O444" s="2" t="str">
        <f>IFERROR(IF($B444="","",INDEX(所属情報!$E:$E,MATCH($A444,所属情報!$A:$A,0))),"")</f>
        <v/>
      </c>
      <c r="P444" s="2" t="str">
        <f t="shared" si="18"/>
        <v/>
      </c>
      <c r="Q444" s="2" t="str">
        <f t="shared" si="19"/>
        <v/>
      </c>
      <c r="R444" s="2" t="str">
        <f t="shared" si="20"/>
        <v/>
      </c>
      <c r="S444" s="2" t="str">
        <f>IFERROR(IF($F444="","",INDEX(リスト!$C:$C,MATCH($F444,リスト!$B:$B,0))),"")</f>
        <v/>
      </c>
      <c r="T444" s="2" t="str">
        <f>IFERROR(IF($K444="","",INDEX(リスト!$F:$F,MATCH($K444,リスト!$E:$E,0))),"")</f>
        <v/>
      </c>
      <c r="U444" s="2" t="str">
        <f>IF($B444="","",RIGHT($G444*1000+100+COUNTIF($G$2:$G444,$G444),9))</f>
        <v/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/>
      </c>
    </row>
    <row r="445" spans="15:22" x14ac:dyDescent="0.45">
      <c r="O445" s="2" t="str">
        <f>IFERROR(IF($B445="","",INDEX(所属情報!$E:$E,MATCH($A445,所属情報!$A:$A,0))),"")</f>
        <v/>
      </c>
      <c r="P445" s="2" t="str">
        <f t="shared" si="18"/>
        <v/>
      </c>
      <c r="Q445" s="2" t="str">
        <f t="shared" si="19"/>
        <v/>
      </c>
      <c r="R445" s="2" t="str">
        <f t="shared" si="20"/>
        <v/>
      </c>
      <c r="S445" s="2" t="str">
        <f>IFERROR(IF($F445="","",INDEX(リスト!$C:$C,MATCH($F445,リスト!$B:$B,0))),"")</f>
        <v/>
      </c>
      <c r="T445" s="2" t="str">
        <f>IFERROR(IF($K445="","",INDEX(リスト!$F:$F,MATCH($K445,リスト!$E:$E,0))),"")</f>
        <v/>
      </c>
      <c r="U445" s="2" t="str">
        <f>IF($B445="","",RIGHT($G445*1000+100+COUNTIF($G$2:$G445,$G445),9))</f>
        <v/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/>
      </c>
    </row>
    <row r="446" spans="15:22" x14ac:dyDescent="0.45">
      <c r="O446" s="2" t="str">
        <f>IFERROR(IF($B446="","",INDEX(所属情報!$E:$E,MATCH($A446,所属情報!$A:$A,0))),"")</f>
        <v/>
      </c>
      <c r="P446" s="2" t="str">
        <f t="shared" si="18"/>
        <v/>
      </c>
      <c r="Q446" s="2" t="str">
        <f t="shared" si="19"/>
        <v/>
      </c>
      <c r="R446" s="2" t="str">
        <f t="shared" si="20"/>
        <v/>
      </c>
      <c r="S446" s="2" t="str">
        <f>IFERROR(IF($F446="","",INDEX(リスト!$C:$C,MATCH($F446,リスト!$B:$B,0))),"")</f>
        <v/>
      </c>
      <c r="T446" s="2" t="str">
        <f>IFERROR(IF($K446="","",INDEX(リスト!$F:$F,MATCH($K446,リスト!$E:$E,0))),"")</f>
        <v/>
      </c>
      <c r="U446" s="2" t="str">
        <f>IF($B446="","",RIGHT($G446*1000+100+COUNTIF($G$2:$G446,$G446),9))</f>
        <v/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/>
      </c>
    </row>
    <row r="447" spans="15:22" x14ac:dyDescent="0.45">
      <c r="O447" s="2" t="str">
        <f>IFERROR(IF($B447="","",INDEX(所属情報!$E:$E,MATCH($A447,所属情報!$A:$A,0))),"")</f>
        <v/>
      </c>
      <c r="P447" s="2" t="str">
        <f t="shared" si="18"/>
        <v/>
      </c>
      <c r="Q447" s="2" t="str">
        <f t="shared" si="19"/>
        <v/>
      </c>
      <c r="R447" s="2" t="str">
        <f t="shared" si="20"/>
        <v/>
      </c>
      <c r="S447" s="2" t="str">
        <f>IFERROR(IF($F447="","",INDEX(リスト!$C:$C,MATCH($F447,リスト!$B:$B,0))),"")</f>
        <v/>
      </c>
      <c r="T447" s="2" t="str">
        <f>IFERROR(IF($K447="","",INDEX(リスト!$F:$F,MATCH($K447,リスト!$E:$E,0))),"")</f>
        <v/>
      </c>
      <c r="U447" s="2" t="str">
        <f>IF($B447="","",RIGHT($G447*1000+100+COUNTIF($G$2:$G447,$G447),9))</f>
        <v/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/>
      </c>
    </row>
    <row r="448" spans="15:22" x14ac:dyDescent="0.45">
      <c r="O448" s="2" t="str">
        <f>IFERROR(IF($B448="","",INDEX(所属情報!$E:$E,MATCH($A448,所属情報!$A:$A,0))),"")</f>
        <v/>
      </c>
      <c r="P448" s="2" t="str">
        <f t="shared" si="18"/>
        <v/>
      </c>
      <c r="Q448" s="2" t="str">
        <f t="shared" si="19"/>
        <v/>
      </c>
      <c r="R448" s="2" t="str">
        <f t="shared" si="20"/>
        <v/>
      </c>
      <c r="S448" s="2" t="str">
        <f>IFERROR(IF($F448="","",INDEX(リスト!$C:$C,MATCH($F448,リスト!$B:$B,0))),"")</f>
        <v/>
      </c>
      <c r="T448" s="2" t="str">
        <f>IFERROR(IF($K448="","",INDEX(リスト!$F:$F,MATCH($K448,リスト!$E:$E,0))),"")</f>
        <v/>
      </c>
      <c r="U448" s="2" t="str">
        <f>IF($B448="","",RIGHT($G448*1000+100+COUNTIF($G$2:$G448,$G448),9))</f>
        <v/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/>
      </c>
    </row>
    <row r="449" spans="15:22" x14ac:dyDescent="0.45">
      <c r="O449" s="2" t="str">
        <f>IFERROR(IF($B449="","",INDEX(所属情報!$E:$E,MATCH($A449,所属情報!$A:$A,0))),"")</f>
        <v/>
      </c>
      <c r="P449" s="2" t="str">
        <f t="shared" si="18"/>
        <v/>
      </c>
      <c r="Q449" s="2" t="str">
        <f t="shared" si="19"/>
        <v/>
      </c>
      <c r="R449" s="2" t="str">
        <f t="shared" si="20"/>
        <v/>
      </c>
      <c r="S449" s="2" t="str">
        <f>IFERROR(IF($F449="","",INDEX(リスト!$C:$C,MATCH($F449,リスト!$B:$B,0))),"")</f>
        <v/>
      </c>
      <c r="T449" s="2" t="str">
        <f>IFERROR(IF($K449="","",INDEX(リスト!$F:$F,MATCH($K449,リスト!$E:$E,0))),"")</f>
        <v/>
      </c>
      <c r="U449" s="2" t="str">
        <f>IF($B449="","",RIGHT($G449*1000+100+COUNTIF($G$2:$G449,$G449),9))</f>
        <v/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/>
      </c>
    </row>
    <row r="450" spans="15:22" x14ac:dyDescent="0.45">
      <c r="O450" s="2" t="str">
        <f>IFERROR(IF($B450="","",INDEX(所属情報!$E:$E,MATCH($A450,所属情報!$A:$A,0))),"")</f>
        <v/>
      </c>
      <c r="P450" s="2" t="str">
        <f t="shared" si="18"/>
        <v/>
      </c>
      <c r="Q450" s="2" t="str">
        <f t="shared" si="19"/>
        <v/>
      </c>
      <c r="R450" s="2" t="str">
        <f t="shared" si="20"/>
        <v/>
      </c>
      <c r="S450" s="2" t="str">
        <f>IFERROR(IF($F450="","",INDEX(リスト!$C:$C,MATCH($F450,リスト!$B:$B,0))),"")</f>
        <v/>
      </c>
      <c r="T450" s="2" t="str">
        <f>IFERROR(IF($K450="","",INDEX(リスト!$F:$F,MATCH($K450,リスト!$E:$E,0))),"")</f>
        <v/>
      </c>
      <c r="U450" s="2" t="str">
        <f>IF($B450="","",RIGHT($G450*1000+100+COUNTIF($G$2:$G450,$G450),9))</f>
        <v/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/>
      </c>
    </row>
    <row r="451" spans="15:22" x14ac:dyDescent="0.45">
      <c r="O451" s="2" t="str">
        <f>IFERROR(IF($B451="","",INDEX(所属情報!$E:$E,MATCH($A451,所属情報!$A:$A,0))),"")</f>
        <v/>
      </c>
      <c r="P451" s="2" t="str">
        <f t="shared" ref="P451:P514" si="21">IF($C451="","",IF($E451="",$C451,$C451&amp;" ("&amp;$E451&amp;")"))</f>
        <v/>
      </c>
      <c r="Q451" s="2" t="str">
        <f t="shared" ref="Q451:Q514" si="22">IF($D451="","",ASC($D451))</f>
        <v/>
      </c>
      <c r="R451" s="2" t="str">
        <f t="shared" ref="R451:R514" si="23">IF($I451="","",UPPER($I451)&amp;" "&amp;UPPER(LEFT($J451,1))&amp;LOWER(RIGHT($J451,LEN($J451)-1))&amp;" ("&amp;MID($G451,3,2)&amp;")")</f>
        <v/>
      </c>
      <c r="S451" s="2" t="str">
        <f>IFERROR(IF($F451="","",INDEX(リスト!$C:$C,MATCH($F451,リスト!$B:$B,0))),"")</f>
        <v/>
      </c>
      <c r="T451" s="2" t="str">
        <f>IFERROR(IF($K451="","",INDEX(リスト!$F:$F,MATCH($K451,リスト!$E:$E,0))),"")</f>
        <v/>
      </c>
      <c r="U451" s="2" t="str">
        <f>IF($B451="","",RIGHT($G451*1000+100+COUNTIF($G$2:$G451,$G451),9))</f>
        <v/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/>
      </c>
    </row>
    <row r="452" spans="15:22" x14ac:dyDescent="0.45">
      <c r="O452" s="2" t="str">
        <f>IFERROR(IF($B452="","",INDEX(所属情報!$E:$E,MATCH($A452,所属情報!$A:$A,0))),"")</f>
        <v/>
      </c>
      <c r="P452" s="2" t="str">
        <f t="shared" si="21"/>
        <v/>
      </c>
      <c r="Q452" s="2" t="str">
        <f t="shared" si="22"/>
        <v/>
      </c>
      <c r="R452" s="2" t="str">
        <f t="shared" si="23"/>
        <v/>
      </c>
      <c r="S452" s="2" t="str">
        <f>IFERROR(IF($F452="","",INDEX(リスト!$C:$C,MATCH($F452,リスト!$B:$B,0))),"")</f>
        <v/>
      </c>
      <c r="T452" s="2" t="str">
        <f>IFERROR(IF($K452="","",INDEX(リスト!$F:$F,MATCH($K452,リスト!$E:$E,0))),"")</f>
        <v/>
      </c>
      <c r="U452" s="2" t="str">
        <f>IF($B452="","",RIGHT($G452*1000+100+COUNTIF($G$2:$G452,$G452),9))</f>
        <v/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/>
      </c>
    </row>
    <row r="453" spans="15:22" x14ac:dyDescent="0.45">
      <c r="O453" s="2" t="str">
        <f>IFERROR(IF($B453="","",INDEX(所属情報!$E:$E,MATCH($A453,所属情報!$A:$A,0))),"")</f>
        <v/>
      </c>
      <c r="P453" s="2" t="str">
        <f t="shared" si="21"/>
        <v/>
      </c>
      <c r="Q453" s="2" t="str">
        <f t="shared" si="22"/>
        <v/>
      </c>
      <c r="R453" s="2" t="str">
        <f t="shared" si="23"/>
        <v/>
      </c>
      <c r="S453" s="2" t="str">
        <f>IFERROR(IF($F453="","",INDEX(リスト!$C:$C,MATCH($F453,リスト!$B:$B,0))),"")</f>
        <v/>
      </c>
      <c r="T453" s="2" t="str">
        <f>IFERROR(IF($K453="","",INDEX(リスト!$F:$F,MATCH($K453,リスト!$E:$E,0))),"")</f>
        <v/>
      </c>
      <c r="U453" s="2" t="str">
        <f>IF($B453="","",RIGHT($G453*1000+100+COUNTIF($G$2:$G453,$G453),9))</f>
        <v/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/>
      </c>
    </row>
    <row r="454" spans="15:22" x14ac:dyDescent="0.45">
      <c r="O454" s="2" t="str">
        <f>IFERROR(IF($B454="","",INDEX(所属情報!$E:$E,MATCH($A454,所属情報!$A:$A,0))),"")</f>
        <v/>
      </c>
      <c r="P454" s="2" t="str">
        <f t="shared" si="21"/>
        <v/>
      </c>
      <c r="Q454" s="2" t="str">
        <f t="shared" si="22"/>
        <v/>
      </c>
      <c r="R454" s="2" t="str">
        <f t="shared" si="23"/>
        <v/>
      </c>
      <c r="S454" s="2" t="str">
        <f>IFERROR(IF($F454="","",INDEX(リスト!$C:$C,MATCH($F454,リスト!$B:$B,0))),"")</f>
        <v/>
      </c>
      <c r="T454" s="2" t="str">
        <f>IFERROR(IF($K454="","",INDEX(リスト!$F:$F,MATCH($K454,リスト!$E:$E,0))),"")</f>
        <v/>
      </c>
      <c r="U454" s="2" t="str">
        <f>IF($B454="","",RIGHT($G454*1000+100+COUNTIF($G$2:$G454,$G454),9))</f>
        <v/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/>
      </c>
    </row>
    <row r="455" spans="15:22" x14ac:dyDescent="0.45">
      <c r="O455" s="2" t="str">
        <f>IFERROR(IF($B455="","",INDEX(所属情報!$E:$E,MATCH($A455,所属情報!$A:$A,0))),"")</f>
        <v/>
      </c>
      <c r="P455" s="2" t="str">
        <f t="shared" si="21"/>
        <v/>
      </c>
      <c r="Q455" s="2" t="str">
        <f t="shared" si="22"/>
        <v/>
      </c>
      <c r="R455" s="2" t="str">
        <f t="shared" si="23"/>
        <v/>
      </c>
      <c r="S455" s="2" t="str">
        <f>IFERROR(IF($F455="","",INDEX(リスト!$C:$C,MATCH($F455,リスト!$B:$B,0))),"")</f>
        <v/>
      </c>
      <c r="T455" s="2" t="str">
        <f>IFERROR(IF($K455="","",INDEX(リスト!$F:$F,MATCH($K455,リスト!$E:$E,0))),"")</f>
        <v/>
      </c>
      <c r="U455" s="2" t="str">
        <f>IF($B455="","",RIGHT($G455*1000+100+COUNTIF($G$2:$G455,$G455),9))</f>
        <v/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/>
      </c>
    </row>
    <row r="456" spans="15:22" x14ac:dyDescent="0.45">
      <c r="O456" s="2" t="str">
        <f>IFERROR(IF($B456="","",INDEX(所属情報!$E:$E,MATCH($A456,所属情報!$A:$A,0))),"")</f>
        <v/>
      </c>
      <c r="P456" s="2" t="str">
        <f t="shared" si="21"/>
        <v/>
      </c>
      <c r="Q456" s="2" t="str">
        <f t="shared" si="22"/>
        <v/>
      </c>
      <c r="R456" s="2" t="str">
        <f t="shared" si="23"/>
        <v/>
      </c>
      <c r="S456" s="2" t="str">
        <f>IFERROR(IF($F456="","",INDEX(リスト!$C:$C,MATCH($F456,リスト!$B:$B,0))),"")</f>
        <v/>
      </c>
      <c r="T456" s="2" t="str">
        <f>IFERROR(IF($K456="","",INDEX(リスト!$F:$F,MATCH($K456,リスト!$E:$E,0))),"")</f>
        <v/>
      </c>
      <c r="U456" s="2" t="str">
        <f>IF($B456="","",RIGHT($G456*1000+100+COUNTIF($G$2:$G456,$G456),9))</f>
        <v/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/>
      </c>
    </row>
    <row r="457" spans="15:22" x14ac:dyDescent="0.45">
      <c r="O457" s="2" t="str">
        <f>IFERROR(IF($B457="","",INDEX(所属情報!$E:$E,MATCH($A457,所属情報!$A:$A,0))),"")</f>
        <v/>
      </c>
      <c r="P457" s="2" t="str">
        <f t="shared" si="21"/>
        <v/>
      </c>
      <c r="Q457" s="2" t="str">
        <f t="shared" si="22"/>
        <v/>
      </c>
      <c r="R457" s="2" t="str">
        <f t="shared" si="23"/>
        <v/>
      </c>
      <c r="S457" s="2" t="str">
        <f>IFERROR(IF($F457="","",INDEX(リスト!$C:$C,MATCH($F457,リスト!$B:$B,0))),"")</f>
        <v/>
      </c>
      <c r="T457" s="2" t="str">
        <f>IFERROR(IF($K457="","",INDEX(リスト!$F:$F,MATCH($K457,リスト!$E:$E,0))),"")</f>
        <v/>
      </c>
      <c r="U457" s="2" t="str">
        <f>IF($B457="","",RIGHT($G457*1000+100+COUNTIF($G$2:$G457,$G457),9))</f>
        <v/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/>
      </c>
    </row>
    <row r="458" spans="15:22" x14ac:dyDescent="0.45">
      <c r="O458" s="2" t="str">
        <f>IFERROR(IF($B458="","",INDEX(所属情報!$E:$E,MATCH($A458,所属情報!$A:$A,0))),"")</f>
        <v/>
      </c>
      <c r="P458" s="2" t="str">
        <f t="shared" si="21"/>
        <v/>
      </c>
      <c r="Q458" s="2" t="str">
        <f t="shared" si="22"/>
        <v/>
      </c>
      <c r="R458" s="2" t="str">
        <f t="shared" si="23"/>
        <v/>
      </c>
      <c r="S458" s="2" t="str">
        <f>IFERROR(IF($F458="","",INDEX(リスト!$C:$C,MATCH($F458,リスト!$B:$B,0))),"")</f>
        <v/>
      </c>
      <c r="T458" s="2" t="str">
        <f>IFERROR(IF($K458="","",INDEX(リスト!$F:$F,MATCH($K458,リスト!$E:$E,0))),"")</f>
        <v/>
      </c>
      <c r="U458" s="2" t="str">
        <f>IF($B458="","",RIGHT($G458*1000+100+COUNTIF($G$2:$G458,$G458),9))</f>
        <v/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/>
      </c>
    </row>
    <row r="459" spans="15:22" x14ac:dyDescent="0.45">
      <c r="O459" s="2" t="str">
        <f>IFERROR(IF($B459="","",INDEX(所属情報!$E:$E,MATCH($A459,所属情報!$A:$A,0))),"")</f>
        <v/>
      </c>
      <c r="P459" s="2" t="str">
        <f t="shared" si="21"/>
        <v/>
      </c>
      <c r="Q459" s="2" t="str">
        <f t="shared" si="22"/>
        <v/>
      </c>
      <c r="R459" s="2" t="str">
        <f t="shared" si="23"/>
        <v/>
      </c>
      <c r="S459" s="2" t="str">
        <f>IFERROR(IF($F459="","",INDEX(リスト!$C:$C,MATCH($F459,リスト!$B:$B,0))),"")</f>
        <v/>
      </c>
      <c r="T459" s="2" t="str">
        <f>IFERROR(IF($K459="","",INDEX(リスト!$F:$F,MATCH($K459,リスト!$E:$E,0))),"")</f>
        <v/>
      </c>
      <c r="U459" s="2" t="str">
        <f>IF($B459="","",RIGHT($G459*1000+100+COUNTIF($G$2:$G459,$G459),9))</f>
        <v/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/>
      </c>
    </row>
    <row r="460" spans="15:22" x14ac:dyDescent="0.45">
      <c r="O460" s="2" t="str">
        <f>IFERROR(IF($B460="","",INDEX(所属情報!$E:$E,MATCH($A460,所属情報!$A:$A,0))),"")</f>
        <v/>
      </c>
      <c r="P460" s="2" t="str">
        <f t="shared" si="21"/>
        <v/>
      </c>
      <c r="Q460" s="2" t="str">
        <f t="shared" si="22"/>
        <v/>
      </c>
      <c r="R460" s="2" t="str">
        <f t="shared" si="23"/>
        <v/>
      </c>
      <c r="S460" s="2" t="str">
        <f>IFERROR(IF($F460="","",INDEX(リスト!$C:$C,MATCH($F460,リスト!$B:$B,0))),"")</f>
        <v/>
      </c>
      <c r="T460" s="2" t="str">
        <f>IFERROR(IF($K460="","",INDEX(リスト!$F:$F,MATCH($K460,リスト!$E:$E,0))),"")</f>
        <v/>
      </c>
      <c r="U460" s="2" t="str">
        <f>IF($B460="","",RIGHT($G460*1000+100+COUNTIF($G$2:$G460,$G460),9))</f>
        <v/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/>
      </c>
    </row>
    <row r="461" spans="15:22" x14ac:dyDescent="0.45">
      <c r="O461" s="2" t="str">
        <f>IFERROR(IF($B461="","",INDEX(所属情報!$E:$E,MATCH($A461,所属情報!$A:$A,0))),"")</f>
        <v/>
      </c>
      <c r="P461" s="2" t="str">
        <f t="shared" si="21"/>
        <v/>
      </c>
      <c r="Q461" s="2" t="str">
        <f t="shared" si="22"/>
        <v/>
      </c>
      <c r="R461" s="2" t="str">
        <f t="shared" si="23"/>
        <v/>
      </c>
      <c r="S461" s="2" t="str">
        <f>IFERROR(IF($F461="","",INDEX(リスト!$C:$C,MATCH($F461,リスト!$B:$B,0))),"")</f>
        <v/>
      </c>
      <c r="T461" s="2" t="str">
        <f>IFERROR(IF($K461="","",INDEX(リスト!$F:$F,MATCH($K461,リスト!$E:$E,0))),"")</f>
        <v/>
      </c>
      <c r="U461" s="2" t="str">
        <f>IF($B461="","",RIGHT($G461*1000+100+COUNTIF($G$2:$G461,$G461),9))</f>
        <v/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/>
      </c>
    </row>
    <row r="462" spans="15:22" x14ac:dyDescent="0.45">
      <c r="O462" s="2" t="str">
        <f>IFERROR(IF($B462="","",INDEX(所属情報!$E:$E,MATCH($A462,所属情報!$A:$A,0))),"")</f>
        <v/>
      </c>
      <c r="P462" s="2" t="str">
        <f t="shared" si="21"/>
        <v/>
      </c>
      <c r="Q462" s="2" t="str">
        <f t="shared" si="22"/>
        <v/>
      </c>
      <c r="R462" s="2" t="str">
        <f t="shared" si="23"/>
        <v/>
      </c>
      <c r="S462" s="2" t="str">
        <f>IFERROR(IF($F462="","",INDEX(リスト!$C:$C,MATCH($F462,リスト!$B:$B,0))),"")</f>
        <v/>
      </c>
      <c r="T462" s="2" t="str">
        <f>IFERROR(IF($K462="","",INDEX(リスト!$F:$F,MATCH($K462,リスト!$E:$E,0))),"")</f>
        <v/>
      </c>
      <c r="U462" s="2" t="str">
        <f>IF($B462="","",RIGHT($G462*1000+100+COUNTIF($G$2:$G462,$G462),9))</f>
        <v/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/>
      </c>
    </row>
    <row r="463" spans="15:22" x14ac:dyDescent="0.45">
      <c r="O463" s="2" t="str">
        <f>IFERROR(IF($B463="","",INDEX(所属情報!$E:$E,MATCH($A463,所属情報!$A:$A,0))),"")</f>
        <v/>
      </c>
      <c r="P463" s="2" t="str">
        <f t="shared" si="21"/>
        <v/>
      </c>
      <c r="Q463" s="2" t="str">
        <f t="shared" si="22"/>
        <v/>
      </c>
      <c r="R463" s="2" t="str">
        <f t="shared" si="23"/>
        <v/>
      </c>
      <c r="S463" s="2" t="str">
        <f>IFERROR(IF($F463="","",INDEX(リスト!$C:$C,MATCH($F463,リスト!$B:$B,0))),"")</f>
        <v/>
      </c>
      <c r="T463" s="2" t="str">
        <f>IFERROR(IF($K463="","",INDEX(リスト!$F:$F,MATCH($K463,リスト!$E:$E,0))),"")</f>
        <v/>
      </c>
      <c r="U463" s="2" t="str">
        <f>IF($B463="","",RIGHT($G463*1000+100+COUNTIF($G$2:$G463,$G463),9))</f>
        <v/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/>
      </c>
    </row>
    <row r="464" spans="15:22" x14ac:dyDescent="0.45">
      <c r="O464" s="2" t="str">
        <f>IFERROR(IF($B464="","",INDEX(所属情報!$E:$E,MATCH($A464,所属情報!$A:$A,0))),"")</f>
        <v/>
      </c>
      <c r="P464" s="2" t="str">
        <f t="shared" si="21"/>
        <v/>
      </c>
      <c r="Q464" s="2" t="str">
        <f t="shared" si="22"/>
        <v/>
      </c>
      <c r="R464" s="2" t="str">
        <f t="shared" si="23"/>
        <v/>
      </c>
      <c r="S464" s="2" t="str">
        <f>IFERROR(IF($F464="","",INDEX(リスト!$C:$C,MATCH($F464,リスト!$B:$B,0))),"")</f>
        <v/>
      </c>
      <c r="T464" s="2" t="str">
        <f>IFERROR(IF($K464="","",INDEX(リスト!$F:$F,MATCH($K464,リスト!$E:$E,0))),"")</f>
        <v/>
      </c>
      <c r="U464" s="2" t="str">
        <f>IF($B464="","",RIGHT($G464*1000+100+COUNTIF($G$2:$G464,$G464),9))</f>
        <v/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/>
      </c>
    </row>
    <row r="465" spans="15:22" x14ac:dyDescent="0.45">
      <c r="O465" s="2" t="str">
        <f>IFERROR(IF($B465="","",INDEX(所属情報!$E:$E,MATCH($A465,所属情報!$A:$A,0))),"")</f>
        <v/>
      </c>
      <c r="P465" s="2" t="str">
        <f t="shared" si="21"/>
        <v/>
      </c>
      <c r="Q465" s="2" t="str">
        <f t="shared" si="22"/>
        <v/>
      </c>
      <c r="R465" s="2" t="str">
        <f t="shared" si="23"/>
        <v/>
      </c>
      <c r="S465" s="2" t="str">
        <f>IFERROR(IF($F465="","",INDEX(リスト!$C:$C,MATCH($F465,リスト!$B:$B,0))),"")</f>
        <v/>
      </c>
      <c r="T465" s="2" t="str">
        <f>IFERROR(IF($K465="","",INDEX(リスト!$F:$F,MATCH($K465,リスト!$E:$E,0))),"")</f>
        <v/>
      </c>
      <c r="U465" s="2" t="str">
        <f>IF($B465="","",RIGHT($G465*1000+100+COUNTIF($G$2:$G465,$G465),9))</f>
        <v/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/>
      </c>
    </row>
    <row r="466" spans="15:22" x14ac:dyDescent="0.45">
      <c r="O466" s="2" t="str">
        <f>IFERROR(IF($B466="","",INDEX(所属情報!$E:$E,MATCH($A466,所属情報!$A:$A,0))),"")</f>
        <v/>
      </c>
      <c r="P466" s="2" t="str">
        <f t="shared" si="21"/>
        <v/>
      </c>
      <c r="Q466" s="2" t="str">
        <f t="shared" si="22"/>
        <v/>
      </c>
      <c r="R466" s="2" t="str">
        <f t="shared" si="23"/>
        <v/>
      </c>
      <c r="S466" s="2" t="str">
        <f>IFERROR(IF($F466="","",INDEX(リスト!$C:$C,MATCH($F466,リスト!$B:$B,0))),"")</f>
        <v/>
      </c>
      <c r="T466" s="2" t="str">
        <f>IFERROR(IF($K466="","",INDEX(リスト!$F:$F,MATCH($K466,リスト!$E:$E,0))),"")</f>
        <v/>
      </c>
      <c r="U466" s="2" t="str">
        <f>IF($B466="","",RIGHT($G466*1000+100+COUNTIF($G$2:$G466,$G466),9))</f>
        <v/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/>
      </c>
    </row>
    <row r="467" spans="15:22" x14ac:dyDescent="0.45">
      <c r="O467" s="2" t="str">
        <f>IFERROR(IF($B467="","",INDEX(所属情報!$E:$E,MATCH($A467,所属情報!$A:$A,0))),"")</f>
        <v/>
      </c>
      <c r="P467" s="2" t="str">
        <f t="shared" si="21"/>
        <v/>
      </c>
      <c r="Q467" s="2" t="str">
        <f t="shared" si="22"/>
        <v/>
      </c>
      <c r="R467" s="2" t="str">
        <f t="shared" si="23"/>
        <v/>
      </c>
      <c r="S467" s="2" t="str">
        <f>IFERROR(IF($F467="","",INDEX(リスト!$C:$C,MATCH($F467,リスト!$B:$B,0))),"")</f>
        <v/>
      </c>
      <c r="T467" s="2" t="str">
        <f>IFERROR(IF($K467="","",INDEX(リスト!$F:$F,MATCH($K467,リスト!$E:$E,0))),"")</f>
        <v/>
      </c>
      <c r="U467" s="2" t="str">
        <f>IF($B467="","",RIGHT($G467*1000+100+COUNTIF($G$2:$G467,$G467),9))</f>
        <v/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/>
      </c>
    </row>
    <row r="468" spans="15:22" x14ac:dyDescent="0.45">
      <c r="O468" s="2" t="str">
        <f>IFERROR(IF($B468="","",INDEX(所属情報!$E:$E,MATCH($A468,所属情報!$A:$A,0))),"")</f>
        <v/>
      </c>
      <c r="P468" s="2" t="str">
        <f t="shared" si="21"/>
        <v/>
      </c>
      <c r="Q468" s="2" t="str">
        <f t="shared" si="22"/>
        <v/>
      </c>
      <c r="R468" s="2" t="str">
        <f t="shared" si="23"/>
        <v/>
      </c>
      <c r="S468" s="2" t="str">
        <f>IFERROR(IF($F468="","",INDEX(リスト!$C:$C,MATCH($F468,リスト!$B:$B,0))),"")</f>
        <v/>
      </c>
      <c r="T468" s="2" t="str">
        <f>IFERROR(IF($K468="","",INDEX(リスト!$F:$F,MATCH($K468,リスト!$E:$E,0))),"")</f>
        <v/>
      </c>
      <c r="U468" s="2" t="str">
        <f>IF($B468="","",RIGHT($G468*1000+100+COUNTIF($G$2:$G468,$G468),9))</f>
        <v/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/>
      </c>
    </row>
    <row r="469" spans="15:22" x14ac:dyDescent="0.45">
      <c r="O469" s="2" t="str">
        <f>IFERROR(IF($B469="","",INDEX(所属情報!$E:$E,MATCH($A469,所属情報!$A:$A,0))),"")</f>
        <v/>
      </c>
      <c r="P469" s="2" t="str">
        <f t="shared" si="21"/>
        <v/>
      </c>
      <c r="Q469" s="2" t="str">
        <f t="shared" si="22"/>
        <v/>
      </c>
      <c r="R469" s="2" t="str">
        <f t="shared" si="23"/>
        <v/>
      </c>
      <c r="S469" s="2" t="str">
        <f>IFERROR(IF($F469="","",INDEX(リスト!$C:$C,MATCH($F469,リスト!$B:$B,0))),"")</f>
        <v/>
      </c>
      <c r="T469" s="2" t="str">
        <f>IFERROR(IF($K469="","",INDEX(リスト!$F:$F,MATCH($K469,リスト!$E:$E,0))),"")</f>
        <v/>
      </c>
      <c r="U469" s="2" t="str">
        <f>IF($B469="","",RIGHT($G469*1000+100+COUNTIF($G$2:$G469,$G469),9))</f>
        <v/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/>
      </c>
    </row>
    <row r="470" spans="15:22" x14ac:dyDescent="0.45">
      <c r="O470" s="2" t="str">
        <f>IFERROR(IF($B470="","",INDEX(所属情報!$E:$E,MATCH($A470,所属情報!$A:$A,0))),"")</f>
        <v/>
      </c>
      <c r="P470" s="2" t="str">
        <f t="shared" si="21"/>
        <v/>
      </c>
      <c r="Q470" s="2" t="str">
        <f t="shared" si="22"/>
        <v/>
      </c>
      <c r="R470" s="2" t="str">
        <f t="shared" si="23"/>
        <v/>
      </c>
      <c r="S470" s="2" t="str">
        <f>IFERROR(IF($F470="","",INDEX(リスト!$C:$C,MATCH($F470,リスト!$B:$B,0))),"")</f>
        <v/>
      </c>
      <c r="T470" s="2" t="str">
        <f>IFERROR(IF($K470="","",INDEX(リスト!$F:$F,MATCH($K470,リスト!$E:$E,0))),"")</f>
        <v/>
      </c>
      <c r="U470" s="2" t="str">
        <f>IF($B470="","",RIGHT($G470*1000+100+COUNTIF($G$2:$G470,$G470),9))</f>
        <v/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/>
      </c>
    </row>
    <row r="471" spans="15:22" x14ac:dyDescent="0.45">
      <c r="O471" s="2" t="str">
        <f>IFERROR(IF($B471="","",INDEX(所属情報!$E:$E,MATCH($A471,所属情報!$A:$A,0))),"")</f>
        <v/>
      </c>
      <c r="P471" s="2" t="str">
        <f t="shared" si="21"/>
        <v/>
      </c>
      <c r="Q471" s="2" t="str">
        <f t="shared" si="22"/>
        <v/>
      </c>
      <c r="R471" s="2" t="str">
        <f t="shared" si="23"/>
        <v/>
      </c>
      <c r="S471" s="2" t="str">
        <f>IFERROR(IF($F471="","",INDEX(リスト!$C:$C,MATCH($F471,リスト!$B:$B,0))),"")</f>
        <v/>
      </c>
      <c r="T471" s="2" t="str">
        <f>IFERROR(IF($K471="","",INDEX(リスト!$F:$F,MATCH($K471,リスト!$E:$E,0))),"")</f>
        <v/>
      </c>
      <c r="U471" s="2" t="str">
        <f>IF($B471="","",RIGHT($G471*1000+100+COUNTIF($G$2:$G471,$G471),9))</f>
        <v/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/>
      </c>
    </row>
    <row r="472" spans="15:22" x14ac:dyDescent="0.45">
      <c r="O472" s="2" t="str">
        <f>IFERROR(IF($B472="","",INDEX(所属情報!$E:$E,MATCH($A472,所属情報!$A:$A,0))),"")</f>
        <v/>
      </c>
      <c r="P472" s="2" t="str">
        <f t="shared" si="21"/>
        <v/>
      </c>
      <c r="Q472" s="2" t="str">
        <f t="shared" si="22"/>
        <v/>
      </c>
      <c r="R472" s="2" t="str">
        <f t="shared" si="23"/>
        <v/>
      </c>
      <c r="S472" s="2" t="str">
        <f>IFERROR(IF($F472="","",INDEX(リスト!$C:$C,MATCH($F472,リスト!$B:$B,0))),"")</f>
        <v/>
      </c>
      <c r="T472" s="2" t="str">
        <f>IFERROR(IF($K472="","",INDEX(リスト!$F:$F,MATCH($K472,リスト!$E:$E,0))),"")</f>
        <v/>
      </c>
      <c r="U472" s="2" t="str">
        <f>IF($B472="","",RIGHT($G472*1000+100+COUNTIF($G$2:$G472,$G472),9))</f>
        <v/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/>
      </c>
    </row>
    <row r="473" spans="15:22" x14ac:dyDescent="0.45">
      <c r="O473" s="2" t="str">
        <f>IFERROR(IF($B473="","",INDEX(所属情報!$E:$E,MATCH($A473,所属情報!$A:$A,0))),"")</f>
        <v/>
      </c>
      <c r="P473" s="2" t="str">
        <f t="shared" si="21"/>
        <v/>
      </c>
      <c r="Q473" s="2" t="str">
        <f t="shared" si="22"/>
        <v/>
      </c>
      <c r="R473" s="2" t="str">
        <f t="shared" si="23"/>
        <v/>
      </c>
      <c r="S473" s="2" t="str">
        <f>IFERROR(IF($F473="","",INDEX(リスト!$C:$C,MATCH($F473,リスト!$B:$B,0))),"")</f>
        <v/>
      </c>
      <c r="T473" s="2" t="str">
        <f>IFERROR(IF($K473="","",INDEX(リスト!$F:$F,MATCH($K473,リスト!$E:$E,0))),"")</f>
        <v/>
      </c>
      <c r="U473" s="2" t="str">
        <f>IF($B473="","",RIGHT($G473*1000+100+COUNTIF($G$2:$G473,$G473),9))</f>
        <v/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/>
      </c>
    </row>
    <row r="474" spans="15:22" x14ac:dyDescent="0.45">
      <c r="O474" s="2" t="str">
        <f>IFERROR(IF($B474="","",INDEX(所属情報!$E:$E,MATCH($A474,所属情報!$A:$A,0))),"")</f>
        <v/>
      </c>
      <c r="P474" s="2" t="str">
        <f t="shared" si="21"/>
        <v/>
      </c>
      <c r="Q474" s="2" t="str">
        <f t="shared" si="22"/>
        <v/>
      </c>
      <c r="R474" s="2" t="str">
        <f t="shared" si="23"/>
        <v/>
      </c>
      <c r="S474" s="2" t="str">
        <f>IFERROR(IF($F474="","",INDEX(リスト!$C:$C,MATCH($F474,リスト!$B:$B,0))),"")</f>
        <v/>
      </c>
      <c r="T474" s="2" t="str">
        <f>IFERROR(IF($K474="","",INDEX(リスト!$F:$F,MATCH($K474,リスト!$E:$E,0))),"")</f>
        <v/>
      </c>
      <c r="U474" s="2" t="str">
        <f>IF($B474="","",RIGHT($G474*1000+100+COUNTIF($G$2:$G474,$G474),9))</f>
        <v/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/>
      </c>
    </row>
    <row r="475" spans="15:22" x14ac:dyDescent="0.45">
      <c r="O475" s="2" t="str">
        <f>IFERROR(IF($B475="","",INDEX(所属情報!$E:$E,MATCH($A475,所属情報!$A:$A,0))),"")</f>
        <v/>
      </c>
      <c r="P475" s="2" t="str">
        <f t="shared" si="21"/>
        <v/>
      </c>
      <c r="Q475" s="2" t="str">
        <f t="shared" si="22"/>
        <v/>
      </c>
      <c r="R475" s="2" t="str">
        <f t="shared" si="23"/>
        <v/>
      </c>
      <c r="S475" s="2" t="str">
        <f>IFERROR(IF($F475="","",INDEX(リスト!$C:$C,MATCH($F475,リスト!$B:$B,0))),"")</f>
        <v/>
      </c>
      <c r="T475" s="2" t="str">
        <f>IFERROR(IF($K475="","",INDEX(リスト!$F:$F,MATCH($K475,リスト!$E:$E,0))),"")</f>
        <v/>
      </c>
      <c r="U475" s="2" t="str">
        <f>IF($B475="","",RIGHT($G475*1000+100+COUNTIF($G$2:$G475,$G475),9))</f>
        <v/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/>
      </c>
    </row>
    <row r="476" spans="15:22" x14ac:dyDescent="0.45">
      <c r="O476" s="2" t="str">
        <f>IFERROR(IF($B476="","",INDEX(所属情報!$E:$E,MATCH($A476,所属情報!$A:$A,0))),"")</f>
        <v/>
      </c>
      <c r="P476" s="2" t="str">
        <f t="shared" si="21"/>
        <v/>
      </c>
      <c r="Q476" s="2" t="str">
        <f t="shared" si="22"/>
        <v/>
      </c>
      <c r="R476" s="2" t="str">
        <f t="shared" si="23"/>
        <v/>
      </c>
      <c r="S476" s="2" t="str">
        <f>IFERROR(IF($F476="","",INDEX(リスト!$C:$C,MATCH($F476,リスト!$B:$B,0))),"")</f>
        <v/>
      </c>
      <c r="T476" s="2" t="str">
        <f>IFERROR(IF($K476="","",INDEX(リスト!$F:$F,MATCH($K476,リスト!$E:$E,0))),"")</f>
        <v/>
      </c>
      <c r="U476" s="2" t="str">
        <f>IF($B476="","",RIGHT($G476*1000+100+COUNTIF($G$2:$G476,$G476),9))</f>
        <v/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/>
      </c>
    </row>
    <row r="477" spans="15:22" x14ac:dyDescent="0.45">
      <c r="O477" s="2" t="str">
        <f>IFERROR(IF($B477="","",INDEX(所属情報!$E:$E,MATCH($A477,所属情報!$A:$A,0))),"")</f>
        <v/>
      </c>
      <c r="P477" s="2" t="str">
        <f t="shared" si="21"/>
        <v/>
      </c>
      <c r="Q477" s="2" t="str">
        <f t="shared" si="22"/>
        <v/>
      </c>
      <c r="R477" s="2" t="str">
        <f t="shared" si="23"/>
        <v/>
      </c>
      <c r="S477" s="2" t="str">
        <f>IFERROR(IF($F477="","",INDEX(リスト!$C:$C,MATCH($F477,リスト!$B:$B,0))),"")</f>
        <v/>
      </c>
      <c r="T477" s="2" t="str">
        <f>IFERROR(IF($K477="","",INDEX(リスト!$F:$F,MATCH($K477,リスト!$E:$E,0))),"")</f>
        <v/>
      </c>
      <c r="U477" s="2" t="str">
        <f>IF($B477="","",RIGHT($G477*1000+100+COUNTIF($G$2:$G477,$G477),9))</f>
        <v/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/>
      </c>
    </row>
    <row r="478" spans="15:22" x14ac:dyDescent="0.45">
      <c r="O478" s="2" t="str">
        <f>IFERROR(IF($B478="","",INDEX(所属情報!$E:$E,MATCH($A478,所属情報!$A:$A,0))),"")</f>
        <v/>
      </c>
      <c r="P478" s="2" t="str">
        <f t="shared" si="21"/>
        <v/>
      </c>
      <c r="Q478" s="2" t="str">
        <f t="shared" si="22"/>
        <v/>
      </c>
      <c r="R478" s="2" t="str">
        <f t="shared" si="23"/>
        <v/>
      </c>
      <c r="S478" s="2" t="str">
        <f>IFERROR(IF($F478="","",INDEX(リスト!$C:$C,MATCH($F478,リスト!$B:$B,0))),"")</f>
        <v/>
      </c>
      <c r="T478" s="2" t="str">
        <f>IFERROR(IF($K478="","",INDEX(リスト!$F:$F,MATCH($K478,リスト!$E:$E,0))),"")</f>
        <v/>
      </c>
      <c r="U478" s="2" t="str">
        <f>IF($B478="","",RIGHT($G478*1000+100+COUNTIF($G$2:$G478,$G478),9))</f>
        <v/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/>
      </c>
    </row>
    <row r="479" spans="15:22" x14ac:dyDescent="0.45">
      <c r="O479" s="2" t="str">
        <f>IFERROR(IF($B479="","",INDEX(所属情報!$E:$E,MATCH($A479,所属情報!$A:$A,0))),"")</f>
        <v/>
      </c>
      <c r="P479" s="2" t="str">
        <f t="shared" si="21"/>
        <v/>
      </c>
      <c r="Q479" s="2" t="str">
        <f t="shared" si="22"/>
        <v/>
      </c>
      <c r="R479" s="2" t="str">
        <f t="shared" si="23"/>
        <v/>
      </c>
      <c r="S479" s="2" t="str">
        <f>IFERROR(IF($F479="","",INDEX(リスト!$C:$C,MATCH($F479,リスト!$B:$B,0))),"")</f>
        <v/>
      </c>
      <c r="T479" s="2" t="str">
        <f>IFERROR(IF($K479="","",INDEX(リスト!$F:$F,MATCH($K479,リスト!$E:$E,0))),"")</f>
        <v/>
      </c>
      <c r="U479" s="2" t="str">
        <f>IF($B479="","",RIGHT($G479*1000+100+COUNTIF($G$2:$G479,$G479),9))</f>
        <v/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/>
      </c>
    </row>
    <row r="480" spans="15:22" x14ac:dyDescent="0.45">
      <c r="O480" s="2" t="str">
        <f>IFERROR(IF($B480="","",INDEX(所属情報!$E:$E,MATCH($A480,所属情報!$A:$A,0))),"")</f>
        <v/>
      </c>
      <c r="P480" s="2" t="str">
        <f t="shared" si="21"/>
        <v/>
      </c>
      <c r="Q480" s="2" t="str">
        <f t="shared" si="22"/>
        <v/>
      </c>
      <c r="R480" s="2" t="str">
        <f t="shared" si="23"/>
        <v/>
      </c>
      <c r="S480" s="2" t="str">
        <f>IFERROR(IF($F480="","",INDEX(リスト!$C:$C,MATCH($F480,リスト!$B:$B,0))),"")</f>
        <v/>
      </c>
      <c r="T480" s="2" t="str">
        <f>IFERROR(IF($K480="","",INDEX(リスト!$F:$F,MATCH($K480,リスト!$E:$E,0))),"")</f>
        <v/>
      </c>
      <c r="U480" s="2" t="str">
        <f>IF($B480="","",RIGHT($G480*1000+100+COUNTIF($G$2:$G480,$G480),9))</f>
        <v/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/>
      </c>
    </row>
    <row r="481" spans="15:22" x14ac:dyDescent="0.45">
      <c r="O481" s="2" t="str">
        <f>IFERROR(IF($B481="","",INDEX(所属情報!$E:$E,MATCH($A481,所属情報!$A:$A,0))),"")</f>
        <v/>
      </c>
      <c r="P481" s="2" t="str">
        <f t="shared" si="21"/>
        <v/>
      </c>
      <c r="Q481" s="2" t="str">
        <f t="shared" si="22"/>
        <v/>
      </c>
      <c r="R481" s="2" t="str">
        <f t="shared" si="23"/>
        <v/>
      </c>
      <c r="S481" s="2" t="str">
        <f>IFERROR(IF($F481="","",INDEX(リスト!$C:$C,MATCH($F481,リスト!$B:$B,0))),"")</f>
        <v/>
      </c>
      <c r="T481" s="2" t="str">
        <f>IFERROR(IF($K481="","",INDEX(リスト!$F:$F,MATCH($K481,リスト!$E:$E,0))),"")</f>
        <v/>
      </c>
      <c r="U481" s="2" t="str">
        <f>IF($B481="","",RIGHT($G481*1000+100+COUNTIF($G$2:$G481,$G481),9))</f>
        <v/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/>
      </c>
    </row>
    <row r="482" spans="15:22" x14ac:dyDescent="0.45">
      <c r="O482" s="2" t="str">
        <f>IFERROR(IF($B482="","",INDEX(所属情報!$E:$E,MATCH($A482,所属情報!$A:$A,0))),"")</f>
        <v/>
      </c>
      <c r="P482" s="2" t="str">
        <f t="shared" si="21"/>
        <v/>
      </c>
      <c r="Q482" s="2" t="str">
        <f t="shared" si="22"/>
        <v/>
      </c>
      <c r="R482" s="2" t="str">
        <f t="shared" si="23"/>
        <v/>
      </c>
      <c r="S482" s="2" t="str">
        <f>IFERROR(IF($F482="","",INDEX(リスト!$C:$C,MATCH($F482,リスト!$B:$B,0))),"")</f>
        <v/>
      </c>
      <c r="T482" s="2" t="str">
        <f>IFERROR(IF($K482="","",INDEX(リスト!$F:$F,MATCH($K482,リスト!$E:$E,0))),"")</f>
        <v/>
      </c>
      <c r="U482" s="2" t="str">
        <f>IF($B482="","",RIGHT($G482*1000+100+COUNTIF($G$2:$G482,$G482),9))</f>
        <v/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/>
      </c>
    </row>
    <row r="483" spans="15:22" x14ac:dyDescent="0.45">
      <c r="O483" s="2" t="str">
        <f>IFERROR(IF($B483="","",INDEX(所属情報!$E:$E,MATCH($A483,所属情報!$A:$A,0))),"")</f>
        <v/>
      </c>
      <c r="P483" s="2" t="str">
        <f t="shared" si="21"/>
        <v/>
      </c>
      <c r="Q483" s="2" t="str">
        <f t="shared" si="22"/>
        <v/>
      </c>
      <c r="R483" s="2" t="str">
        <f t="shared" si="23"/>
        <v/>
      </c>
      <c r="S483" s="2" t="str">
        <f>IFERROR(IF($F483="","",INDEX(リスト!$C:$C,MATCH($F483,リスト!$B:$B,0))),"")</f>
        <v/>
      </c>
      <c r="T483" s="2" t="str">
        <f>IFERROR(IF($K483="","",INDEX(リスト!$F:$F,MATCH($K483,リスト!$E:$E,0))),"")</f>
        <v/>
      </c>
      <c r="U483" s="2" t="str">
        <f>IF($B483="","",RIGHT($G483*1000+100+COUNTIF($G$2:$G483,$G483),9))</f>
        <v/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/>
      </c>
    </row>
    <row r="484" spans="15:22" x14ac:dyDescent="0.45">
      <c r="O484" s="2" t="str">
        <f>IFERROR(IF($B484="","",INDEX(所属情報!$E:$E,MATCH($A484,所属情報!$A:$A,0))),"")</f>
        <v/>
      </c>
      <c r="P484" s="2" t="str">
        <f t="shared" si="21"/>
        <v/>
      </c>
      <c r="Q484" s="2" t="str">
        <f t="shared" si="22"/>
        <v/>
      </c>
      <c r="R484" s="2" t="str">
        <f t="shared" si="23"/>
        <v/>
      </c>
      <c r="S484" s="2" t="str">
        <f>IFERROR(IF($F484="","",INDEX(リスト!$C:$C,MATCH($F484,リスト!$B:$B,0))),"")</f>
        <v/>
      </c>
      <c r="T484" s="2" t="str">
        <f>IFERROR(IF($K484="","",INDEX(リスト!$F:$F,MATCH($K484,リスト!$E:$E,0))),"")</f>
        <v/>
      </c>
      <c r="U484" s="2" t="str">
        <f>IF($B484="","",RIGHT($G484*1000+100+COUNTIF($G$2:$G484,$G484),9))</f>
        <v/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/>
      </c>
    </row>
    <row r="485" spans="15:22" x14ac:dyDescent="0.45">
      <c r="O485" s="2" t="str">
        <f>IFERROR(IF($B485="","",INDEX(所属情報!$E:$E,MATCH($A485,所属情報!$A:$A,0))),"")</f>
        <v/>
      </c>
      <c r="P485" s="2" t="str">
        <f t="shared" si="21"/>
        <v/>
      </c>
      <c r="Q485" s="2" t="str">
        <f t="shared" si="22"/>
        <v/>
      </c>
      <c r="R485" s="2" t="str">
        <f t="shared" si="23"/>
        <v/>
      </c>
      <c r="S485" s="2" t="str">
        <f>IFERROR(IF($F485="","",INDEX(リスト!$C:$C,MATCH($F485,リスト!$B:$B,0))),"")</f>
        <v/>
      </c>
      <c r="T485" s="2" t="str">
        <f>IFERROR(IF($K485="","",INDEX(リスト!$F:$F,MATCH($K485,リスト!$E:$E,0))),"")</f>
        <v/>
      </c>
      <c r="U485" s="2" t="str">
        <f>IF($B485="","",RIGHT($G485*1000+100+COUNTIF($G$2:$G485,$G485),9))</f>
        <v/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/>
      </c>
    </row>
    <row r="486" spans="15:22" x14ac:dyDescent="0.45">
      <c r="O486" s="2" t="str">
        <f>IFERROR(IF($B486="","",INDEX(所属情報!$E:$E,MATCH($A486,所属情報!$A:$A,0))),"")</f>
        <v/>
      </c>
      <c r="P486" s="2" t="str">
        <f t="shared" si="21"/>
        <v/>
      </c>
      <c r="Q486" s="2" t="str">
        <f t="shared" si="22"/>
        <v/>
      </c>
      <c r="R486" s="2" t="str">
        <f t="shared" si="23"/>
        <v/>
      </c>
      <c r="S486" s="2" t="str">
        <f>IFERROR(IF($F486="","",INDEX(リスト!$C:$C,MATCH($F486,リスト!$B:$B,0))),"")</f>
        <v/>
      </c>
      <c r="T486" s="2" t="str">
        <f>IFERROR(IF($K486="","",INDEX(リスト!$F:$F,MATCH($K486,リスト!$E:$E,0))),"")</f>
        <v/>
      </c>
      <c r="U486" s="2" t="str">
        <f>IF($B486="","",RIGHT($G486*1000+100+COUNTIF($G$2:$G486,$G486),9))</f>
        <v/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/>
      </c>
    </row>
    <row r="487" spans="15:22" x14ac:dyDescent="0.45">
      <c r="O487" s="2" t="str">
        <f>IFERROR(IF($B487="","",INDEX(所属情報!$E:$E,MATCH($A487,所属情報!$A:$A,0))),"")</f>
        <v/>
      </c>
      <c r="P487" s="2" t="str">
        <f t="shared" si="21"/>
        <v/>
      </c>
      <c r="Q487" s="2" t="str">
        <f t="shared" si="22"/>
        <v/>
      </c>
      <c r="R487" s="2" t="str">
        <f t="shared" si="23"/>
        <v/>
      </c>
      <c r="S487" s="2" t="str">
        <f>IFERROR(IF($F487="","",INDEX(リスト!$C:$C,MATCH($F487,リスト!$B:$B,0))),"")</f>
        <v/>
      </c>
      <c r="T487" s="2" t="str">
        <f>IFERROR(IF($K487="","",INDEX(リスト!$F:$F,MATCH($K487,リスト!$E:$E,0))),"")</f>
        <v/>
      </c>
      <c r="U487" s="2" t="str">
        <f>IF($B487="","",RIGHT($G487*1000+100+COUNTIF($G$2:$G487,$G487),9))</f>
        <v/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/>
      </c>
    </row>
    <row r="488" spans="15:22" x14ac:dyDescent="0.45">
      <c r="O488" s="2" t="str">
        <f>IFERROR(IF($B488="","",INDEX(所属情報!$E:$E,MATCH($A488,所属情報!$A:$A,0))),"")</f>
        <v/>
      </c>
      <c r="P488" s="2" t="str">
        <f t="shared" si="21"/>
        <v/>
      </c>
      <c r="Q488" s="2" t="str">
        <f t="shared" si="22"/>
        <v/>
      </c>
      <c r="R488" s="2" t="str">
        <f t="shared" si="23"/>
        <v/>
      </c>
      <c r="S488" s="2" t="str">
        <f>IFERROR(IF($F488="","",INDEX(リスト!$C:$C,MATCH($F488,リスト!$B:$B,0))),"")</f>
        <v/>
      </c>
      <c r="T488" s="2" t="str">
        <f>IFERROR(IF($K488="","",INDEX(リスト!$F:$F,MATCH($K488,リスト!$E:$E,0))),"")</f>
        <v/>
      </c>
      <c r="U488" s="2" t="str">
        <f>IF($B488="","",RIGHT($G488*1000+100+COUNTIF($G$2:$G488,$G488),9))</f>
        <v/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/>
      </c>
    </row>
    <row r="489" spans="15:22" x14ac:dyDescent="0.45">
      <c r="O489" s="2" t="str">
        <f>IFERROR(IF($B489="","",INDEX(所属情報!$E:$E,MATCH($A489,所属情報!$A:$A,0))),"")</f>
        <v/>
      </c>
      <c r="P489" s="2" t="str">
        <f t="shared" si="21"/>
        <v/>
      </c>
      <c r="Q489" s="2" t="str">
        <f t="shared" si="22"/>
        <v/>
      </c>
      <c r="R489" s="2" t="str">
        <f t="shared" si="23"/>
        <v/>
      </c>
      <c r="S489" s="2" t="str">
        <f>IFERROR(IF($F489="","",INDEX(リスト!$C:$C,MATCH($F489,リスト!$B:$B,0))),"")</f>
        <v/>
      </c>
      <c r="T489" s="2" t="str">
        <f>IFERROR(IF($K489="","",INDEX(リスト!$F:$F,MATCH($K489,リスト!$E:$E,0))),"")</f>
        <v/>
      </c>
      <c r="U489" s="2" t="str">
        <f>IF($B489="","",RIGHT($G489*1000+100+COUNTIF($G$2:$G489,$G489),9))</f>
        <v/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/>
      </c>
    </row>
    <row r="490" spans="15:22" x14ac:dyDescent="0.45">
      <c r="O490" s="2" t="str">
        <f>IFERROR(IF($B490="","",INDEX(所属情報!$E:$E,MATCH($A490,所属情報!$A:$A,0))),"")</f>
        <v/>
      </c>
      <c r="P490" s="2" t="str">
        <f t="shared" si="21"/>
        <v/>
      </c>
      <c r="Q490" s="2" t="str">
        <f t="shared" si="22"/>
        <v/>
      </c>
      <c r="R490" s="2" t="str">
        <f t="shared" si="23"/>
        <v/>
      </c>
      <c r="S490" s="2" t="str">
        <f>IFERROR(IF($F490="","",INDEX(リスト!$C:$C,MATCH($F490,リスト!$B:$B,0))),"")</f>
        <v/>
      </c>
      <c r="T490" s="2" t="str">
        <f>IFERROR(IF($K490="","",INDEX(リスト!$F:$F,MATCH($K490,リスト!$E:$E,0))),"")</f>
        <v/>
      </c>
      <c r="U490" s="2" t="str">
        <f>IF($B490="","",RIGHT($G490*1000+100+COUNTIF($G$2:$G490,$G490),9))</f>
        <v/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/>
      </c>
    </row>
    <row r="491" spans="15:22" x14ac:dyDescent="0.45">
      <c r="O491" s="2" t="str">
        <f>IFERROR(IF($B491="","",INDEX(所属情報!$E:$E,MATCH($A491,所属情報!$A:$A,0))),"")</f>
        <v/>
      </c>
      <c r="P491" s="2" t="str">
        <f t="shared" si="21"/>
        <v/>
      </c>
      <c r="Q491" s="2" t="str">
        <f t="shared" si="22"/>
        <v/>
      </c>
      <c r="R491" s="2" t="str">
        <f t="shared" si="23"/>
        <v/>
      </c>
      <c r="S491" s="2" t="str">
        <f>IFERROR(IF($F491="","",INDEX(リスト!$C:$C,MATCH($F491,リスト!$B:$B,0))),"")</f>
        <v/>
      </c>
      <c r="T491" s="2" t="str">
        <f>IFERROR(IF($K491="","",INDEX(リスト!$F:$F,MATCH($K491,リスト!$E:$E,0))),"")</f>
        <v/>
      </c>
      <c r="U491" s="2" t="str">
        <f>IF($B491="","",RIGHT($G491*1000+100+COUNTIF($G$2:$G491,$G491),9))</f>
        <v/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/>
      </c>
    </row>
    <row r="492" spans="15:22" x14ac:dyDescent="0.45">
      <c r="O492" s="2" t="str">
        <f>IFERROR(IF($B492="","",INDEX(所属情報!$E:$E,MATCH($A492,所属情報!$A:$A,0))),"")</f>
        <v/>
      </c>
      <c r="P492" s="2" t="str">
        <f t="shared" si="21"/>
        <v/>
      </c>
      <c r="Q492" s="2" t="str">
        <f t="shared" si="22"/>
        <v/>
      </c>
      <c r="R492" s="2" t="str">
        <f t="shared" si="23"/>
        <v/>
      </c>
      <c r="S492" s="2" t="str">
        <f>IFERROR(IF($F492="","",INDEX(リスト!$C:$C,MATCH($F492,リスト!$B:$B,0))),"")</f>
        <v/>
      </c>
      <c r="T492" s="2" t="str">
        <f>IFERROR(IF($K492="","",INDEX(リスト!$F:$F,MATCH($K492,リスト!$E:$E,0))),"")</f>
        <v/>
      </c>
      <c r="U492" s="2" t="str">
        <f>IF($B492="","",RIGHT($G492*1000+100+COUNTIF($G$2:$G492,$G492),9))</f>
        <v/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/>
      </c>
    </row>
    <row r="493" spans="15:22" x14ac:dyDescent="0.45">
      <c r="O493" s="2" t="str">
        <f>IFERROR(IF($B493="","",INDEX(所属情報!$E:$E,MATCH($A493,所属情報!$A:$A,0))),"")</f>
        <v/>
      </c>
      <c r="P493" s="2" t="str">
        <f t="shared" si="21"/>
        <v/>
      </c>
      <c r="Q493" s="2" t="str">
        <f t="shared" si="22"/>
        <v/>
      </c>
      <c r="R493" s="2" t="str">
        <f t="shared" si="23"/>
        <v/>
      </c>
      <c r="S493" s="2" t="str">
        <f>IFERROR(IF($F493="","",INDEX(リスト!$C:$C,MATCH($F493,リスト!$B:$B,0))),"")</f>
        <v/>
      </c>
      <c r="T493" s="2" t="str">
        <f>IFERROR(IF($K493="","",INDEX(リスト!$F:$F,MATCH($K493,リスト!$E:$E,0))),"")</f>
        <v/>
      </c>
      <c r="U493" s="2" t="str">
        <f>IF($B493="","",RIGHT($G493*1000+100+COUNTIF($G$2:$G493,$G493),9))</f>
        <v/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/>
      </c>
    </row>
    <row r="494" spans="15:22" x14ac:dyDescent="0.45">
      <c r="O494" s="2" t="str">
        <f>IFERROR(IF($B494="","",INDEX(所属情報!$E:$E,MATCH($A494,所属情報!$A:$A,0))),"")</f>
        <v/>
      </c>
      <c r="P494" s="2" t="str">
        <f t="shared" si="21"/>
        <v/>
      </c>
      <c r="Q494" s="2" t="str">
        <f t="shared" si="22"/>
        <v/>
      </c>
      <c r="R494" s="2" t="str">
        <f t="shared" si="23"/>
        <v/>
      </c>
      <c r="S494" s="2" t="str">
        <f>IFERROR(IF($F494="","",INDEX(リスト!$C:$C,MATCH($F494,リスト!$B:$B,0))),"")</f>
        <v/>
      </c>
      <c r="T494" s="2" t="str">
        <f>IFERROR(IF($K494="","",INDEX(リスト!$F:$F,MATCH($K494,リスト!$E:$E,0))),"")</f>
        <v/>
      </c>
      <c r="U494" s="2" t="str">
        <f>IF($B494="","",RIGHT($G494*1000+100+COUNTIF($G$2:$G494,$G494),9))</f>
        <v/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/>
      </c>
    </row>
    <row r="495" spans="15:22" x14ac:dyDescent="0.45">
      <c r="O495" s="2" t="str">
        <f>IFERROR(IF($B495="","",INDEX(所属情報!$E:$E,MATCH($A495,所属情報!$A:$A,0))),"")</f>
        <v/>
      </c>
      <c r="P495" s="2" t="str">
        <f t="shared" si="21"/>
        <v/>
      </c>
      <c r="Q495" s="2" t="str">
        <f t="shared" si="22"/>
        <v/>
      </c>
      <c r="R495" s="2" t="str">
        <f t="shared" si="23"/>
        <v/>
      </c>
      <c r="S495" s="2" t="str">
        <f>IFERROR(IF($F495="","",INDEX(リスト!$C:$C,MATCH($F495,リスト!$B:$B,0))),"")</f>
        <v/>
      </c>
      <c r="T495" s="2" t="str">
        <f>IFERROR(IF($K495="","",INDEX(リスト!$F:$F,MATCH($K495,リスト!$E:$E,0))),"")</f>
        <v/>
      </c>
      <c r="U495" s="2" t="str">
        <f>IF($B495="","",RIGHT($G495*1000+100+COUNTIF($G$2:$G495,$G495),9))</f>
        <v/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/>
      </c>
    </row>
    <row r="496" spans="15:22" x14ac:dyDescent="0.45">
      <c r="O496" s="2" t="str">
        <f>IFERROR(IF($B496="","",INDEX(所属情報!$E:$E,MATCH($A496,所属情報!$A:$A,0))),"")</f>
        <v/>
      </c>
      <c r="P496" s="2" t="str">
        <f t="shared" si="21"/>
        <v/>
      </c>
      <c r="Q496" s="2" t="str">
        <f t="shared" si="22"/>
        <v/>
      </c>
      <c r="R496" s="2" t="str">
        <f t="shared" si="23"/>
        <v/>
      </c>
      <c r="S496" s="2" t="str">
        <f>IFERROR(IF($F496="","",INDEX(リスト!$C:$C,MATCH($F496,リスト!$B:$B,0))),"")</f>
        <v/>
      </c>
      <c r="T496" s="2" t="str">
        <f>IFERROR(IF($K496="","",INDEX(リスト!$F:$F,MATCH($K496,リスト!$E:$E,0))),"")</f>
        <v/>
      </c>
      <c r="U496" s="2" t="str">
        <f>IF($B496="","",RIGHT($G496*1000+100+COUNTIF($G$2:$G496,$G496),9))</f>
        <v/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/>
      </c>
    </row>
    <row r="497" spans="15:22" x14ac:dyDescent="0.45">
      <c r="O497" s="2" t="str">
        <f>IFERROR(IF($B497="","",INDEX(所属情報!$E:$E,MATCH($A497,所属情報!$A:$A,0))),"")</f>
        <v/>
      </c>
      <c r="P497" s="2" t="str">
        <f t="shared" si="21"/>
        <v/>
      </c>
      <c r="Q497" s="2" t="str">
        <f t="shared" si="22"/>
        <v/>
      </c>
      <c r="R497" s="2" t="str">
        <f t="shared" si="23"/>
        <v/>
      </c>
      <c r="S497" s="2" t="str">
        <f>IFERROR(IF($F497="","",INDEX(リスト!$C:$C,MATCH($F497,リスト!$B:$B,0))),"")</f>
        <v/>
      </c>
      <c r="T497" s="2" t="str">
        <f>IFERROR(IF($K497="","",INDEX(リスト!$F:$F,MATCH($K497,リスト!$E:$E,0))),"")</f>
        <v/>
      </c>
      <c r="U497" s="2" t="str">
        <f>IF($B497="","",RIGHT($G497*1000+100+COUNTIF($G$2:$G497,$G497),9))</f>
        <v/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/>
      </c>
    </row>
    <row r="498" spans="15:22" x14ac:dyDescent="0.45">
      <c r="O498" s="2" t="str">
        <f>IFERROR(IF($B498="","",INDEX(所属情報!$E:$E,MATCH($A498,所属情報!$A:$A,0))),"")</f>
        <v/>
      </c>
      <c r="P498" s="2" t="str">
        <f t="shared" si="21"/>
        <v/>
      </c>
      <c r="Q498" s="2" t="str">
        <f t="shared" si="22"/>
        <v/>
      </c>
      <c r="R498" s="2" t="str">
        <f t="shared" si="23"/>
        <v/>
      </c>
      <c r="S498" s="2" t="str">
        <f>IFERROR(IF($F498="","",INDEX(リスト!$C:$C,MATCH($F498,リスト!$B:$B,0))),"")</f>
        <v/>
      </c>
      <c r="T498" s="2" t="str">
        <f>IFERROR(IF($K498="","",INDEX(リスト!$F:$F,MATCH($K498,リスト!$E:$E,0))),"")</f>
        <v/>
      </c>
      <c r="U498" s="2" t="str">
        <f>IF($B498="","",RIGHT($G498*1000+100+COUNTIF($G$2:$G498,$G498),9))</f>
        <v/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/>
      </c>
    </row>
    <row r="499" spans="15:22" x14ac:dyDescent="0.45">
      <c r="O499" s="2" t="str">
        <f>IFERROR(IF($B499="","",INDEX(所属情報!$E:$E,MATCH($A499,所属情報!$A:$A,0))),"")</f>
        <v/>
      </c>
      <c r="P499" s="2" t="str">
        <f t="shared" si="21"/>
        <v/>
      </c>
      <c r="Q499" s="2" t="str">
        <f t="shared" si="22"/>
        <v/>
      </c>
      <c r="R499" s="2" t="str">
        <f t="shared" si="23"/>
        <v/>
      </c>
      <c r="S499" s="2" t="str">
        <f>IFERROR(IF($F499="","",INDEX(リスト!$C:$C,MATCH($F499,リスト!$B:$B,0))),"")</f>
        <v/>
      </c>
      <c r="T499" s="2" t="str">
        <f>IFERROR(IF($K499="","",INDEX(リスト!$F:$F,MATCH($K499,リスト!$E:$E,0))),"")</f>
        <v/>
      </c>
      <c r="U499" s="2" t="str">
        <f>IF($B499="","",RIGHT($G499*1000+100+COUNTIF($G$2:$G499,$G499),9))</f>
        <v/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/>
      </c>
    </row>
    <row r="500" spans="15:22" x14ac:dyDescent="0.45">
      <c r="O500" s="2" t="str">
        <f>IFERROR(IF($B500="","",INDEX(所属情報!$E:$E,MATCH($A500,所属情報!$A:$A,0))),"")</f>
        <v/>
      </c>
      <c r="P500" s="2" t="str">
        <f t="shared" si="21"/>
        <v/>
      </c>
      <c r="Q500" s="2" t="str">
        <f t="shared" si="22"/>
        <v/>
      </c>
      <c r="R500" s="2" t="str">
        <f t="shared" si="23"/>
        <v/>
      </c>
      <c r="S500" s="2" t="str">
        <f>IFERROR(IF($F500="","",INDEX(リスト!$C:$C,MATCH($F500,リスト!$B:$B,0))),"")</f>
        <v/>
      </c>
      <c r="T500" s="2" t="str">
        <f>IFERROR(IF($K500="","",INDEX(リスト!$F:$F,MATCH($K500,リスト!$E:$E,0))),"")</f>
        <v/>
      </c>
      <c r="U500" s="2" t="str">
        <f>IF($B500="","",RIGHT($G500*1000+100+COUNTIF($G$2:$G500,$G500),9))</f>
        <v/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/>
      </c>
    </row>
    <row r="501" spans="15:22" x14ac:dyDescent="0.45">
      <c r="O501" s="2" t="str">
        <f>IFERROR(IF($B501="","",INDEX(所属情報!$E:$E,MATCH($A501,所属情報!$A:$A,0))),"")</f>
        <v/>
      </c>
      <c r="P501" s="2" t="str">
        <f t="shared" si="21"/>
        <v/>
      </c>
      <c r="Q501" s="2" t="str">
        <f t="shared" si="22"/>
        <v/>
      </c>
      <c r="R501" s="2" t="str">
        <f t="shared" si="23"/>
        <v/>
      </c>
      <c r="S501" s="2" t="str">
        <f>IFERROR(IF($F501="","",INDEX(リスト!$C:$C,MATCH($F501,リスト!$B:$B,0))),"")</f>
        <v/>
      </c>
      <c r="T501" s="2" t="str">
        <f>IFERROR(IF($K501="","",INDEX(リスト!$F:$F,MATCH($K501,リスト!$E:$E,0))),"")</f>
        <v/>
      </c>
      <c r="U501" s="2" t="str">
        <f>IF($B501="","",RIGHT($G501*1000+100+COUNTIF($G$2:$G501,$G501),9))</f>
        <v/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/>
      </c>
    </row>
    <row r="502" spans="15:22" x14ac:dyDescent="0.45">
      <c r="O502" s="2" t="str">
        <f>IFERROR(IF($B502="","",INDEX(所属情報!$E:$E,MATCH($A502,所属情報!$A:$A,0))),"")</f>
        <v/>
      </c>
      <c r="P502" s="2" t="str">
        <f t="shared" si="21"/>
        <v/>
      </c>
      <c r="Q502" s="2" t="str">
        <f t="shared" si="22"/>
        <v/>
      </c>
      <c r="R502" s="2" t="str">
        <f t="shared" si="23"/>
        <v/>
      </c>
      <c r="S502" s="2" t="str">
        <f>IFERROR(IF($F502="","",INDEX(リスト!$C:$C,MATCH($F502,リスト!$B:$B,0))),"")</f>
        <v/>
      </c>
      <c r="T502" s="2" t="str">
        <f>IFERROR(IF($K502="","",INDEX(リスト!$F:$F,MATCH($K502,リスト!$E:$E,0))),"")</f>
        <v/>
      </c>
      <c r="U502" s="2" t="str">
        <f>IF($B502="","",RIGHT($G502*1000+100+COUNTIF($G$2:$G502,$G502),9))</f>
        <v/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/>
      </c>
    </row>
    <row r="503" spans="15:22" x14ac:dyDescent="0.45">
      <c r="O503" s="2" t="str">
        <f>IFERROR(IF($B503="","",INDEX(所属情報!$E:$E,MATCH($A503,所属情報!$A:$A,0))),"")</f>
        <v/>
      </c>
      <c r="P503" s="2" t="str">
        <f t="shared" si="21"/>
        <v/>
      </c>
      <c r="Q503" s="2" t="str">
        <f t="shared" si="22"/>
        <v/>
      </c>
      <c r="R503" s="2" t="str">
        <f t="shared" si="23"/>
        <v/>
      </c>
      <c r="S503" s="2" t="str">
        <f>IFERROR(IF($F503="","",INDEX(リスト!$C:$C,MATCH($F503,リスト!$B:$B,0))),"")</f>
        <v/>
      </c>
      <c r="T503" s="2" t="str">
        <f>IFERROR(IF($K503="","",INDEX(リスト!$F:$F,MATCH($K503,リスト!$E:$E,0))),"")</f>
        <v/>
      </c>
      <c r="U503" s="2" t="str">
        <f>IF($B503="","",RIGHT($G503*1000+100+COUNTIF($G$2:$G503,$G503),9))</f>
        <v/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/>
      </c>
    </row>
    <row r="504" spans="15:22" x14ac:dyDescent="0.45">
      <c r="O504" s="2" t="str">
        <f>IFERROR(IF($B504="","",INDEX(所属情報!$E:$E,MATCH($A504,所属情報!$A:$A,0))),"")</f>
        <v/>
      </c>
      <c r="P504" s="2" t="str">
        <f t="shared" si="21"/>
        <v/>
      </c>
      <c r="Q504" s="2" t="str">
        <f t="shared" si="22"/>
        <v/>
      </c>
      <c r="R504" s="2" t="str">
        <f t="shared" si="23"/>
        <v/>
      </c>
      <c r="S504" s="2" t="str">
        <f>IFERROR(IF($F504="","",INDEX(リスト!$C:$C,MATCH($F504,リスト!$B:$B,0))),"")</f>
        <v/>
      </c>
      <c r="T504" s="2" t="str">
        <f>IFERROR(IF($K504="","",INDEX(リスト!$F:$F,MATCH($K504,リスト!$E:$E,0))),"")</f>
        <v/>
      </c>
      <c r="U504" s="2" t="str">
        <f>IF($B504="","",RIGHT($G504*1000+100+COUNTIF($G$2:$G504,$G504),9))</f>
        <v/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/>
      </c>
    </row>
    <row r="505" spans="15:22" x14ac:dyDescent="0.45">
      <c r="O505" s="2" t="str">
        <f>IFERROR(IF($B505="","",INDEX(所属情報!$E:$E,MATCH($A505,所属情報!$A:$A,0))),"")</f>
        <v/>
      </c>
      <c r="P505" s="2" t="str">
        <f t="shared" si="21"/>
        <v/>
      </c>
      <c r="Q505" s="2" t="str">
        <f t="shared" si="22"/>
        <v/>
      </c>
      <c r="R505" s="2" t="str">
        <f t="shared" si="23"/>
        <v/>
      </c>
      <c r="S505" s="2" t="str">
        <f>IFERROR(IF($F505="","",INDEX(リスト!$C:$C,MATCH($F505,リスト!$B:$B,0))),"")</f>
        <v/>
      </c>
      <c r="T505" s="2" t="str">
        <f>IFERROR(IF($K505="","",INDEX(リスト!$F:$F,MATCH($K505,リスト!$E:$E,0))),"")</f>
        <v/>
      </c>
      <c r="U505" s="2" t="str">
        <f>IF($B505="","",RIGHT($G505*1000+100+COUNTIF($G$2:$G505,$G505),9))</f>
        <v/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/>
      </c>
    </row>
    <row r="506" spans="15:22" x14ac:dyDescent="0.45">
      <c r="O506" s="2" t="str">
        <f>IFERROR(IF($B506="","",INDEX(所属情報!$E:$E,MATCH($A506,所属情報!$A:$A,0))),"")</f>
        <v/>
      </c>
      <c r="P506" s="2" t="str">
        <f t="shared" si="21"/>
        <v/>
      </c>
      <c r="Q506" s="2" t="str">
        <f t="shared" si="22"/>
        <v/>
      </c>
      <c r="R506" s="2" t="str">
        <f t="shared" si="23"/>
        <v/>
      </c>
      <c r="S506" s="2" t="str">
        <f>IFERROR(IF($F506="","",INDEX(リスト!$C:$C,MATCH($F506,リスト!$B:$B,0))),"")</f>
        <v/>
      </c>
      <c r="T506" s="2" t="str">
        <f>IFERROR(IF($K506="","",INDEX(リスト!$F:$F,MATCH($K506,リスト!$E:$E,0))),"")</f>
        <v/>
      </c>
      <c r="U506" s="2" t="str">
        <f>IF($B506="","",RIGHT($G506*1000+100+COUNTIF($G$2:$G506,$G506),9))</f>
        <v/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/>
      </c>
    </row>
    <row r="507" spans="15:22" x14ac:dyDescent="0.45">
      <c r="O507" s="2" t="str">
        <f>IFERROR(IF($B507="","",INDEX(所属情報!$E:$E,MATCH($A507,所属情報!$A:$A,0))),"")</f>
        <v/>
      </c>
      <c r="P507" s="2" t="str">
        <f t="shared" si="21"/>
        <v/>
      </c>
      <c r="Q507" s="2" t="str">
        <f t="shared" si="22"/>
        <v/>
      </c>
      <c r="R507" s="2" t="str">
        <f t="shared" si="23"/>
        <v/>
      </c>
      <c r="S507" s="2" t="str">
        <f>IFERROR(IF($F507="","",INDEX(リスト!$C:$C,MATCH($F507,リスト!$B:$B,0))),"")</f>
        <v/>
      </c>
      <c r="T507" s="2" t="str">
        <f>IFERROR(IF($K507="","",INDEX(リスト!$F:$F,MATCH($K507,リスト!$E:$E,0))),"")</f>
        <v/>
      </c>
      <c r="U507" s="2" t="str">
        <f>IF($B507="","",RIGHT($G507*1000+100+COUNTIF($G$2:$G507,$G507),9))</f>
        <v/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/>
      </c>
    </row>
    <row r="508" spans="15:22" x14ac:dyDescent="0.45">
      <c r="O508" s="2" t="str">
        <f>IFERROR(IF($B508="","",INDEX(所属情報!$E:$E,MATCH($A508,所属情報!$A:$A,0))),"")</f>
        <v/>
      </c>
      <c r="P508" s="2" t="str">
        <f t="shared" si="21"/>
        <v/>
      </c>
      <c r="Q508" s="2" t="str">
        <f t="shared" si="22"/>
        <v/>
      </c>
      <c r="R508" s="2" t="str">
        <f t="shared" si="23"/>
        <v/>
      </c>
      <c r="S508" s="2" t="str">
        <f>IFERROR(IF($F508="","",INDEX(リスト!$C:$C,MATCH($F508,リスト!$B:$B,0))),"")</f>
        <v/>
      </c>
      <c r="T508" s="2" t="str">
        <f>IFERROR(IF($K508="","",INDEX(リスト!$F:$F,MATCH($K508,リスト!$E:$E,0))),"")</f>
        <v/>
      </c>
      <c r="U508" s="2" t="str">
        <f>IF($B508="","",RIGHT($G508*1000+100+COUNTIF($G$2:$G508,$G508),9))</f>
        <v/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/>
      </c>
    </row>
    <row r="509" spans="15:22" x14ac:dyDescent="0.45">
      <c r="O509" s="2" t="str">
        <f>IFERROR(IF($B509="","",INDEX(所属情報!$E:$E,MATCH($A509,所属情報!$A:$A,0))),"")</f>
        <v/>
      </c>
      <c r="P509" s="2" t="str">
        <f t="shared" si="21"/>
        <v/>
      </c>
      <c r="Q509" s="2" t="str">
        <f t="shared" si="22"/>
        <v/>
      </c>
      <c r="R509" s="2" t="str">
        <f t="shared" si="23"/>
        <v/>
      </c>
      <c r="S509" s="2" t="str">
        <f>IFERROR(IF($F509="","",INDEX(リスト!$C:$C,MATCH($F509,リスト!$B:$B,0))),"")</f>
        <v/>
      </c>
      <c r="T509" s="2" t="str">
        <f>IFERROR(IF($K509="","",INDEX(リスト!$F:$F,MATCH($K509,リスト!$E:$E,0))),"")</f>
        <v/>
      </c>
      <c r="U509" s="2" t="str">
        <f>IF($B509="","",RIGHT($G509*1000+100+COUNTIF($G$2:$G509,$G509),9))</f>
        <v/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/>
      </c>
    </row>
    <row r="510" spans="15:22" x14ac:dyDescent="0.45">
      <c r="O510" s="2" t="str">
        <f>IFERROR(IF($B510="","",INDEX(所属情報!$E:$E,MATCH($A510,所属情報!$A:$A,0))),"")</f>
        <v/>
      </c>
      <c r="P510" s="2" t="str">
        <f t="shared" si="21"/>
        <v/>
      </c>
      <c r="Q510" s="2" t="str">
        <f t="shared" si="22"/>
        <v/>
      </c>
      <c r="R510" s="2" t="str">
        <f t="shared" si="23"/>
        <v/>
      </c>
      <c r="S510" s="2" t="str">
        <f>IFERROR(IF($F510="","",INDEX(リスト!$C:$C,MATCH($F510,リスト!$B:$B,0))),"")</f>
        <v/>
      </c>
      <c r="T510" s="2" t="str">
        <f>IFERROR(IF($K510="","",INDEX(リスト!$F:$F,MATCH($K510,リスト!$E:$E,0))),"")</f>
        <v/>
      </c>
      <c r="U510" s="2" t="str">
        <f>IF($B510="","",RIGHT($G510*1000+100+COUNTIF($G$2:$G510,$G510),9))</f>
        <v/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/>
      </c>
    </row>
    <row r="511" spans="15:22" x14ac:dyDescent="0.45">
      <c r="O511" s="2" t="str">
        <f>IFERROR(IF($B511="","",INDEX(所属情報!$E:$E,MATCH($A511,所属情報!$A:$A,0))),"")</f>
        <v/>
      </c>
      <c r="P511" s="2" t="str">
        <f t="shared" si="21"/>
        <v/>
      </c>
      <c r="Q511" s="2" t="str">
        <f t="shared" si="22"/>
        <v/>
      </c>
      <c r="R511" s="2" t="str">
        <f t="shared" si="23"/>
        <v/>
      </c>
      <c r="S511" s="2" t="str">
        <f>IFERROR(IF($F511="","",INDEX(リスト!$C:$C,MATCH($F511,リスト!$B:$B,0))),"")</f>
        <v/>
      </c>
      <c r="T511" s="2" t="str">
        <f>IFERROR(IF($K511="","",INDEX(リスト!$F:$F,MATCH($K511,リスト!$E:$E,0))),"")</f>
        <v/>
      </c>
      <c r="U511" s="2" t="str">
        <f>IF($B511="","",RIGHT($G511*1000+100+COUNTIF($G$2:$G511,$G511),9))</f>
        <v/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/>
      </c>
    </row>
    <row r="512" spans="15:22" x14ac:dyDescent="0.45">
      <c r="O512" s="2" t="str">
        <f>IFERROR(IF($B512="","",INDEX(所属情報!$E:$E,MATCH($A512,所属情報!$A:$A,0))),"")</f>
        <v/>
      </c>
      <c r="P512" s="2" t="str">
        <f t="shared" si="21"/>
        <v/>
      </c>
      <c r="Q512" s="2" t="str">
        <f t="shared" si="22"/>
        <v/>
      </c>
      <c r="R512" s="2" t="str">
        <f t="shared" si="23"/>
        <v/>
      </c>
      <c r="S512" s="2" t="str">
        <f>IFERROR(IF($F512="","",INDEX(リスト!$C:$C,MATCH($F512,リスト!$B:$B,0))),"")</f>
        <v/>
      </c>
      <c r="T512" s="2" t="str">
        <f>IFERROR(IF($K512="","",INDEX(リスト!$F:$F,MATCH($K512,リスト!$E:$E,0))),"")</f>
        <v/>
      </c>
      <c r="U512" s="2" t="str">
        <f>IF($B512="","",RIGHT($G512*1000+100+COUNTIF($G$2:$G512,$G512),9))</f>
        <v/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/>
      </c>
    </row>
    <row r="513" spans="15:22" x14ac:dyDescent="0.45">
      <c r="O513" s="2" t="str">
        <f>IFERROR(IF($B513="","",INDEX(所属情報!$E:$E,MATCH($A513,所属情報!$A:$A,0))),"")</f>
        <v/>
      </c>
      <c r="P513" s="2" t="str">
        <f t="shared" si="21"/>
        <v/>
      </c>
      <c r="Q513" s="2" t="str">
        <f t="shared" si="22"/>
        <v/>
      </c>
      <c r="R513" s="2" t="str">
        <f t="shared" si="23"/>
        <v/>
      </c>
      <c r="S513" s="2" t="str">
        <f>IFERROR(IF($F513="","",INDEX(リスト!$C:$C,MATCH($F513,リスト!$B:$B,0))),"")</f>
        <v/>
      </c>
      <c r="T513" s="2" t="str">
        <f>IFERROR(IF($K513="","",INDEX(リスト!$F:$F,MATCH($K513,リスト!$E:$E,0))),"")</f>
        <v/>
      </c>
      <c r="U513" s="2" t="str">
        <f>IF($B513="","",RIGHT($G513*1000+100+COUNTIF($G$2:$G513,$G513),9))</f>
        <v/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/>
      </c>
    </row>
    <row r="514" spans="15:22" x14ac:dyDescent="0.45">
      <c r="O514" s="2" t="str">
        <f>IFERROR(IF($B514="","",INDEX(所属情報!$E:$E,MATCH($A514,所属情報!$A:$A,0))),"")</f>
        <v/>
      </c>
      <c r="P514" s="2" t="str">
        <f t="shared" si="21"/>
        <v/>
      </c>
      <c r="Q514" s="2" t="str">
        <f t="shared" si="22"/>
        <v/>
      </c>
      <c r="R514" s="2" t="str">
        <f t="shared" si="23"/>
        <v/>
      </c>
      <c r="S514" s="2" t="str">
        <f>IFERROR(IF($F514="","",INDEX(リスト!$C:$C,MATCH($F514,リスト!$B:$B,0))),"")</f>
        <v/>
      </c>
      <c r="T514" s="2" t="str">
        <f>IFERROR(IF($K514="","",INDEX(リスト!$F:$F,MATCH($K514,リスト!$E:$E,0))),"")</f>
        <v/>
      </c>
      <c r="U514" s="2" t="str">
        <f>IF($B514="","",RIGHT($G514*1000+100+COUNTIF($G$2:$G514,$G514),9))</f>
        <v/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/>
      </c>
    </row>
    <row r="515" spans="15:22" x14ac:dyDescent="0.45">
      <c r="O515" s="2" t="str">
        <f>IFERROR(IF($B515="","",INDEX(所属情報!$E:$E,MATCH($A515,所属情報!$A:$A,0))),"")</f>
        <v/>
      </c>
      <c r="P515" s="2" t="str">
        <f t="shared" ref="P515:P578" si="24">IF($C515="","",IF($E515="",$C515,$C515&amp;" ("&amp;$E515&amp;")"))</f>
        <v/>
      </c>
      <c r="Q515" s="2" t="str">
        <f t="shared" ref="Q515:Q578" si="25">IF($D515="","",ASC($D515))</f>
        <v/>
      </c>
      <c r="R515" s="2" t="str">
        <f t="shared" ref="R515:R578" si="26">IF($I515="","",UPPER($I515)&amp;" "&amp;UPPER(LEFT($J515,1))&amp;LOWER(RIGHT($J515,LEN($J515)-1))&amp;" ("&amp;MID($G515,3,2)&amp;")")</f>
        <v/>
      </c>
      <c r="S515" s="2" t="str">
        <f>IFERROR(IF($F515="","",INDEX(リスト!$C:$C,MATCH($F515,リスト!$B:$B,0))),"")</f>
        <v/>
      </c>
      <c r="T515" s="2" t="str">
        <f>IFERROR(IF($K515="","",INDEX(リスト!$F:$F,MATCH($K515,リスト!$E:$E,0))),"")</f>
        <v/>
      </c>
      <c r="U515" s="2" t="str">
        <f>IF($B515="","",RIGHT($G515*1000+100+COUNTIF($G$2:$G515,$G515),9))</f>
        <v/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/>
      </c>
    </row>
    <row r="516" spans="15:22" x14ac:dyDescent="0.45">
      <c r="O516" s="2" t="str">
        <f>IFERROR(IF($B516="","",INDEX(所属情報!$E:$E,MATCH($A516,所属情報!$A:$A,0))),"")</f>
        <v/>
      </c>
      <c r="P516" s="2" t="str">
        <f t="shared" si="24"/>
        <v/>
      </c>
      <c r="Q516" s="2" t="str">
        <f t="shared" si="25"/>
        <v/>
      </c>
      <c r="R516" s="2" t="str">
        <f t="shared" si="26"/>
        <v/>
      </c>
      <c r="S516" s="2" t="str">
        <f>IFERROR(IF($F516="","",INDEX(リスト!$C:$C,MATCH($F516,リスト!$B:$B,0))),"")</f>
        <v/>
      </c>
      <c r="T516" s="2" t="str">
        <f>IFERROR(IF($K516="","",INDEX(リスト!$F:$F,MATCH($K516,リスト!$E:$E,0))),"")</f>
        <v/>
      </c>
      <c r="U516" s="2" t="str">
        <f>IF($B516="","",RIGHT($G516*1000+100+COUNTIF($G$2:$G516,$G516),9))</f>
        <v/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/>
      </c>
    </row>
    <row r="517" spans="15:22" x14ac:dyDescent="0.45">
      <c r="O517" s="2" t="str">
        <f>IFERROR(IF($B517="","",INDEX(所属情報!$E:$E,MATCH($A517,所属情報!$A:$A,0))),"")</f>
        <v/>
      </c>
      <c r="P517" s="2" t="str">
        <f t="shared" si="24"/>
        <v/>
      </c>
      <c r="Q517" s="2" t="str">
        <f t="shared" si="25"/>
        <v/>
      </c>
      <c r="R517" s="2" t="str">
        <f t="shared" si="26"/>
        <v/>
      </c>
      <c r="S517" s="2" t="str">
        <f>IFERROR(IF($F517="","",INDEX(リスト!$C:$C,MATCH($F517,リスト!$B:$B,0))),"")</f>
        <v/>
      </c>
      <c r="T517" s="2" t="str">
        <f>IFERROR(IF($K517="","",INDEX(リスト!$F:$F,MATCH($K517,リスト!$E:$E,0))),"")</f>
        <v/>
      </c>
      <c r="U517" s="2" t="str">
        <f>IF($B517="","",RIGHT($G517*1000+100+COUNTIF($G$2:$G517,$G517),9))</f>
        <v/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/>
      </c>
    </row>
    <row r="518" spans="15:22" x14ac:dyDescent="0.45">
      <c r="O518" s="2" t="str">
        <f>IFERROR(IF($B518="","",INDEX(所属情報!$E:$E,MATCH($A518,所属情報!$A:$A,0))),"")</f>
        <v/>
      </c>
      <c r="P518" s="2" t="str">
        <f t="shared" si="24"/>
        <v/>
      </c>
      <c r="Q518" s="2" t="str">
        <f t="shared" si="25"/>
        <v/>
      </c>
      <c r="R518" s="2" t="str">
        <f t="shared" si="26"/>
        <v/>
      </c>
      <c r="S518" s="2" t="str">
        <f>IFERROR(IF($F518="","",INDEX(リスト!$C:$C,MATCH($F518,リスト!$B:$B,0))),"")</f>
        <v/>
      </c>
      <c r="T518" s="2" t="str">
        <f>IFERROR(IF($K518="","",INDEX(リスト!$F:$F,MATCH($K518,リスト!$E:$E,0))),"")</f>
        <v/>
      </c>
      <c r="U518" s="2" t="str">
        <f>IF($B518="","",RIGHT($G518*1000+100+COUNTIF($G$2:$G518,$G518),9))</f>
        <v/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/>
      </c>
    </row>
    <row r="519" spans="15:22" x14ac:dyDescent="0.45">
      <c r="O519" s="2" t="str">
        <f>IFERROR(IF($B519="","",INDEX(所属情報!$E:$E,MATCH($A519,所属情報!$A:$A,0))),"")</f>
        <v/>
      </c>
      <c r="P519" s="2" t="str">
        <f t="shared" si="24"/>
        <v/>
      </c>
      <c r="Q519" s="2" t="str">
        <f t="shared" si="25"/>
        <v/>
      </c>
      <c r="R519" s="2" t="str">
        <f t="shared" si="26"/>
        <v/>
      </c>
      <c r="S519" s="2" t="str">
        <f>IFERROR(IF($F519="","",INDEX(リスト!$C:$C,MATCH($F519,リスト!$B:$B,0))),"")</f>
        <v/>
      </c>
      <c r="T519" s="2" t="str">
        <f>IFERROR(IF($K519="","",INDEX(リスト!$F:$F,MATCH($K519,リスト!$E:$E,0))),"")</f>
        <v/>
      </c>
      <c r="U519" s="2" t="str">
        <f>IF($B519="","",RIGHT($G519*1000+100+COUNTIF($G$2:$G519,$G519),9))</f>
        <v/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/>
      </c>
    </row>
    <row r="520" spans="15:22" x14ac:dyDescent="0.45">
      <c r="O520" s="2" t="str">
        <f>IFERROR(IF($B520="","",INDEX(所属情報!$E:$E,MATCH($A520,所属情報!$A:$A,0))),"")</f>
        <v/>
      </c>
      <c r="P520" s="2" t="str">
        <f t="shared" si="24"/>
        <v/>
      </c>
      <c r="Q520" s="2" t="str">
        <f t="shared" si="25"/>
        <v/>
      </c>
      <c r="R520" s="2" t="str">
        <f t="shared" si="26"/>
        <v/>
      </c>
      <c r="S520" s="2" t="str">
        <f>IFERROR(IF($F520="","",INDEX(リスト!$C:$C,MATCH($F520,リスト!$B:$B,0))),"")</f>
        <v/>
      </c>
      <c r="T520" s="2" t="str">
        <f>IFERROR(IF($K520="","",INDEX(リスト!$F:$F,MATCH($K520,リスト!$E:$E,0))),"")</f>
        <v/>
      </c>
      <c r="U520" s="2" t="str">
        <f>IF($B520="","",RIGHT($G520*1000+100+COUNTIF($G$2:$G520,$G520),9))</f>
        <v/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/>
      </c>
    </row>
    <row r="521" spans="15:22" x14ac:dyDescent="0.45">
      <c r="O521" s="2" t="str">
        <f>IFERROR(IF($B521="","",INDEX(所属情報!$E:$E,MATCH($A521,所属情報!$A:$A,0))),"")</f>
        <v/>
      </c>
      <c r="P521" s="2" t="str">
        <f t="shared" si="24"/>
        <v/>
      </c>
      <c r="Q521" s="2" t="str">
        <f t="shared" si="25"/>
        <v/>
      </c>
      <c r="R521" s="2" t="str">
        <f t="shared" si="26"/>
        <v/>
      </c>
      <c r="S521" s="2" t="str">
        <f>IFERROR(IF($F521="","",INDEX(リスト!$C:$C,MATCH($F521,リスト!$B:$B,0))),"")</f>
        <v/>
      </c>
      <c r="T521" s="2" t="str">
        <f>IFERROR(IF($K521="","",INDEX(リスト!$F:$F,MATCH($K521,リスト!$E:$E,0))),"")</f>
        <v/>
      </c>
      <c r="U521" s="2" t="str">
        <f>IF($B521="","",RIGHT($G521*1000+100+COUNTIF($G$2:$G521,$G521),9))</f>
        <v/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/>
      </c>
    </row>
    <row r="522" spans="15:22" x14ac:dyDescent="0.45">
      <c r="O522" s="2" t="str">
        <f>IFERROR(IF($B522="","",INDEX(所属情報!$E:$E,MATCH($A522,所属情報!$A:$A,0))),"")</f>
        <v/>
      </c>
      <c r="P522" s="2" t="str">
        <f t="shared" si="24"/>
        <v/>
      </c>
      <c r="Q522" s="2" t="str">
        <f t="shared" si="25"/>
        <v/>
      </c>
      <c r="R522" s="2" t="str">
        <f t="shared" si="26"/>
        <v/>
      </c>
      <c r="S522" s="2" t="str">
        <f>IFERROR(IF($F522="","",INDEX(リスト!$C:$C,MATCH($F522,リスト!$B:$B,0))),"")</f>
        <v/>
      </c>
      <c r="T522" s="2" t="str">
        <f>IFERROR(IF($K522="","",INDEX(リスト!$F:$F,MATCH($K522,リスト!$E:$E,0))),"")</f>
        <v/>
      </c>
      <c r="U522" s="2" t="str">
        <f>IF($B522="","",RIGHT($G522*1000+100+COUNTIF($G$2:$G522,$G522),9))</f>
        <v/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/>
      </c>
    </row>
    <row r="523" spans="15:22" x14ac:dyDescent="0.45">
      <c r="O523" s="2" t="str">
        <f>IFERROR(IF($B523="","",INDEX(所属情報!$E:$E,MATCH($A523,所属情報!$A:$A,0))),"")</f>
        <v/>
      </c>
      <c r="P523" s="2" t="str">
        <f t="shared" si="24"/>
        <v/>
      </c>
      <c r="Q523" s="2" t="str">
        <f t="shared" si="25"/>
        <v/>
      </c>
      <c r="R523" s="2" t="str">
        <f t="shared" si="26"/>
        <v/>
      </c>
      <c r="S523" s="2" t="str">
        <f>IFERROR(IF($F523="","",INDEX(リスト!$C:$C,MATCH($F523,リスト!$B:$B,0))),"")</f>
        <v/>
      </c>
      <c r="T523" s="2" t="str">
        <f>IFERROR(IF($K523="","",INDEX(リスト!$F:$F,MATCH($K523,リスト!$E:$E,0))),"")</f>
        <v/>
      </c>
      <c r="U523" s="2" t="str">
        <f>IF($B523="","",RIGHT($G523*1000+100+COUNTIF($G$2:$G523,$G523),9))</f>
        <v/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/>
      </c>
    </row>
    <row r="524" spans="15:22" x14ac:dyDescent="0.45">
      <c r="O524" s="2" t="str">
        <f>IFERROR(IF($B524="","",INDEX(所属情報!$E:$E,MATCH($A524,所属情報!$A:$A,0))),"")</f>
        <v/>
      </c>
      <c r="P524" s="2" t="str">
        <f t="shared" si="24"/>
        <v/>
      </c>
      <c r="Q524" s="2" t="str">
        <f t="shared" si="25"/>
        <v/>
      </c>
      <c r="R524" s="2" t="str">
        <f t="shared" si="26"/>
        <v/>
      </c>
      <c r="S524" s="2" t="str">
        <f>IFERROR(IF($F524="","",INDEX(リスト!$C:$C,MATCH($F524,リスト!$B:$B,0))),"")</f>
        <v/>
      </c>
      <c r="T524" s="2" t="str">
        <f>IFERROR(IF($K524="","",INDEX(リスト!$F:$F,MATCH($K524,リスト!$E:$E,0))),"")</f>
        <v/>
      </c>
      <c r="U524" s="2" t="str">
        <f>IF($B524="","",RIGHT($G524*1000+100+COUNTIF($G$2:$G524,$G524),9))</f>
        <v/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/>
      </c>
    </row>
    <row r="525" spans="15:22" x14ac:dyDescent="0.45">
      <c r="O525" s="2" t="str">
        <f>IFERROR(IF($B525="","",INDEX(所属情報!$E:$E,MATCH($A525,所属情報!$A:$A,0))),"")</f>
        <v/>
      </c>
      <c r="P525" s="2" t="str">
        <f t="shared" si="24"/>
        <v/>
      </c>
      <c r="Q525" s="2" t="str">
        <f t="shared" si="25"/>
        <v/>
      </c>
      <c r="R525" s="2" t="str">
        <f t="shared" si="26"/>
        <v/>
      </c>
      <c r="S525" s="2" t="str">
        <f>IFERROR(IF($F525="","",INDEX(リスト!$C:$C,MATCH($F525,リスト!$B:$B,0))),"")</f>
        <v/>
      </c>
      <c r="T525" s="2" t="str">
        <f>IFERROR(IF($K525="","",INDEX(リスト!$F:$F,MATCH($K525,リスト!$E:$E,0))),"")</f>
        <v/>
      </c>
      <c r="U525" s="2" t="str">
        <f>IF($B525="","",RIGHT($G525*1000+100+COUNTIF($G$2:$G525,$G525),9))</f>
        <v/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/>
      </c>
    </row>
    <row r="526" spans="15:22" x14ac:dyDescent="0.45">
      <c r="O526" s="2" t="str">
        <f>IFERROR(IF($B526="","",INDEX(所属情報!$E:$E,MATCH($A526,所属情報!$A:$A,0))),"")</f>
        <v/>
      </c>
      <c r="P526" s="2" t="str">
        <f t="shared" si="24"/>
        <v/>
      </c>
      <c r="Q526" s="2" t="str">
        <f t="shared" si="25"/>
        <v/>
      </c>
      <c r="R526" s="2" t="str">
        <f t="shared" si="26"/>
        <v/>
      </c>
      <c r="S526" s="2" t="str">
        <f>IFERROR(IF($F526="","",INDEX(リスト!$C:$C,MATCH($F526,リスト!$B:$B,0))),"")</f>
        <v/>
      </c>
      <c r="T526" s="2" t="str">
        <f>IFERROR(IF($K526="","",INDEX(リスト!$F:$F,MATCH($K526,リスト!$E:$E,0))),"")</f>
        <v/>
      </c>
      <c r="U526" s="2" t="str">
        <f>IF($B526="","",RIGHT($G526*1000+100+COUNTIF($G$2:$G526,$G526),9))</f>
        <v/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/>
      </c>
    </row>
    <row r="527" spans="15:22" x14ac:dyDescent="0.45">
      <c r="O527" s="2" t="str">
        <f>IFERROR(IF($B527="","",INDEX(所属情報!$E:$E,MATCH($A527,所属情報!$A:$A,0))),"")</f>
        <v/>
      </c>
      <c r="P527" s="2" t="str">
        <f t="shared" si="24"/>
        <v/>
      </c>
      <c r="Q527" s="2" t="str">
        <f t="shared" si="25"/>
        <v/>
      </c>
      <c r="R527" s="2" t="str">
        <f t="shared" si="26"/>
        <v/>
      </c>
      <c r="S527" s="2" t="str">
        <f>IFERROR(IF($F527="","",INDEX(リスト!$C:$C,MATCH($F527,リスト!$B:$B,0))),"")</f>
        <v/>
      </c>
      <c r="T527" s="2" t="str">
        <f>IFERROR(IF($K527="","",INDEX(リスト!$F:$F,MATCH($K527,リスト!$E:$E,0))),"")</f>
        <v/>
      </c>
      <c r="U527" s="2" t="str">
        <f>IF($B527="","",RIGHT($G527*1000+100+COUNTIF($G$2:$G527,$G527),9))</f>
        <v/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/>
      </c>
    </row>
    <row r="528" spans="15:22" x14ac:dyDescent="0.45">
      <c r="O528" s="2" t="str">
        <f>IFERROR(IF($B528="","",INDEX(所属情報!$E:$E,MATCH($A528,所属情報!$A:$A,0))),"")</f>
        <v/>
      </c>
      <c r="P528" s="2" t="str">
        <f t="shared" si="24"/>
        <v/>
      </c>
      <c r="Q528" s="2" t="str">
        <f t="shared" si="25"/>
        <v/>
      </c>
      <c r="R528" s="2" t="str">
        <f t="shared" si="26"/>
        <v/>
      </c>
      <c r="S528" s="2" t="str">
        <f>IFERROR(IF($F528="","",INDEX(リスト!$C:$C,MATCH($F528,リスト!$B:$B,0))),"")</f>
        <v/>
      </c>
      <c r="T528" s="2" t="str">
        <f>IFERROR(IF($K528="","",INDEX(リスト!$F:$F,MATCH($K528,リスト!$E:$E,0))),"")</f>
        <v/>
      </c>
      <c r="U528" s="2" t="str">
        <f>IF($B528="","",RIGHT($G528*1000+100+COUNTIF($G$2:$G528,$G528),9))</f>
        <v/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/>
      </c>
    </row>
    <row r="529" spans="15:22" x14ac:dyDescent="0.45">
      <c r="O529" s="2" t="str">
        <f>IFERROR(IF($B529="","",INDEX(所属情報!$E:$E,MATCH($A529,所属情報!$A:$A,0))),"")</f>
        <v/>
      </c>
      <c r="P529" s="2" t="str">
        <f t="shared" si="24"/>
        <v/>
      </c>
      <c r="Q529" s="2" t="str">
        <f t="shared" si="25"/>
        <v/>
      </c>
      <c r="R529" s="2" t="str">
        <f t="shared" si="26"/>
        <v/>
      </c>
      <c r="S529" s="2" t="str">
        <f>IFERROR(IF($F529="","",INDEX(リスト!$C:$C,MATCH($F529,リスト!$B:$B,0))),"")</f>
        <v/>
      </c>
      <c r="T529" s="2" t="str">
        <f>IFERROR(IF($K529="","",INDEX(リスト!$F:$F,MATCH($K529,リスト!$E:$E,0))),"")</f>
        <v/>
      </c>
      <c r="U529" s="2" t="str">
        <f>IF($B529="","",RIGHT($G529*1000+100+COUNTIF($G$2:$G529,$G529),9))</f>
        <v/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/>
      </c>
    </row>
    <row r="530" spans="15:22" x14ac:dyDescent="0.45">
      <c r="O530" s="2" t="str">
        <f>IFERROR(IF($B530="","",INDEX(所属情報!$E:$E,MATCH($A530,所属情報!$A:$A,0))),"")</f>
        <v/>
      </c>
      <c r="P530" s="2" t="str">
        <f t="shared" si="24"/>
        <v/>
      </c>
      <c r="Q530" s="2" t="str">
        <f t="shared" si="25"/>
        <v/>
      </c>
      <c r="R530" s="2" t="str">
        <f t="shared" si="26"/>
        <v/>
      </c>
      <c r="S530" s="2" t="str">
        <f>IFERROR(IF($F530="","",INDEX(リスト!$C:$C,MATCH($F530,リスト!$B:$B,0))),"")</f>
        <v/>
      </c>
      <c r="T530" s="2" t="str">
        <f>IFERROR(IF($K530="","",INDEX(リスト!$F:$F,MATCH($K530,リスト!$E:$E,0))),"")</f>
        <v/>
      </c>
      <c r="U530" s="2" t="str">
        <f>IF($B530="","",RIGHT($G530*1000+100+COUNTIF($G$2:$G530,$G530),9))</f>
        <v/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/>
      </c>
    </row>
    <row r="531" spans="15:22" x14ac:dyDescent="0.45">
      <c r="O531" s="2" t="str">
        <f>IFERROR(IF($B531="","",INDEX(所属情報!$E:$E,MATCH($A531,所属情報!$A:$A,0))),"")</f>
        <v/>
      </c>
      <c r="P531" s="2" t="str">
        <f t="shared" si="24"/>
        <v/>
      </c>
      <c r="Q531" s="2" t="str">
        <f t="shared" si="25"/>
        <v/>
      </c>
      <c r="R531" s="2" t="str">
        <f t="shared" si="26"/>
        <v/>
      </c>
      <c r="S531" s="2" t="str">
        <f>IFERROR(IF($F531="","",INDEX(リスト!$C:$C,MATCH($F531,リスト!$B:$B,0))),"")</f>
        <v/>
      </c>
      <c r="T531" s="2" t="str">
        <f>IFERROR(IF($K531="","",INDEX(リスト!$F:$F,MATCH($K531,リスト!$E:$E,0))),"")</f>
        <v/>
      </c>
      <c r="U531" s="2" t="str">
        <f>IF($B531="","",RIGHT($G531*1000+100+COUNTIF($G$2:$G531,$G531),9))</f>
        <v/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/>
      </c>
    </row>
    <row r="532" spans="15:22" x14ac:dyDescent="0.45">
      <c r="O532" s="2" t="str">
        <f>IFERROR(IF($B532="","",INDEX(所属情報!$E:$E,MATCH($A532,所属情報!$A:$A,0))),"")</f>
        <v/>
      </c>
      <c r="P532" s="2" t="str">
        <f t="shared" si="24"/>
        <v/>
      </c>
      <c r="Q532" s="2" t="str">
        <f t="shared" si="25"/>
        <v/>
      </c>
      <c r="R532" s="2" t="str">
        <f t="shared" si="26"/>
        <v/>
      </c>
      <c r="S532" s="2" t="str">
        <f>IFERROR(IF($F532="","",INDEX(リスト!$C:$C,MATCH($F532,リスト!$B:$B,0))),"")</f>
        <v/>
      </c>
      <c r="T532" s="2" t="str">
        <f>IFERROR(IF($K532="","",INDEX(リスト!$F:$F,MATCH($K532,リスト!$E:$E,0))),"")</f>
        <v/>
      </c>
      <c r="U532" s="2" t="str">
        <f>IF($B532="","",RIGHT($G532*1000+100+COUNTIF($G$2:$G532,$G532),9))</f>
        <v/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/>
      </c>
    </row>
    <row r="533" spans="15:22" x14ac:dyDescent="0.45">
      <c r="O533" s="2" t="str">
        <f>IFERROR(IF($B533="","",INDEX(所属情報!$E:$E,MATCH($A533,所属情報!$A:$A,0))),"")</f>
        <v/>
      </c>
      <c r="P533" s="2" t="str">
        <f t="shared" si="24"/>
        <v/>
      </c>
      <c r="Q533" s="2" t="str">
        <f t="shared" si="25"/>
        <v/>
      </c>
      <c r="R533" s="2" t="str">
        <f t="shared" si="26"/>
        <v/>
      </c>
      <c r="S533" s="2" t="str">
        <f>IFERROR(IF($F533="","",INDEX(リスト!$C:$C,MATCH($F533,リスト!$B:$B,0))),"")</f>
        <v/>
      </c>
      <c r="T533" s="2" t="str">
        <f>IFERROR(IF($K533="","",INDEX(リスト!$F:$F,MATCH($K533,リスト!$E:$E,0))),"")</f>
        <v/>
      </c>
      <c r="U533" s="2" t="str">
        <f>IF($B533="","",RIGHT($G533*1000+100+COUNTIF($G$2:$G533,$G533),9))</f>
        <v/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/>
      </c>
    </row>
    <row r="534" spans="15:22" x14ac:dyDescent="0.45">
      <c r="O534" s="2" t="str">
        <f>IFERROR(IF($B534="","",INDEX(所属情報!$E:$E,MATCH($A534,所属情報!$A:$A,0))),"")</f>
        <v/>
      </c>
      <c r="P534" s="2" t="str">
        <f t="shared" si="24"/>
        <v/>
      </c>
      <c r="Q534" s="2" t="str">
        <f t="shared" si="25"/>
        <v/>
      </c>
      <c r="R534" s="2" t="str">
        <f t="shared" si="26"/>
        <v/>
      </c>
      <c r="S534" s="2" t="str">
        <f>IFERROR(IF($F534="","",INDEX(リスト!$C:$C,MATCH($F534,リスト!$B:$B,0))),"")</f>
        <v/>
      </c>
      <c r="T534" s="2" t="str">
        <f>IFERROR(IF($K534="","",INDEX(リスト!$F:$F,MATCH($K534,リスト!$E:$E,0))),"")</f>
        <v/>
      </c>
      <c r="U534" s="2" t="str">
        <f>IF($B534="","",RIGHT($G534*1000+100+COUNTIF($G$2:$G534,$G534),9))</f>
        <v/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/>
      </c>
    </row>
    <row r="535" spans="15:22" x14ac:dyDescent="0.45">
      <c r="O535" s="2" t="str">
        <f>IFERROR(IF($B535="","",INDEX(所属情報!$E:$E,MATCH($A535,所属情報!$A:$A,0))),"")</f>
        <v/>
      </c>
      <c r="P535" s="2" t="str">
        <f t="shared" si="24"/>
        <v/>
      </c>
      <c r="Q535" s="2" t="str">
        <f t="shared" si="25"/>
        <v/>
      </c>
      <c r="R535" s="2" t="str">
        <f t="shared" si="26"/>
        <v/>
      </c>
      <c r="S535" s="2" t="str">
        <f>IFERROR(IF($F535="","",INDEX(リスト!$C:$C,MATCH($F535,リスト!$B:$B,0))),"")</f>
        <v/>
      </c>
      <c r="T535" s="2" t="str">
        <f>IFERROR(IF($K535="","",INDEX(リスト!$F:$F,MATCH($K535,リスト!$E:$E,0))),"")</f>
        <v/>
      </c>
      <c r="U535" s="2" t="str">
        <f>IF($B535="","",RIGHT($G535*1000+100+COUNTIF($G$2:$G535,$G535),9))</f>
        <v/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/>
      </c>
    </row>
    <row r="536" spans="15:22" x14ac:dyDescent="0.45">
      <c r="O536" s="2" t="str">
        <f>IFERROR(IF($B536="","",INDEX(所属情報!$E:$E,MATCH($A536,所属情報!$A:$A,0))),"")</f>
        <v/>
      </c>
      <c r="P536" s="2" t="str">
        <f t="shared" si="24"/>
        <v/>
      </c>
      <c r="Q536" s="2" t="str">
        <f t="shared" si="25"/>
        <v/>
      </c>
      <c r="R536" s="2" t="str">
        <f t="shared" si="26"/>
        <v/>
      </c>
      <c r="S536" s="2" t="str">
        <f>IFERROR(IF($F536="","",INDEX(リスト!$C:$C,MATCH($F536,リスト!$B:$B,0))),"")</f>
        <v/>
      </c>
      <c r="T536" s="2" t="str">
        <f>IFERROR(IF($K536="","",INDEX(リスト!$F:$F,MATCH($K536,リスト!$E:$E,0))),"")</f>
        <v/>
      </c>
      <c r="U536" s="2" t="str">
        <f>IF($B536="","",RIGHT($G536*1000+100+COUNTIF($G$2:$G536,$G536),9))</f>
        <v/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/>
      </c>
    </row>
    <row r="537" spans="15:22" x14ac:dyDescent="0.45">
      <c r="O537" s="2" t="str">
        <f>IFERROR(IF($B537="","",INDEX(所属情報!$E:$E,MATCH($A537,所属情報!$A:$A,0))),"")</f>
        <v/>
      </c>
      <c r="P537" s="2" t="str">
        <f t="shared" si="24"/>
        <v/>
      </c>
      <c r="Q537" s="2" t="str">
        <f t="shared" si="25"/>
        <v/>
      </c>
      <c r="R537" s="2" t="str">
        <f t="shared" si="26"/>
        <v/>
      </c>
      <c r="S537" s="2" t="str">
        <f>IFERROR(IF($F537="","",INDEX(リスト!$C:$C,MATCH($F537,リスト!$B:$B,0))),"")</f>
        <v/>
      </c>
      <c r="T537" s="2" t="str">
        <f>IFERROR(IF($K537="","",INDEX(リスト!$F:$F,MATCH($K537,リスト!$E:$E,0))),"")</f>
        <v/>
      </c>
      <c r="U537" s="2" t="str">
        <f>IF($B537="","",RIGHT($G537*1000+100+COUNTIF($G$2:$G537,$G537),9))</f>
        <v/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/>
      </c>
    </row>
    <row r="538" spans="15:22" x14ac:dyDescent="0.45">
      <c r="O538" s="2" t="str">
        <f>IFERROR(IF($B538="","",INDEX(所属情報!$E:$E,MATCH($A538,所属情報!$A:$A,0))),"")</f>
        <v/>
      </c>
      <c r="P538" s="2" t="str">
        <f t="shared" si="24"/>
        <v/>
      </c>
      <c r="Q538" s="2" t="str">
        <f t="shared" si="25"/>
        <v/>
      </c>
      <c r="R538" s="2" t="str">
        <f t="shared" si="26"/>
        <v/>
      </c>
      <c r="S538" s="2" t="str">
        <f>IFERROR(IF($F538="","",INDEX(リスト!$C:$C,MATCH($F538,リスト!$B:$B,0))),"")</f>
        <v/>
      </c>
      <c r="T538" s="2" t="str">
        <f>IFERROR(IF($K538="","",INDEX(リスト!$F:$F,MATCH($K538,リスト!$E:$E,0))),"")</f>
        <v/>
      </c>
      <c r="U538" s="2" t="str">
        <f>IF($B538="","",RIGHT($G538*1000+100+COUNTIF($G$2:$G538,$G538),9))</f>
        <v/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/>
      </c>
    </row>
    <row r="539" spans="15:22" x14ac:dyDescent="0.45">
      <c r="O539" s="2" t="str">
        <f>IFERROR(IF($B539="","",INDEX(所属情報!$E:$E,MATCH($A539,所属情報!$A:$A,0))),"")</f>
        <v/>
      </c>
      <c r="P539" s="2" t="str">
        <f t="shared" si="24"/>
        <v/>
      </c>
      <c r="Q539" s="2" t="str">
        <f t="shared" si="25"/>
        <v/>
      </c>
      <c r="R539" s="2" t="str">
        <f t="shared" si="26"/>
        <v/>
      </c>
      <c r="S539" s="2" t="str">
        <f>IFERROR(IF($F539="","",INDEX(リスト!$C:$C,MATCH($F539,リスト!$B:$B,0))),"")</f>
        <v/>
      </c>
      <c r="T539" s="2" t="str">
        <f>IFERROR(IF($K539="","",INDEX(リスト!$F:$F,MATCH($K539,リスト!$E:$E,0))),"")</f>
        <v/>
      </c>
      <c r="U539" s="2" t="str">
        <f>IF($B539="","",RIGHT($G539*1000+100+COUNTIF($G$2:$G539,$G539),9))</f>
        <v/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/>
      </c>
    </row>
    <row r="540" spans="15:22" x14ac:dyDescent="0.45">
      <c r="O540" s="2" t="str">
        <f>IFERROR(IF($B540="","",INDEX(所属情報!$E:$E,MATCH($A540,所属情報!$A:$A,0))),"")</f>
        <v/>
      </c>
      <c r="P540" s="2" t="str">
        <f t="shared" si="24"/>
        <v/>
      </c>
      <c r="Q540" s="2" t="str">
        <f t="shared" si="25"/>
        <v/>
      </c>
      <c r="R540" s="2" t="str">
        <f t="shared" si="26"/>
        <v/>
      </c>
      <c r="S540" s="2" t="str">
        <f>IFERROR(IF($F540="","",INDEX(リスト!$C:$C,MATCH($F540,リスト!$B:$B,0))),"")</f>
        <v/>
      </c>
      <c r="T540" s="2" t="str">
        <f>IFERROR(IF($K540="","",INDEX(リスト!$F:$F,MATCH($K540,リスト!$E:$E,0))),"")</f>
        <v/>
      </c>
      <c r="U540" s="2" t="str">
        <f>IF($B540="","",RIGHT($G540*1000+100+COUNTIF($G$2:$G540,$G540),9))</f>
        <v/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/>
      </c>
    </row>
    <row r="541" spans="15:22" x14ac:dyDescent="0.45">
      <c r="O541" s="2" t="str">
        <f>IFERROR(IF($B541="","",INDEX(所属情報!$E:$E,MATCH($A541,所属情報!$A:$A,0))),"")</f>
        <v/>
      </c>
      <c r="P541" s="2" t="str">
        <f t="shared" si="24"/>
        <v/>
      </c>
      <c r="Q541" s="2" t="str">
        <f t="shared" si="25"/>
        <v/>
      </c>
      <c r="R541" s="2" t="str">
        <f t="shared" si="26"/>
        <v/>
      </c>
      <c r="S541" s="2" t="str">
        <f>IFERROR(IF($F541="","",INDEX(リスト!$C:$C,MATCH($F541,リスト!$B:$B,0))),"")</f>
        <v/>
      </c>
      <c r="T541" s="2" t="str">
        <f>IFERROR(IF($K541="","",INDEX(リスト!$F:$F,MATCH($K541,リスト!$E:$E,0))),"")</f>
        <v/>
      </c>
      <c r="U541" s="2" t="str">
        <f>IF($B541="","",RIGHT($G541*1000+100+COUNTIF($G$2:$G541,$G541),9))</f>
        <v/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/>
      </c>
    </row>
    <row r="542" spans="15:22" x14ac:dyDescent="0.45">
      <c r="O542" s="2" t="str">
        <f>IFERROR(IF($B542="","",INDEX(所属情報!$E:$E,MATCH($A542,所属情報!$A:$A,0))),"")</f>
        <v/>
      </c>
      <c r="P542" s="2" t="str">
        <f t="shared" si="24"/>
        <v/>
      </c>
      <c r="Q542" s="2" t="str">
        <f t="shared" si="25"/>
        <v/>
      </c>
      <c r="R542" s="2" t="str">
        <f t="shared" si="26"/>
        <v/>
      </c>
      <c r="S542" s="2" t="str">
        <f>IFERROR(IF($F542="","",INDEX(リスト!$C:$C,MATCH($F542,リスト!$B:$B,0))),"")</f>
        <v/>
      </c>
      <c r="T542" s="2" t="str">
        <f>IFERROR(IF($K542="","",INDEX(リスト!$F:$F,MATCH($K542,リスト!$E:$E,0))),"")</f>
        <v/>
      </c>
      <c r="U542" s="2" t="str">
        <f>IF($B542="","",RIGHT($G542*1000+100+COUNTIF($G$2:$G542,$G542),9))</f>
        <v/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/>
      </c>
    </row>
    <row r="543" spans="15:22" x14ac:dyDescent="0.45">
      <c r="O543" s="2" t="str">
        <f>IFERROR(IF($B543="","",INDEX(所属情報!$E:$E,MATCH($A543,所属情報!$A:$A,0))),"")</f>
        <v/>
      </c>
      <c r="P543" s="2" t="str">
        <f t="shared" si="24"/>
        <v/>
      </c>
      <c r="Q543" s="2" t="str">
        <f t="shared" si="25"/>
        <v/>
      </c>
      <c r="R543" s="2" t="str">
        <f t="shared" si="26"/>
        <v/>
      </c>
      <c r="S543" s="2" t="str">
        <f>IFERROR(IF($F543="","",INDEX(リスト!$C:$C,MATCH($F543,リスト!$B:$B,0))),"")</f>
        <v/>
      </c>
      <c r="T543" s="2" t="str">
        <f>IFERROR(IF($K543="","",INDEX(リスト!$F:$F,MATCH($K543,リスト!$E:$E,0))),"")</f>
        <v/>
      </c>
      <c r="U543" s="2" t="str">
        <f>IF($B543="","",RIGHT($G543*1000+100+COUNTIF($G$2:$G543,$G543),9))</f>
        <v/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/>
      </c>
    </row>
    <row r="544" spans="15:22" x14ac:dyDescent="0.45">
      <c r="O544" s="2" t="str">
        <f>IFERROR(IF($B544="","",INDEX(所属情報!$E:$E,MATCH($A544,所属情報!$A:$A,0))),"")</f>
        <v/>
      </c>
      <c r="P544" s="2" t="str">
        <f t="shared" si="24"/>
        <v/>
      </c>
      <c r="Q544" s="2" t="str">
        <f t="shared" si="25"/>
        <v/>
      </c>
      <c r="R544" s="2" t="str">
        <f t="shared" si="26"/>
        <v/>
      </c>
      <c r="S544" s="2" t="str">
        <f>IFERROR(IF($F544="","",INDEX(リスト!$C:$C,MATCH($F544,リスト!$B:$B,0))),"")</f>
        <v/>
      </c>
      <c r="T544" s="2" t="str">
        <f>IFERROR(IF($K544="","",INDEX(リスト!$F:$F,MATCH($K544,リスト!$E:$E,0))),"")</f>
        <v/>
      </c>
      <c r="U544" s="2" t="str">
        <f>IF($B544="","",RIGHT($G544*1000+100+COUNTIF($G$2:$G544,$G544),9))</f>
        <v/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/>
      </c>
    </row>
    <row r="545" spans="15:22" x14ac:dyDescent="0.45">
      <c r="O545" s="2" t="str">
        <f>IFERROR(IF($B545="","",INDEX(所属情報!$E:$E,MATCH($A545,所属情報!$A:$A,0))),"")</f>
        <v/>
      </c>
      <c r="P545" s="2" t="str">
        <f t="shared" si="24"/>
        <v/>
      </c>
      <c r="Q545" s="2" t="str">
        <f t="shared" si="25"/>
        <v/>
      </c>
      <c r="R545" s="2" t="str">
        <f t="shared" si="26"/>
        <v/>
      </c>
      <c r="S545" s="2" t="str">
        <f>IFERROR(IF($F545="","",INDEX(リスト!$C:$C,MATCH($F545,リスト!$B:$B,0))),"")</f>
        <v/>
      </c>
      <c r="T545" s="2" t="str">
        <f>IFERROR(IF($K545="","",INDEX(リスト!$F:$F,MATCH($K545,リスト!$E:$E,0))),"")</f>
        <v/>
      </c>
      <c r="U545" s="2" t="str">
        <f>IF($B545="","",RIGHT($G545*1000+100+COUNTIF($G$2:$G545,$G545),9))</f>
        <v/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/>
      </c>
    </row>
    <row r="546" spans="15:22" x14ac:dyDescent="0.45">
      <c r="O546" s="2" t="str">
        <f>IFERROR(IF($B546="","",INDEX(所属情報!$E:$E,MATCH($A546,所属情報!$A:$A,0))),"")</f>
        <v/>
      </c>
      <c r="P546" s="2" t="str">
        <f t="shared" si="24"/>
        <v/>
      </c>
      <c r="Q546" s="2" t="str">
        <f t="shared" si="25"/>
        <v/>
      </c>
      <c r="R546" s="2" t="str">
        <f t="shared" si="26"/>
        <v/>
      </c>
      <c r="S546" s="2" t="str">
        <f>IFERROR(IF($F546="","",INDEX(リスト!$C:$C,MATCH($F546,リスト!$B:$B,0))),"")</f>
        <v/>
      </c>
      <c r="T546" s="2" t="str">
        <f>IFERROR(IF($K546="","",INDEX(リスト!$F:$F,MATCH($K546,リスト!$E:$E,0))),"")</f>
        <v/>
      </c>
      <c r="U546" s="2" t="str">
        <f>IF($B546="","",RIGHT($G546*1000+100+COUNTIF($G$2:$G546,$G546),9))</f>
        <v/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/>
      </c>
    </row>
    <row r="547" spans="15:22" x14ac:dyDescent="0.45">
      <c r="O547" s="2" t="str">
        <f>IFERROR(IF($B547="","",INDEX(所属情報!$E:$E,MATCH($A547,所属情報!$A:$A,0))),"")</f>
        <v/>
      </c>
      <c r="P547" s="2" t="str">
        <f t="shared" si="24"/>
        <v/>
      </c>
      <c r="Q547" s="2" t="str">
        <f t="shared" si="25"/>
        <v/>
      </c>
      <c r="R547" s="2" t="str">
        <f t="shared" si="26"/>
        <v/>
      </c>
      <c r="S547" s="2" t="str">
        <f>IFERROR(IF($F547="","",INDEX(リスト!$C:$C,MATCH($F547,リスト!$B:$B,0))),"")</f>
        <v/>
      </c>
      <c r="T547" s="2" t="str">
        <f>IFERROR(IF($K547="","",INDEX(リスト!$F:$F,MATCH($K547,リスト!$E:$E,0))),"")</f>
        <v/>
      </c>
      <c r="U547" s="2" t="str">
        <f>IF($B547="","",RIGHT($G547*1000+100+COUNTIF($G$2:$G547,$G547),9))</f>
        <v/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/>
      </c>
    </row>
    <row r="548" spans="15:22" x14ac:dyDescent="0.45">
      <c r="O548" s="2" t="str">
        <f>IFERROR(IF($B548="","",INDEX(所属情報!$E:$E,MATCH($A548,所属情報!$A:$A,0))),"")</f>
        <v/>
      </c>
      <c r="P548" s="2" t="str">
        <f t="shared" si="24"/>
        <v/>
      </c>
      <c r="Q548" s="2" t="str">
        <f t="shared" si="25"/>
        <v/>
      </c>
      <c r="R548" s="2" t="str">
        <f t="shared" si="26"/>
        <v/>
      </c>
      <c r="S548" s="2" t="str">
        <f>IFERROR(IF($F548="","",INDEX(リスト!$C:$C,MATCH($F548,リスト!$B:$B,0))),"")</f>
        <v/>
      </c>
      <c r="T548" s="2" t="str">
        <f>IFERROR(IF($K548="","",INDEX(リスト!$F:$F,MATCH($K548,リスト!$E:$E,0))),"")</f>
        <v/>
      </c>
      <c r="U548" s="2" t="str">
        <f>IF($B548="","",RIGHT($G548*1000+100+COUNTIF($G$2:$G548,$G548),9))</f>
        <v/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/>
      </c>
    </row>
    <row r="549" spans="15:22" x14ac:dyDescent="0.45">
      <c r="O549" s="2" t="str">
        <f>IFERROR(IF($B549="","",INDEX(所属情報!$E:$E,MATCH($A549,所属情報!$A:$A,0))),"")</f>
        <v/>
      </c>
      <c r="P549" s="2" t="str">
        <f t="shared" si="24"/>
        <v/>
      </c>
      <c r="Q549" s="2" t="str">
        <f t="shared" si="25"/>
        <v/>
      </c>
      <c r="R549" s="2" t="str">
        <f t="shared" si="26"/>
        <v/>
      </c>
      <c r="S549" s="2" t="str">
        <f>IFERROR(IF($F549="","",INDEX(リスト!$C:$C,MATCH($F549,リスト!$B:$B,0))),"")</f>
        <v/>
      </c>
      <c r="T549" s="2" t="str">
        <f>IFERROR(IF($K549="","",INDEX(リスト!$F:$F,MATCH($K549,リスト!$E:$E,0))),"")</f>
        <v/>
      </c>
      <c r="U549" s="2" t="str">
        <f>IF($B549="","",RIGHT($G549*1000+100+COUNTIF($G$2:$G549,$G549),9))</f>
        <v/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/>
      </c>
    </row>
    <row r="550" spans="15:22" x14ac:dyDescent="0.45">
      <c r="O550" s="2" t="str">
        <f>IFERROR(IF($B550="","",INDEX(所属情報!$E:$E,MATCH($A550,所属情報!$A:$A,0))),"")</f>
        <v/>
      </c>
      <c r="P550" s="2" t="str">
        <f t="shared" si="24"/>
        <v/>
      </c>
      <c r="Q550" s="2" t="str">
        <f t="shared" si="25"/>
        <v/>
      </c>
      <c r="R550" s="2" t="str">
        <f t="shared" si="26"/>
        <v/>
      </c>
      <c r="S550" s="2" t="str">
        <f>IFERROR(IF($F550="","",INDEX(リスト!$C:$C,MATCH($F550,リスト!$B:$B,0))),"")</f>
        <v/>
      </c>
      <c r="T550" s="2" t="str">
        <f>IFERROR(IF($K550="","",INDEX(リスト!$F:$F,MATCH($K550,リスト!$E:$E,0))),"")</f>
        <v/>
      </c>
      <c r="U550" s="2" t="str">
        <f>IF($B550="","",RIGHT($G550*1000+100+COUNTIF($G$2:$G550,$G550),9))</f>
        <v/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/>
      </c>
    </row>
    <row r="551" spans="15:22" x14ac:dyDescent="0.45">
      <c r="O551" s="2" t="str">
        <f>IFERROR(IF($B551="","",INDEX(所属情報!$E:$E,MATCH($A551,所属情報!$A:$A,0))),"")</f>
        <v/>
      </c>
      <c r="P551" s="2" t="str">
        <f t="shared" si="24"/>
        <v/>
      </c>
      <c r="Q551" s="2" t="str">
        <f t="shared" si="25"/>
        <v/>
      </c>
      <c r="R551" s="2" t="str">
        <f t="shared" si="26"/>
        <v/>
      </c>
      <c r="S551" s="2" t="str">
        <f>IFERROR(IF($F551="","",INDEX(リスト!$C:$C,MATCH($F551,リスト!$B:$B,0))),"")</f>
        <v/>
      </c>
      <c r="T551" s="2" t="str">
        <f>IFERROR(IF($K551="","",INDEX(リスト!$F:$F,MATCH($K551,リスト!$E:$E,0))),"")</f>
        <v/>
      </c>
      <c r="U551" s="2" t="str">
        <f>IF($B551="","",RIGHT($G551*1000+100+COUNTIF($G$2:$G551,$G551),9))</f>
        <v/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/>
      </c>
    </row>
    <row r="552" spans="15:22" x14ac:dyDescent="0.45">
      <c r="O552" s="2" t="str">
        <f>IFERROR(IF($B552="","",INDEX(所属情報!$E:$E,MATCH($A552,所属情報!$A:$A,0))),"")</f>
        <v/>
      </c>
      <c r="P552" s="2" t="str">
        <f t="shared" si="24"/>
        <v/>
      </c>
      <c r="Q552" s="2" t="str">
        <f t="shared" si="25"/>
        <v/>
      </c>
      <c r="R552" s="2" t="str">
        <f t="shared" si="26"/>
        <v/>
      </c>
      <c r="S552" s="2" t="str">
        <f>IFERROR(IF($F552="","",INDEX(リスト!$C:$C,MATCH($F552,リスト!$B:$B,0))),"")</f>
        <v/>
      </c>
      <c r="T552" s="2" t="str">
        <f>IFERROR(IF($K552="","",INDEX(リスト!$F:$F,MATCH($K552,リスト!$E:$E,0))),"")</f>
        <v/>
      </c>
      <c r="U552" s="2" t="str">
        <f>IF($B552="","",RIGHT($G552*1000+100+COUNTIF($G$2:$G552,$G552),9))</f>
        <v/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/>
      </c>
    </row>
    <row r="553" spans="15:22" x14ac:dyDescent="0.45">
      <c r="O553" s="2" t="str">
        <f>IFERROR(IF($B553="","",INDEX(所属情報!$E:$E,MATCH($A553,所属情報!$A:$A,0))),"")</f>
        <v/>
      </c>
      <c r="P553" s="2" t="str">
        <f t="shared" si="24"/>
        <v/>
      </c>
      <c r="Q553" s="2" t="str">
        <f t="shared" si="25"/>
        <v/>
      </c>
      <c r="R553" s="2" t="str">
        <f t="shared" si="26"/>
        <v/>
      </c>
      <c r="S553" s="2" t="str">
        <f>IFERROR(IF($F553="","",INDEX(リスト!$C:$C,MATCH($F553,リスト!$B:$B,0))),"")</f>
        <v/>
      </c>
      <c r="T553" s="2" t="str">
        <f>IFERROR(IF($K553="","",INDEX(リスト!$F:$F,MATCH($K553,リスト!$E:$E,0))),"")</f>
        <v/>
      </c>
      <c r="U553" s="2" t="str">
        <f>IF($B553="","",RIGHT($G553*1000+100+COUNTIF($G$2:$G553,$G553),9))</f>
        <v/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/>
      </c>
    </row>
    <row r="554" spans="15:22" x14ac:dyDescent="0.45">
      <c r="O554" s="2" t="str">
        <f>IFERROR(IF($B554="","",INDEX(所属情報!$E:$E,MATCH($A554,所属情報!$A:$A,0))),"")</f>
        <v/>
      </c>
      <c r="P554" s="2" t="str">
        <f t="shared" si="24"/>
        <v/>
      </c>
      <c r="Q554" s="2" t="str">
        <f t="shared" si="25"/>
        <v/>
      </c>
      <c r="R554" s="2" t="str">
        <f t="shared" si="26"/>
        <v/>
      </c>
      <c r="S554" s="2" t="str">
        <f>IFERROR(IF($F554="","",INDEX(リスト!$C:$C,MATCH($F554,リスト!$B:$B,0))),"")</f>
        <v/>
      </c>
      <c r="T554" s="2" t="str">
        <f>IFERROR(IF($K554="","",INDEX(リスト!$F:$F,MATCH($K554,リスト!$E:$E,0))),"")</f>
        <v/>
      </c>
      <c r="U554" s="2" t="str">
        <f>IF($B554="","",RIGHT($G554*1000+100+COUNTIF($G$2:$G554,$G554),9))</f>
        <v/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/>
      </c>
    </row>
    <row r="555" spans="15:22" x14ac:dyDescent="0.45">
      <c r="O555" s="2" t="str">
        <f>IFERROR(IF($B555="","",INDEX(所属情報!$E:$E,MATCH($A555,所属情報!$A:$A,0))),"")</f>
        <v/>
      </c>
      <c r="P555" s="2" t="str">
        <f t="shared" si="24"/>
        <v/>
      </c>
      <c r="Q555" s="2" t="str">
        <f t="shared" si="25"/>
        <v/>
      </c>
      <c r="R555" s="2" t="str">
        <f t="shared" si="26"/>
        <v/>
      </c>
      <c r="S555" s="2" t="str">
        <f>IFERROR(IF($F555="","",INDEX(リスト!$C:$C,MATCH($F555,リスト!$B:$B,0))),"")</f>
        <v/>
      </c>
      <c r="T555" s="2" t="str">
        <f>IFERROR(IF($K555="","",INDEX(リスト!$F:$F,MATCH($K555,リスト!$E:$E,0))),"")</f>
        <v/>
      </c>
      <c r="U555" s="2" t="str">
        <f>IF($B555="","",RIGHT($G555*1000+100+COUNTIF($G$2:$G555,$G555),9))</f>
        <v/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/>
      </c>
    </row>
    <row r="556" spans="15:22" x14ac:dyDescent="0.45">
      <c r="O556" s="2" t="str">
        <f>IFERROR(IF($B556="","",INDEX(所属情報!$E:$E,MATCH($A556,所属情報!$A:$A,0))),"")</f>
        <v/>
      </c>
      <c r="P556" s="2" t="str">
        <f t="shared" si="24"/>
        <v/>
      </c>
      <c r="Q556" s="2" t="str">
        <f t="shared" si="25"/>
        <v/>
      </c>
      <c r="R556" s="2" t="str">
        <f t="shared" si="26"/>
        <v/>
      </c>
      <c r="S556" s="2" t="str">
        <f>IFERROR(IF($F556="","",INDEX(リスト!$C:$C,MATCH($F556,リスト!$B:$B,0))),"")</f>
        <v/>
      </c>
      <c r="T556" s="2" t="str">
        <f>IFERROR(IF($K556="","",INDEX(リスト!$F:$F,MATCH($K556,リスト!$E:$E,0))),"")</f>
        <v/>
      </c>
      <c r="U556" s="2" t="str">
        <f>IF($B556="","",RIGHT($G556*1000+100+COUNTIF($G$2:$G556,$G556),9))</f>
        <v/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/>
      </c>
    </row>
    <row r="557" spans="15:22" x14ac:dyDescent="0.45">
      <c r="O557" s="2" t="str">
        <f>IFERROR(IF($B557="","",INDEX(所属情報!$E:$E,MATCH($A557,所属情報!$A:$A,0))),"")</f>
        <v/>
      </c>
      <c r="P557" s="2" t="str">
        <f t="shared" si="24"/>
        <v/>
      </c>
      <c r="Q557" s="2" t="str">
        <f t="shared" si="25"/>
        <v/>
      </c>
      <c r="R557" s="2" t="str">
        <f t="shared" si="26"/>
        <v/>
      </c>
      <c r="S557" s="2" t="str">
        <f>IFERROR(IF($F557="","",INDEX(リスト!$C:$C,MATCH($F557,リスト!$B:$B,0))),"")</f>
        <v/>
      </c>
      <c r="T557" s="2" t="str">
        <f>IFERROR(IF($K557="","",INDEX(リスト!$F:$F,MATCH($K557,リスト!$E:$E,0))),"")</f>
        <v/>
      </c>
      <c r="U557" s="2" t="str">
        <f>IF($B557="","",RIGHT($G557*1000+100+COUNTIF($G$2:$G557,$G557),9))</f>
        <v/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/>
      </c>
    </row>
    <row r="558" spans="15:22" x14ac:dyDescent="0.45">
      <c r="O558" s="2" t="str">
        <f>IFERROR(IF($B558="","",INDEX(所属情報!$E:$E,MATCH($A558,所属情報!$A:$A,0))),"")</f>
        <v/>
      </c>
      <c r="P558" s="2" t="str">
        <f t="shared" si="24"/>
        <v/>
      </c>
      <c r="Q558" s="2" t="str">
        <f t="shared" si="25"/>
        <v/>
      </c>
      <c r="R558" s="2" t="str">
        <f t="shared" si="26"/>
        <v/>
      </c>
      <c r="S558" s="2" t="str">
        <f>IFERROR(IF($F558="","",INDEX(リスト!$C:$C,MATCH($F558,リスト!$B:$B,0))),"")</f>
        <v/>
      </c>
      <c r="T558" s="2" t="str">
        <f>IFERROR(IF($K558="","",INDEX(リスト!$F:$F,MATCH($K558,リスト!$E:$E,0))),"")</f>
        <v/>
      </c>
      <c r="U558" s="2" t="str">
        <f>IF($B558="","",RIGHT($G558*1000+100+COUNTIF($G$2:$G558,$G558),9))</f>
        <v/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/>
      </c>
    </row>
    <row r="559" spans="15:22" x14ac:dyDescent="0.45">
      <c r="O559" s="2" t="str">
        <f>IFERROR(IF($B559="","",INDEX(所属情報!$E:$E,MATCH($A559,所属情報!$A:$A,0))),"")</f>
        <v/>
      </c>
      <c r="P559" s="2" t="str">
        <f t="shared" si="24"/>
        <v/>
      </c>
      <c r="Q559" s="2" t="str">
        <f t="shared" si="25"/>
        <v/>
      </c>
      <c r="R559" s="2" t="str">
        <f t="shared" si="26"/>
        <v/>
      </c>
      <c r="S559" s="2" t="str">
        <f>IFERROR(IF($F559="","",INDEX(リスト!$C:$C,MATCH($F559,リスト!$B:$B,0))),"")</f>
        <v/>
      </c>
      <c r="T559" s="2" t="str">
        <f>IFERROR(IF($K559="","",INDEX(リスト!$F:$F,MATCH($K559,リスト!$E:$E,0))),"")</f>
        <v/>
      </c>
      <c r="U559" s="2" t="str">
        <f>IF($B559="","",RIGHT($G559*1000+100+COUNTIF($G$2:$G559,$G559),9))</f>
        <v/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/>
      </c>
    </row>
    <row r="560" spans="15:22" x14ac:dyDescent="0.45">
      <c r="O560" s="2" t="str">
        <f>IFERROR(IF($B560="","",INDEX(所属情報!$E:$E,MATCH($A560,所属情報!$A:$A,0))),"")</f>
        <v/>
      </c>
      <c r="P560" s="2" t="str">
        <f t="shared" si="24"/>
        <v/>
      </c>
      <c r="Q560" s="2" t="str">
        <f t="shared" si="25"/>
        <v/>
      </c>
      <c r="R560" s="2" t="str">
        <f t="shared" si="26"/>
        <v/>
      </c>
      <c r="S560" s="2" t="str">
        <f>IFERROR(IF($F560="","",INDEX(リスト!$C:$C,MATCH($F560,リスト!$B:$B,0))),"")</f>
        <v/>
      </c>
      <c r="T560" s="2" t="str">
        <f>IFERROR(IF($K560="","",INDEX(リスト!$F:$F,MATCH($K560,リスト!$E:$E,0))),"")</f>
        <v/>
      </c>
      <c r="U560" s="2" t="str">
        <f>IF($B560="","",RIGHT($G560*1000+100+COUNTIF($G$2:$G560,$G560),9))</f>
        <v/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/>
      </c>
    </row>
    <row r="561" spans="15:22" x14ac:dyDescent="0.45">
      <c r="O561" s="2" t="str">
        <f>IFERROR(IF($B561="","",INDEX(所属情報!$E:$E,MATCH($A561,所属情報!$A:$A,0))),"")</f>
        <v/>
      </c>
      <c r="P561" s="2" t="str">
        <f t="shared" si="24"/>
        <v/>
      </c>
      <c r="Q561" s="2" t="str">
        <f t="shared" si="25"/>
        <v/>
      </c>
      <c r="R561" s="2" t="str">
        <f t="shared" si="26"/>
        <v/>
      </c>
      <c r="S561" s="2" t="str">
        <f>IFERROR(IF($F561="","",INDEX(リスト!$C:$C,MATCH($F561,リスト!$B:$B,0))),"")</f>
        <v/>
      </c>
      <c r="T561" s="2" t="str">
        <f>IFERROR(IF($K561="","",INDEX(リスト!$F:$F,MATCH($K561,リスト!$E:$E,0))),"")</f>
        <v/>
      </c>
      <c r="U561" s="2" t="str">
        <f>IF($B561="","",RIGHT($G561*1000+100+COUNTIF($G$2:$G561,$G561),9))</f>
        <v/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/>
      </c>
    </row>
    <row r="562" spans="15:22" x14ac:dyDescent="0.45">
      <c r="O562" s="2" t="str">
        <f>IFERROR(IF($B562="","",INDEX(所属情報!$E:$E,MATCH($A562,所属情報!$A:$A,0))),"")</f>
        <v/>
      </c>
      <c r="P562" s="2" t="str">
        <f t="shared" si="24"/>
        <v/>
      </c>
      <c r="Q562" s="2" t="str">
        <f t="shared" si="25"/>
        <v/>
      </c>
      <c r="R562" s="2" t="str">
        <f t="shared" si="26"/>
        <v/>
      </c>
      <c r="S562" s="2" t="str">
        <f>IFERROR(IF($F562="","",INDEX(リスト!$C:$C,MATCH($F562,リスト!$B:$B,0))),"")</f>
        <v/>
      </c>
      <c r="T562" s="2" t="str">
        <f>IFERROR(IF($K562="","",INDEX(リスト!$F:$F,MATCH($K562,リスト!$E:$E,0))),"")</f>
        <v/>
      </c>
      <c r="U562" s="2" t="str">
        <f>IF($B562="","",RIGHT($G562*1000+100+COUNTIF($G$2:$G562,$G562),9))</f>
        <v/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/>
      </c>
    </row>
    <row r="563" spans="15:22" x14ac:dyDescent="0.45">
      <c r="O563" s="2" t="str">
        <f>IFERROR(IF($B563="","",INDEX(所属情報!$E:$E,MATCH($A563,所属情報!$A:$A,0))),"")</f>
        <v/>
      </c>
      <c r="P563" s="2" t="str">
        <f t="shared" si="24"/>
        <v/>
      </c>
      <c r="Q563" s="2" t="str">
        <f t="shared" si="25"/>
        <v/>
      </c>
      <c r="R563" s="2" t="str">
        <f t="shared" si="26"/>
        <v/>
      </c>
      <c r="S563" s="2" t="str">
        <f>IFERROR(IF($F563="","",INDEX(リスト!$C:$C,MATCH($F563,リスト!$B:$B,0))),"")</f>
        <v/>
      </c>
      <c r="T563" s="2" t="str">
        <f>IFERROR(IF($K563="","",INDEX(リスト!$F:$F,MATCH($K563,リスト!$E:$E,0))),"")</f>
        <v/>
      </c>
      <c r="U563" s="2" t="str">
        <f>IF($B563="","",RIGHT($G563*1000+100+COUNTIF($G$2:$G563,$G563),9))</f>
        <v/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/>
      </c>
    </row>
    <row r="564" spans="15:22" x14ac:dyDescent="0.45">
      <c r="O564" s="2" t="str">
        <f>IFERROR(IF($B564="","",INDEX(所属情報!$E:$E,MATCH($A564,所属情報!$A:$A,0))),"")</f>
        <v/>
      </c>
      <c r="P564" s="2" t="str">
        <f t="shared" si="24"/>
        <v/>
      </c>
      <c r="Q564" s="2" t="str">
        <f t="shared" si="25"/>
        <v/>
      </c>
      <c r="R564" s="2" t="str">
        <f t="shared" si="26"/>
        <v/>
      </c>
      <c r="S564" s="2" t="str">
        <f>IFERROR(IF($F564="","",INDEX(リスト!$C:$C,MATCH($F564,リスト!$B:$B,0))),"")</f>
        <v/>
      </c>
      <c r="T564" s="2" t="str">
        <f>IFERROR(IF($K564="","",INDEX(リスト!$F:$F,MATCH($K564,リスト!$E:$E,0))),"")</f>
        <v/>
      </c>
      <c r="U564" s="2" t="str">
        <f>IF($B564="","",RIGHT($G564*1000+100+COUNTIF($G$2:$G564,$G564),9))</f>
        <v/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/>
      </c>
    </row>
    <row r="565" spans="15:22" x14ac:dyDescent="0.45">
      <c r="O565" s="2" t="str">
        <f>IFERROR(IF($B565="","",INDEX(所属情報!$E:$E,MATCH($A565,所属情報!$A:$A,0))),"")</f>
        <v/>
      </c>
      <c r="P565" s="2" t="str">
        <f t="shared" si="24"/>
        <v/>
      </c>
      <c r="Q565" s="2" t="str">
        <f t="shared" si="25"/>
        <v/>
      </c>
      <c r="R565" s="2" t="str">
        <f t="shared" si="26"/>
        <v/>
      </c>
      <c r="S565" s="2" t="str">
        <f>IFERROR(IF($F565="","",INDEX(リスト!$C:$C,MATCH($F565,リスト!$B:$B,0))),"")</f>
        <v/>
      </c>
      <c r="T565" s="2" t="str">
        <f>IFERROR(IF($K565="","",INDEX(リスト!$F:$F,MATCH($K565,リスト!$E:$E,0))),"")</f>
        <v/>
      </c>
      <c r="U565" s="2" t="str">
        <f>IF($B565="","",RIGHT($G565*1000+100+COUNTIF($G$2:$G565,$G565),9))</f>
        <v/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/>
      </c>
    </row>
    <row r="566" spans="15:22" x14ac:dyDescent="0.45">
      <c r="O566" s="2" t="str">
        <f>IFERROR(IF($B566="","",INDEX(所属情報!$E:$E,MATCH($A566,所属情報!$A:$A,0))),"")</f>
        <v/>
      </c>
      <c r="P566" s="2" t="str">
        <f t="shared" si="24"/>
        <v/>
      </c>
      <c r="Q566" s="2" t="str">
        <f t="shared" si="25"/>
        <v/>
      </c>
      <c r="R566" s="2" t="str">
        <f t="shared" si="26"/>
        <v/>
      </c>
      <c r="S566" s="2" t="str">
        <f>IFERROR(IF($F566="","",INDEX(リスト!$C:$C,MATCH($F566,リスト!$B:$B,0))),"")</f>
        <v/>
      </c>
      <c r="T566" s="2" t="str">
        <f>IFERROR(IF($K566="","",INDEX(リスト!$F:$F,MATCH($K566,リスト!$E:$E,0))),"")</f>
        <v/>
      </c>
      <c r="U566" s="2" t="str">
        <f>IF($B566="","",RIGHT($G566*1000+100+COUNTIF($G$2:$G566,$G566),9))</f>
        <v/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/>
      </c>
    </row>
    <row r="567" spans="15:22" x14ac:dyDescent="0.45">
      <c r="O567" s="2" t="str">
        <f>IFERROR(IF($B567="","",INDEX(所属情報!$E:$E,MATCH($A567,所属情報!$A:$A,0))),"")</f>
        <v/>
      </c>
      <c r="P567" s="2" t="str">
        <f t="shared" si="24"/>
        <v/>
      </c>
      <c r="Q567" s="2" t="str">
        <f t="shared" si="25"/>
        <v/>
      </c>
      <c r="R567" s="2" t="str">
        <f t="shared" si="26"/>
        <v/>
      </c>
      <c r="S567" s="2" t="str">
        <f>IFERROR(IF($F567="","",INDEX(リスト!$C:$C,MATCH($F567,リスト!$B:$B,0))),"")</f>
        <v/>
      </c>
      <c r="T567" s="2" t="str">
        <f>IFERROR(IF($K567="","",INDEX(リスト!$F:$F,MATCH($K567,リスト!$E:$E,0))),"")</f>
        <v/>
      </c>
      <c r="U567" s="2" t="str">
        <f>IF($B567="","",RIGHT($G567*1000+100+COUNTIF($G$2:$G567,$G567),9))</f>
        <v/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/>
      </c>
    </row>
    <row r="568" spans="15:22" x14ac:dyDescent="0.45">
      <c r="O568" s="2" t="str">
        <f>IFERROR(IF($B568="","",INDEX(所属情報!$E:$E,MATCH($A568,所属情報!$A:$A,0))),"")</f>
        <v/>
      </c>
      <c r="P568" s="2" t="str">
        <f t="shared" si="24"/>
        <v/>
      </c>
      <c r="Q568" s="2" t="str">
        <f t="shared" si="25"/>
        <v/>
      </c>
      <c r="R568" s="2" t="str">
        <f t="shared" si="26"/>
        <v/>
      </c>
      <c r="S568" s="2" t="str">
        <f>IFERROR(IF($F568="","",INDEX(リスト!$C:$C,MATCH($F568,リスト!$B:$B,0))),"")</f>
        <v/>
      </c>
      <c r="T568" s="2" t="str">
        <f>IFERROR(IF($K568="","",INDEX(リスト!$F:$F,MATCH($K568,リスト!$E:$E,0))),"")</f>
        <v/>
      </c>
      <c r="U568" s="2" t="str">
        <f>IF($B568="","",RIGHT($G568*1000+100+COUNTIF($G$2:$G568,$G568),9))</f>
        <v/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/>
      </c>
    </row>
    <row r="569" spans="15:22" x14ac:dyDescent="0.45">
      <c r="O569" s="2" t="str">
        <f>IFERROR(IF($B569="","",INDEX(所属情報!$E:$E,MATCH($A569,所属情報!$A:$A,0))),"")</f>
        <v/>
      </c>
      <c r="P569" s="2" t="str">
        <f t="shared" si="24"/>
        <v/>
      </c>
      <c r="Q569" s="2" t="str">
        <f t="shared" si="25"/>
        <v/>
      </c>
      <c r="R569" s="2" t="str">
        <f t="shared" si="26"/>
        <v/>
      </c>
      <c r="S569" s="2" t="str">
        <f>IFERROR(IF($F569="","",INDEX(リスト!$C:$C,MATCH($F569,リスト!$B:$B,0))),"")</f>
        <v/>
      </c>
      <c r="T569" s="2" t="str">
        <f>IFERROR(IF($K569="","",INDEX(リスト!$F:$F,MATCH($K569,リスト!$E:$E,0))),"")</f>
        <v/>
      </c>
      <c r="U569" s="2" t="str">
        <f>IF($B569="","",RIGHT($G569*1000+100+COUNTIF($G$2:$G569,$G569),9))</f>
        <v/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/>
      </c>
    </row>
    <row r="570" spans="15:22" x14ac:dyDescent="0.45">
      <c r="O570" s="2" t="str">
        <f>IFERROR(IF($B570="","",INDEX(所属情報!$E:$E,MATCH($A570,所属情報!$A:$A,0))),"")</f>
        <v/>
      </c>
      <c r="P570" s="2" t="str">
        <f t="shared" si="24"/>
        <v/>
      </c>
      <c r="Q570" s="2" t="str">
        <f t="shared" si="25"/>
        <v/>
      </c>
      <c r="R570" s="2" t="str">
        <f t="shared" si="26"/>
        <v/>
      </c>
      <c r="S570" s="2" t="str">
        <f>IFERROR(IF($F570="","",INDEX(リスト!$C:$C,MATCH($F570,リスト!$B:$B,0))),"")</f>
        <v/>
      </c>
      <c r="T570" s="2" t="str">
        <f>IFERROR(IF($K570="","",INDEX(リスト!$F:$F,MATCH($K570,リスト!$E:$E,0))),"")</f>
        <v/>
      </c>
      <c r="U570" s="2" t="str">
        <f>IF($B570="","",RIGHT($G570*1000+100+COUNTIF($G$2:$G570,$G570),9))</f>
        <v/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/>
      </c>
    </row>
    <row r="571" spans="15:22" x14ac:dyDescent="0.45">
      <c r="O571" s="2" t="str">
        <f>IFERROR(IF($B571="","",INDEX(所属情報!$E:$E,MATCH($A571,所属情報!$A:$A,0))),"")</f>
        <v/>
      </c>
      <c r="P571" s="2" t="str">
        <f t="shared" si="24"/>
        <v/>
      </c>
      <c r="Q571" s="2" t="str">
        <f t="shared" si="25"/>
        <v/>
      </c>
      <c r="R571" s="2" t="str">
        <f t="shared" si="26"/>
        <v/>
      </c>
      <c r="S571" s="2" t="str">
        <f>IFERROR(IF($F571="","",INDEX(リスト!$C:$C,MATCH($F571,リスト!$B:$B,0))),"")</f>
        <v/>
      </c>
      <c r="T571" s="2" t="str">
        <f>IFERROR(IF($K571="","",INDEX(リスト!$F:$F,MATCH($K571,リスト!$E:$E,0))),"")</f>
        <v/>
      </c>
      <c r="U571" s="2" t="str">
        <f>IF($B571="","",RIGHT($G571*1000+100+COUNTIF($G$2:$G571,$G571),9))</f>
        <v/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/>
      </c>
    </row>
    <row r="572" spans="15:22" x14ac:dyDescent="0.45">
      <c r="O572" s="2" t="str">
        <f>IFERROR(IF($B572="","",INDEX(所属情報!$E:$E,MATCH($A572,所属情報!$A:$A,0))),"")</f>
        <v/>
      </c>
      <c r="P572" s="2" t="str">
        <f t="shared" si="24"/>
        <v/>
      </c>
      <c r="Q572" s="2" t="str">
        <f t="shared" si="25"/>
        <v/>
      </c>
      <c r="R572" s="2" t="str">
        <f t="shared" si="26"/>
        <v/>
      </c>
      <c r="S572" s="2" t="str">
        <f>IFERROR(IF($F572="","",INDEX(リスト!$C:$C,MATCH($F572,リスト!$B:$B,0))),"")</f>
        <v/>
      </c>
      <c r="T572" s="2" t="str">
        <f>IFERROR(IF($K572="","",INDEX(リスト!$F:$F,MATCH($K572,リスト!$E:$E,0))),"")</f>
        <v/>
      </c>
      <c r="U572" s="2" t="str">
        <f>IF($B572="","",RIGHT($G572*1000+100+COUNTIF($G$2:$G572,$G572),9))</f>
        <v/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/>
      </c>
    </row>
    <row r="573" spans="15:22" x14ac:dyDescent="0.45">
      <c r="O573" s="2" t="str">
        <f>IFERROR(IF($B573="","",INDEX(所属情報!$E:$E,MATCH($A573,所属情報!$A:$A,0))),"")</f>
        <v/>
      </c>
      <c r="P573" s="2" t="str">
        <f t="shared" si="24"/>
        <v/>
      </c>
      <c r="Q573" s="2" t="str">
        <f t="shared" si="25"/>
        <v/>
      </c>
      <c r="R573" s="2" t="str">
        <f t="shared" si="26"/>
        <v/>
      </c>
      <c r="S573" s="2" t="str">
        <f>IFERROR(IF($F573="","",INDEX(リスト!$C:$C,MATCH($F573,リスト!$B:$B,0))),"")</f>
        <v/>
      </c>
      <c r="T573" s="2" t="str">
        <f>IFERROR(IF($K573="","",INDEX(リスト!$F:$F,MATCH($K573,リスト!$E:$E,0))),"")</f>
        <v/>
      </c>
      <c r="U573" s="2" t="str">
        <f>IF($B573="","",RIGHT($G573*1000+100+COUNTIF($G$2:$G573,$G573),9))</f>
        <v/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/>
      </c>
    </row>
    <row r="574" spans="15:22" x14ac:dyDescent="0.45">
      <c r="O574" s="2" t="str">
        <f>IFERROR(IF($B574="","",INDEX(所属情報!$E:$E,MATCH($A574,所属情報!$A:$A,0))),"")</f>
        <v/>
      </c>
      <c r="P574" s="2" t="str">
        <f t="shared" si="24"/>
        <v/>
      </c>
      <c r="Q574" s="2" t="str">
        <f t="shared" si="25"/>
        <v/>
      </c>
      <c r="R574" s="2" t="str">
        <f t="shared" si="26"/>
        <v/>
      </c>
      <c r="S574" s="2" t="str">
        <f>IFERROR(IF($F574="","",INDEX(リスト!$C:$C,MATCH($F574,リスト!$B:$B,0))),"")</f>
        <v/>
      </c>
      <c r="T574" s="2" t="str">
        <f>IFERROR(IF($K574="","",INDEX(リスト!$F:$F,MATCH($K574,リスト!$E:$E,0))),"")</f>
        <v/>
      </c>
      <c r="U574" s="2" t="str">
        <f>IF($B574="","",RIGHT($G574*1000+100+COUNTIF($G$2:$G574,$G574),9))</f>
        <v/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/>
      </c>
    </row>
    <row r="575" spans="15:22" x14ac:dyDescent="0.45">
      <c r="O575" s="2" t="str">
        <f>IFERROR(IF($B575="","",INDEX(所属情報!$E:$E,MATCH($A575,所属情報!$A:$A,0))),"")</f>
        <v/>
      </c>
      <c r="P575" s="2" t="str">
        <f t="shared" si="24"/>
        <v/>
      </c>
      <c r="Q575" s="2" t="str">
        <f t="shared" si="25"/>
        <v/>
      </c>
      <c r="R575" s="2" t="str">
        <f t="shared" si="26"/>
        <v/>
      </c>
      <c r="S575" s="2" t="str">
        <f>IFERROR(IF($F575="","",INDEX(リスト!$C:$C,MATCH($F575,リスト!$B:$B,0))),"")</f>
        <v/>
      </c>
      <c r="T575" s="2" t="str">
        <f>IFERROR(IF($K575="","",INDEX(リスト!$F:$F,MATCH($K575,リスト!$E:$E,0))),"")</f>
        <v/>
      </c>
      <c r="U575" s="2" t="str">
        <f>IF($B575="","",RIGHT($G575*1000+100+COUNTIF($G$2:$G575,$G575),9))</f>
        <v/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/>
      </c>
    </row>
    <row r="576" spans="15:22" x14ac:dyDescent="0.45">
      <c r="O576" s="2" t="str">
        <f>IFERROR(IF($B576="","",INDEX(所属情報!$E:$E,MATCH($A576,所属情報!$A:$A,0))),"")</f>
        <v/>
      </c>
      <c r="P576" s="2" t="str">
        <f t="shared" si="24"/>
        <v/>
      </c>
      <c r="Q576" s="2" t="str">
        <f t="shared" si="25"/>
        <v/>
      </c>
      <c r="R576" s="2" t="str">
        <f t="shared" si="26"/>
        <v/>
      </c>
      <c r="S576" s="2" t="str">
        <f>IFERROR(IF($F576="","",INDEX(リスト!$C:$C,MATCH($F576,リスト!$B:$B,0))),"")</f>
        <v/>
      </c>
      <c r="T576" s="2" t="str">
        <f>IFERROR(IF($K576="","",INDEX(リスト!$F:$F,MATCH($K576,リスト!$E:$E,0))),"")</f>
        <v/>
      </c>
      <c r="U576" s="2" t="str">
        <f>IF($B576="","",RIGHT($G576*1000+100+COUNTIF($G$2:$G576,$G576),9))</f>
        <v/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/>
      </c>
    </row>
    <row r="577" spans="15:22" x14ac:dyDescent="0.45">
      <c r="O577" s="2" t="str">
        <f>IFERROR(IF($B577="","",INDEX(所属情報!$E:$E,MATCH($A577,所属情報!$A:$A,0))),"")</f>
        <v/>
      </c>
      <c r="P577" s="2" t="str">
        <f t="shared" si="24"/>
        <v/>
      </c>
      <c r="Q577" s="2" t="str">
        <f t="shared" si="25"/>
        <v/>
      </c>
      <c r="R577" s="2" t="str">
        <f t="shared" si="26"/>
        <v/>
      </c>
      <c r="S577" s="2" t="str">
        <f>IFERROR(IF($F577="","",INDEX(リスト!$C:$C,MATCH($F577,リスト!$B:$B,0))),"")</f>
        <v/>
      </c>
      <c r="T577" s="2" t="str">
        <f>IFERROR(IF($K577="","",INDEX(リスト!$F:$F,MATCH($K577,リスト!$E:$E,0))),"")</f>
        <v/>
      </c>
      <c r="U577" s="2" t="str">
        <f>IF($B577="","",RIGHT($G577*1000+100+COUNTIF($G$2:$G577,$G577),9))</f>
        <v/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/>
      </c>
    </row>
    <row r="578" spans="15:22" x14ac:dyDescent="0.45">
      <c r="O578" s="2" t="str">
        <f>IFERROR(IF($B578="","",INDEX(所属情報!$E:$E,MATCH($A578,所属情報!$A:$A,0))),"")</f>
        <v/>
      </c>
      <c r="P578" s="2" t="str">
        <f t="shared" si="24"/>
        <v/>
      </c>
      <c r="Q578" s="2" t="str">
        <f t="shared" si="25"/>
        <v/>
      </c>
      <c r="R578" s="2" t="str">
        <f t="shared" si="26"/>
        <v/>
      </c>
      <c r="S578" s="2" t="str">
        <f>IFERROR(IF($F578="","",INDEX(リスト!$C:$C,MATCH($F578,リスト!$B:$B,0))),"")</f>
        <v/>
      </c>
      <c r="T578" s="2" t="str">
        <f>IFERROR(IF($K578="","",INDEX(リスト!$F:$F,MATCH($K578,リスト!$E:$E,0))),"")</f>
        <v/>
      </c>
      <c r="U578" s="2" t="str">
        <f>IF($B578="","",RIGHT($G578*1000+100+COUNTIF($G$2:$G578,$G578),9))</f>
        <v/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/>
      </c>
    </row>
    <row r="579" spans="15:22" x14ac:dyDescent="0.45">
      <c r="O579" s="2" t="str">
        <f>IFERROR(IF($B579="","",INDEX(所属情報!$E:$E,MATCH($A579,所属情報!$A:$A,0))),"")</f>
        <v/>
      </c>
      <c r="P579" s="2" t="str">
        <f t="shared" ref="P579:P642" si="27">IF($C579="","",IF($E579="",$C579,$C579&amp;" ("&amp;$E579&amp;")"))</f>
        <v/>
      </c>
      <c r="Q579" s="2" t="str">
        <f t="shared" ref="Q579:Q642" si="28">IF($D579="","",ASC($D579))</f>
        <v/>
      </c>
      <c r="R579" s="2" t="str">
        <f t="shared" ref="R579:R642" si="29">IF($I579="","",UPPER($I579)&amp;" "&amp;UPPER(LEFT($J579,1))&amp;LOWER(RIGHT($J579,LEN($J579)-1))&amp;" ("&amp;MID($G579,3,2)&amp;")")</f>
        <v/>
      </c>
      <c r="S579" s="2" t="str">
        <f>IFERROR(IF($F579="","",INDEX(リスト!$C:$C,MATCH($F579,リスト!$B:$B,0))),"")</f>
        <v/>
      </c>
      <c r="T579" s="2" t="str">
        <f>IFERROR(IF($K579="","",INDEX(リスト!$F:$F,MATCH($K579,リスト!$E:$E,0))),"")</f>
        <v/>
      </c>
      <c r="U579" s="2" t="str">
        <f>IF($B579="","",RIGHT($G579*1000+100+COUNTIF($G$2:$G579,$G579),9))</f>
        <v/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/>
      </c>
    </row>
    <row r="580" spans="15:22" x14ac:dyDescent="0.45">
      <c r="O580" s="2" t="str">
        <f>IFERROR(IF($B580="","",INDEX(所属情報!$E:$E,MATCH($A580,所属情報!$A:$A,0))),"")</f>
        <v/>
      </c>
      <c r="P580" s="2" t="str">
        <f t="shared" si="27"/>
        <v/>
      </c>
      <c r="Q580" s="2" t="str">
        <f t="shared" si="28"/>
        <v/>
      </c>
      <c r="R580" s="2" t="str">
        <f t="shared" si="29"/>
        <v/>
      </c>
      <c r="S580" s="2" t="str">
        <f>IFERROR(IF($F580="","",INDEX(リスト!$C:$C,MATCH($F580,リスト!$B:$B,0))),"")</f>
        <v/>
      </c>
      <c r="T580" s="2" t="str">
        <f>IFERROR(IF($K580="","",INDEX(リスト!$F:$F,MATCH($K580,リスト!$E:$E,0))),"")</f>
        <v/>
      </c>
      <c r="U580" s="2" t="str">
        <f>IF($B580="","",RIGHT($G580*1000+100+COUNTIF($G$2:$G580,$G580),9))</f>
        <v/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/>
      </c>
    </row>
    <row r="581" spans="15:22" x14ac:dyDescent="0.45">
      <c r="O581" s="2" t="str">
        <f>IFERROR(IF($B581="","",INDEX(所属情報!$E:$E,MATCH($A581,所属情報!$A:$A,0))),"")</f>
        <v/>
      </c>
      <c r="P581" s="2" t="str">
        <f t="shared" si="27"/>
        <v/>
      </c>
      <c r="Q581" s="2" t="str">
        <f t="shared" si="28"/>
        <v/>
      </c>
      <c r="R581" s="2" t="str">
        <f t="shared" si="29"/>
        <v/>
      </c>
      <c r="S581" s="2" t="str">
        <f>IFERROR(IF($F581="","",INDEX(リスト!$C:$C,MATCH($F581,リスト!$B:$B,0))),"")</f>
        <v/>
      </c>
      <c r="T581" s="2" t="str">
        <f>IFERROR(IF($K581="","",INDEX(リスト!$F:$F,MATCH($K581,リスト!$E:$E,0))),"")</f>
        <v/>
      </c>
      <c r="U581" s="2" t="str">
        <f>IF($B581="","",RIGHT($G581*1000+100+COUNTIF($G$2:$G581,$G581),9))</f>
        <v/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/>
      </c>
    </row>
    <row r="582" spans="15:22" x14ac:dyDescent="0.45">
      <c r="O582" s="2" t="str">
        <f>IFERROR(IF($B582="","",INDEX(所属情報!$E:$E,MATCH($A582,所属情報!$A:$A,0))),"")</f>
        <v/>
      </c>
      <c r="P582" s="2" t="str">
        <f t="shared" si="27"/>
        <v/>
      </c>
      <c r="Q582" s="2" t="str">
        <f t="shared" si="28"/>
        <v/>
      </c>
      <c r="R582" s="2" t="str">
        <f t="shared" si="29"/>
        <v/>
      </c>
      <c r="S582" s="2" t="str">
        <f>IFERROR(IF($F582="","",INDEX(リスト!$C:$C,MATCH($F582,リスト!$B:$B,0))),"")</f>
        <v/>
      </c>
      <c r="T582" s="2" t="str">
        <f>IFERROR(IF($K582="","",INDEX(リスト!$F:$F,MATCH($K582,リスト!$E:$E,0))),"")</f>
        <v/>
      </c>
      <c r="U582" s="2" t="str">
        <f>IF($B582="","",RIGHT($G582*1000+100+COUNTIF($G$2:$G582,$G582),9))</f>
        <v/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/>
      </c>
    </row>
    <row r="583" spans="15:22" x14ac:dyDescent="0.45">
      <c r="O583" s="2" t="str">
        <f>IFERROR(IF($B583="","",INDEX(所属情報!$E:$E,MATCH($A583,所属情報!$A:$A,0))),"")</f>
        <v/>
      </c>
      <c r="P583" s="2" t="str">
        <f t="shared" si="27"/>
        <v/>
      </c>
      <c r="Q583" s="2" t="str">
        <f t="shared" si="28"/>
        <v/>
      </c>
      <c r="R583" s="2" t="str">
        <f t="shared" si="29"/>
        <v/>
      </c>
      <c r="S583" s="2" t="str">
        <f>IFERROR(IF($F583="","",INDEX(リスト!$C:$C,MATCH($F583,リスト!$B:$B,0))),"")</f>
        <v/>
      </c>
      <c r="T583" s="2" t="str">
        <f>IFERROR(IF($K583="","",INDEX(リスト!$F:$F,MATCH($K583,リスト!$E:$E,0))),"")</f>
        <v/>
      </c>
      <c r="U583" s="2" t="str">
        <f>IF($B583="","",RIGHT($G583*1000+100+COUNTIF($G$2:$G583,$G583),9))</f>
        <v/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/>
      </c>
    </row>
    <row r="584" spans="15:22" x14ac:dyDescent="0.45">
      <c r="O584" s="2" t="str">
        <f>IFERROR(IF($B584="","",INDEX(所属情報!$E:$E,MATCH($A584,所属情報!$A:$A,0))),"")</f>
        <v/>
      </c>
      <c r="P584" s="2" t="str">
        <f t="shared" si="27"/>
        <v/>
      </c>
      <c r="Q584" s="2" t="str">
        <f t="shared" si="28"/>
        <v/>
      </c>
      <c r="R584" s="2" t="str">
        <f t="shared" si="29"/>
        <v/>
      </c>
      <c r="S584" s="2" t="str">
        <f>IFERROR(IF($F584="","",INDEX(リスト!$C:$C,MATCH($F584,リスト!$B:$B,0))),"")</f>
        <v/>
      </c>
      <c r="T584" s="2" t="str">
        <f>IFERROR(IF($K584="","",INDEX(リスト!$F:$F,MATCH($K584,リスト!$E:$E,0))),"")</f>
        <v/>
      </c>
      <c r="U584" s="2" t="str">
        <f>IF($B584="","",RIGHT($G584*1000+100+COUNTIF($G$2:$G584,$G584),9))</f>
        <v/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/>
      </c>
    </row>
    <row r="585" spans="15:22" x14ac:dyDescent="0.45">
      <c r="O585" s="2" t="str">
        <f>IFERROR(IF($B585="","",INDEX(所属情報!$E:$E,MATCH($A585,所属情報!$A:$A,0))),"")</f>
        <v/>
      </c>
      <c r="P585" s="2" t="str">
        <f t="shared" si="27"/>
        <v/>
      </c>
      <c r="Q585" s="2" t="str">
        <f t="shared" si="28"/>
        <v/>
      </c>
      <c r="R585" s="2" t="str">
        <f t="shared" si="29"/>
        <v/>
      </c>
      <c r="S585" s="2" t="str">
        <f>IFERROR(IF($F585="","",INDEX(リスト!$C:$C,MATCH($F585,リスト!$B:$B,0))),"")</f>
        <v/>
      </c>
      <c r="T585" s="2" t="str">
        <f>IFERROR(IF($K585="","",INDEX(リスト!$F:$F,MATCH($K585,リスト!$E:$E,0))),"")</f>
        <v/>
      </c>
      <c r="U585" s="2" t="str">
        <f>IF($B585="","",RIGHT($G585*1000+100+COUNTIF($G$2:$G585,$G585),9))</f>
        <v/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/>
      </c>
    </row>
    <row r="586" spans="15:22" x14ac:dyDescent="0.45">
      <c r="O586" s="2" t="str">
        <f>IFERROR(IF($B586="","",INDEX(所属情報!$E:$E,MATCH($A586,所属情報!$A:$A,0))),"")</f>
        <v/>
      </c>
      <c r="P586" s="2" t="str">
        <f t="shared" si="27"/>
        <v/>
      </c>
      <c r="Q586" s="2" t="str">
        <f t="shared" si="28"/>
        <v/>
      </c>
      <c r="R586" s="2" t="str">
        <f t="shared" si="29"/>
        <v/>
      </c>
      <c r="S586" s="2" t="str">
        <f>IFERROR(IF($F586="","",INDEX(リスト!$C:$C,MATCH($F586,リスト!$B:$B,0))),"")</f>
        <v/>
      </c>
      <c r="T586" s="2" t="str">
        <f>IFERROR(IF($K586="","",INDEX(リスト!$F:$F,MATCH($K586,リスト!$E:$E,0))),"")</f>
        <v/>
      </c>
      <c r="U586" s="2" t="str">
        <f>IF($B586="","",RIGHT($G586*1000+100+COUNTIF($G$2:$G586,$G586),9))</f>
        <v/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/>
      </c>
    </row>
    <row r="587" spans="15:22" x14ac:dyDescent="0.45">
      <c r="O587" s="2" t="str">
        <f>IFERROR(IF($B587="","",INDEX(所属情報!$E:$E,MATCH($A587,所属情報!$A:$A,0))),"")</f>
        <v/>
      </c>
      <c r="P587" s="2" t="str">
        <f t="shared" si="27"/>
        <v/>
      </c>
      <c r="Q587" s="2" t="str">
        <f t="shared" si="28"/>
        <v/>
      </c>
      <c r="R587" s="2" t="str">
        <f t="shared" si="29"/>
        <v/>
      </c>
      <c r="S587" s="2" t="str">
        <f>IFERROR(IF($F587="","",INDEX(リスト!$C:$C,MATCH($F587,リスト!$B:$B,0))),"")</f>
        <v/>
      </c>
      <c r="T587" s="2" t="str">
        <f>IFERROR(IF($K587="","",INDEX(リスト!$F:$F,MATCH($K587,リスト!$E:$E,0))),"")</f>
        <v/>
      </c>
      <c r="U587" s="2" t="str">
        <f>IF($B587="","",RIGHT($G587*1000+100+COUNTIF($G$2:$G587,$G587),9))</f>
        <v/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/>
      </c>
    </row>
    <row r="588" spans="15:22" x14ac:dyDescent="0.45">
      <c r="O588" s="2" t="str">
        <f>IFERROR(IF($B588="","",INDEX(所属情報!$E:$E,MATCH($A588,所属情報!$A:$A,0))),"")</f>
        <v/>
      </c>
      <c r="P588" s="2" t="str">
        <f t="shared" si="27"/>
        <v/>
      </c>
      <c r="Q588" s="2" t="str">
        <f t="shared" si="28"/>
        <v/>
      </c>
      <c r="R588" s="2" t="str">
        <f t="shared" si="29"/>
        <v/>
      </c>
      <c r="S588" s="2" t="str">
        <f>IFERROR(IF($F588="","",INDEX(リスト!$C:$C,MATCH($F588,リスト!$B:$B,0))),"")</f>
        <v/>
      </c>
      <c r="T588" s="2" t="str">
        <f>IFERROR(IF($K588="","",INDEX(リスト!$F:$F,MATCH($K588,リスト!$E:$E,0))),"")</f>
        <v/>
      </c>
      <c r="U588" s="2" t="str">
        <f>IF($B588="","",RIGHT($G588*1000+100+COUNTIF($G$2:$G588,$G588),9))</f>
        <v/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/>
      </c>
    </row>
    <row r="589" spans="15:22" x14ac:dyDescent="0.45">
      <c r="O589" s="2" t="str">
        <f>IFERROR(IF($B589="","",INDEX(所属情報!$E:$E,MATCH($A589,所属情報!$A:$A,0))),"")</f>
        <v/>
      </c>
      <c r="P589" s="2" t="str">
        <f t="shared" si="27"/>
        <v/>
      </c>
      <c r="Q589" s="2" t="str">
        <f t="shared" si="28"/>
        <v/>
      </c>
      <c r="R589" s="2" t="str">
        <f t="shared" si="29"/>
        <v/>
      </c>
      <c r="S589" s="2" t="str">
        <f>IFERROR(IF($F589="","",INDEX(リスト!$C:$C,MATCH($F589,リスト!$B:$B,0))),"")</f>
        <v/>
      </c>
      <c r="T589" s="2" t="str">
        <f>IFERROR(IF($K589="","",INDEX(リスト!$F:$F,MATCH($K589,リスト!$E:$E,0))),"")</f>
        <v/>
      </c>
      <c r="U589" s="2" t="str">
        <f>IF($B589="","",RIGHT($G589*1000+100+COUNTIF($G$2:$G589,$G589),9))</f>
        <v/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/>
      </c>
    </row>
    <row r="590" spans="15:22" x14ac:dyDescent="0.45">
      <c r="O590" s="2" t="str">
        <f>IFERROR(IF($B590="","",INDEX(所属情報!$E:$E,MATCH($A590,所属情報!$A:$A,0))),"")</f>
        <v/>
      </c>
      <c r="P590" s="2" t="str">
        <f t="shared" si="27"/>
        <v/>
      </c>
      <c r="Q590" s="2" t="str">
        <f t="shared" si="28"/>
        <v/>
      </c>
      <c r="R590" s="2" t="str">
        <f t="shared" si="29"/>
        <v/>
      </c>
      <c r="S590" s="2" t="str">
        <f>IFERROR(IF($F590="","",INDEX(リスト!$C:$C,MATCH($F590,リスト!$B:$B,0))),"")</f>
        <v/>
      </c>
      <c r="T590" s="2" t="str">
        <f>IFERROR(IF($K590="","",INDEX(リスト!$F:$F,MATCH($K590,リスト!$E:$E,0))),"")</f>
        <v/>
      </c>
      <c r="U590" s="2" t="str">
        <f>IF($B590="","",RIGHT($G590*1000+100+COUNTIF($G$2:$G590,$G590),9))</f>
        <v/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/>
      </c>
    </row>
    <row r="591" spans="15:22" x14ac:dyDescent="0.45">
      <c r="O591" s="2" t="str">
        <f>IFERROR(IF($B591="","",INDEX(所属情報!$E:$E,MATCH($A591,所属情報!$A:$A,0))),"")</f>
        <v/>
      </c>
      <c r="P591" s="2" t="str">
        <f t="shared" si="27"/>
        <v/>
      </c>
      <c r="Q591" s="2" t="str">
        <f t="shared" si="28"/>
        <v/>
      </c>
      <c r="R591" s="2" t="str">
        <f t="shared" si="29"/>
        <v/>
      </c>
      <c r="S591" s="2" t="str">
        <f>IFERROR(IF($F591="","",INDEX(リスト!$C:$C,MATCH($F591,リスト!$B:$B,0))),"")</f>
        <v/>
      </c>
      <c r="T591" s="2" t="str">
        <f>IFERROR(IF($K591="","",INDEX(リスト!$F:$F,MATCH($K591,リスト!$E:$E,0))),"")</f>
        <v/>
      </c>
      <c r="U591" s="2" t="str">
        <f>IF($B591="","",RIGHT($G591*1000+100+COUNTIF($G$2:$G591,$G591),9))</f>
        <v/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/>
      </c>
    </row>
    <row r="592" spans="15:22" x14ac:dyDescent="0.45">
      <c r="O592" s="2" t="str">
        <f>IFERROR(IF($B592="","",INDEX(所属情報!$E:$E,MATCH($A592,所属情報!$A:$A,0))),"")</f>
        <v/>
      </c>
      <c r="P592" s="2" t="str">
        <f t="shared" si="27"/>
        <v/>
      </c>
      <c r="Q592" s="2" t="str">
        <f t="shared" si="28"/>
        <v/>
      </c>
      <c r="R592" s="2" t="str">
        <f t="shared" si="29"/>
        <v/>
      </c>
      <c r="S592" s="2" t="str">
        <f>IFERROR(IF($F592="","",INDEX(リスト!$C:$C,MATCH($F592,リスト!$B:$B,0))),"")</f>
        <v/>
      </c>
      <c r="T592" s="2" t="str">
        <f>IFERROR(IF($K592="","",INDEX(リスト!$F:$F,MATCH($K592,リスト!$E:$E,0))),"")</f>
        <v/>
      </c>
      <c r="U592" s="2" t="str">
        <f>IF($B592="","",RIGHT($G592*1000+100+COUNTIF($G$2:$G592,$G592),9))</f>
        <v/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/>
      </c>
    </row>
    <row r="593" spans="15:22" x14ac:dyDescent="0.45">
      <c r="O593" s="2" t="str">
        <f>IFERROR(IF($B593="","",INDEX(所属情報!$E:$E,MATCH($A593,所属情報!$A:$A,0))),"")</f>
        <v/>
      </c>
      <c r="P593" s="2" t="str">
        <f t="shared" si="27"/>
        <v/>
      </c>
      <c r="Q593" s="2" t="str">
        <f t="shared" si="28"/>
        <v/>
      </c>
      <c r="R593" s="2" t="str">
        <f t="shared" si="29"/>
        <v/>
      </c>
      <c r="S593" s="2" t="str">
        <f>IFERROR(IF($F593="","",INDEX(リスト!$C:$C,MATCH($F593,リスト!$B:$B,0))),"")</f>
        <v/>
      </c>
      <c r="T593" s="2" t="str">
        <f>IFERROR(IF($K593="","",INDEX(リスト!$F:$F,MATCH($K593,リスト!$E:$E,0))),"")</f>
        <v/>
      </c>
      <c r="U593" s="2" t="str">
        <f>IF($B593="","",RIGHT($G593*1000+100+COUNTIF($G$2:$G593,$G593),9))</f>
        <v/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/>
      </c>
    </row>
    <row r="594" spans="15:22" x14ac:dyDescent="0.45">
      <c r="O594" s="2" t="str">
        <f>IFERROR(IF($B594="","",INDEX(所属情報!$E:$E,MATCH($A594,所属情報!$A:$A,0))),"")</f>
        <v/>
      </c>
      <c r="P594" s="2" t="str">
        <f t="shared" si="27"/>
        <v/>
      </c>
      <c r="Q594" s="2" t="str">
        <f t="shared" si="28"/>
        <v/>
      </c>
      <c r="R594" s="2" t="str">
        <f t="shared" si="29"/>
        <v/>
      </c>
      <c r="S594" s="2" t="str">
        <f>IFERROR(IF($F594="","",INDEX(リスト!$C:$C,MATCH($F594,リスト!$B:$B,0))),"")</f>
        <v/>
      </c>
      <c r="T594" s="2" t="str">
        <f>IFERROR(IF($K594="","",INDEX(リスト!$F:$F,MATCH($K594,リスト!$E:$E,0))),"")</f>
        <v/>
      </c>
      <c r="U594" s="2" t="str">
        <f>IF($B594="","",RIGHT($G594*1000+100+COUNTIF($G$2:$G594,$G594),9))</f>
        <v/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/>
      </c>
    </row>
    <row r="595" spans="15:22" x14ac:dyDescent="0.45">
      <c r="O595" s="2" t="str">
        <f>IFERROR(IF($B595="","",INDEX(所属情報!$E:$E,MATCH($A595,所属情報!$A:$A,0))),"")</f>
        <v/>
      </c>
      <c r="P595" s="2" t="str">
        <f t="shared" si="27"/>
        <v/>
      </c>
      <c r="Q595" s="2" t="str">
        <f t="shared" si="28"/>
        <v/>
      </c>
      <c r="R595" s="2" t="str">
        <f t="shared" si="29"/>
        <v/>
      </c>
      <c r="S595" s="2" t="str">
        <f>IFERROR(IF($F595="","",INDEX(リスト!$C:$C,MATCH($F595,リスト!$B:$B,0))),"")</f>
        <v/>
      </c>
      <c r="T595" s="2" t="str">
        <f>IFERROR(IF($K595="","",INDEX(リスト!$F:$F,MATCH($K595,リスト!$E:$E,0))),"")</f>
        <v/>
      </c>
      <c r="U595" s="2" t="str">
        <f>IF($B595="","",RIGHT($G595*1000+100+COUNTIF($G$2:$G595,$G595),9))</f>
        <v/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/>
      </c>
    </row>
    <row r="596" spans="15:22" x14ac:dyDescent="0.45">
      <c r="O596" s="2" t="str">
        <f>IFERROR(IF($B596="","",INDEX(所属情報!$E:$E,MATCH($A596,所属情報!$A:$A,0))),"")</f>
        <v/>
      </c>
      <c r="P596" s="2" t="str">
        <f t="shared" si="27"/>
        <v/>
      </c>
      <c r="Q596" s="2" t="str">
        <f t="shared" si="28"/>
        <v/>
      </c>
      <c r="R596" s="2" t="str">
        <f t="shared" si="29"/>
        <v/>
      </c>
      <c r="S596" s="2" t="str">
        <f>IFERROR(IF($F596="","",INDEX(リスト!$C:$C,MATCH($F596,リスト!$B:$B,0))),"")</f>
        <v/>
      </c>
      <c r="T596" s="2" t="str">
        <f>IFERROR(IF($K596="","",INDEX(リスト!$F:$F,MATCH($K596,リスト!$E:$E,0))),"")</f>
        <v/>
      </c>
      <c r="U596" s="2" t="str">
        <f>IF($B596="","",RIGHT($G596*1000+100+COUNTIF($G$2:$G596,$G596),9))</f>
        <v/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/>
      </c>
    </row>
    <row r="597" spans="15:22" x14ac:dyDescent="0.45">
      <c r="O597" s="2" t="str">
        <f>IFERROR(IF($B597="","",INDEX(所属情報!$E:$E,MATCH($A597,所属情報!$A:$A,0))),"")</f>
        <v/>
      </c>
      <c r="P597" s="2" t="str">
        <f t="shared" si="27"/>
        <v/>
      </c>
      <c r="Q597" s="2" t="str">
        <f t="shared" si="28"/>
        <v/>
      </c>
      <c r="R597" s="2" t="str">
        <f t="shared" si="29"/>
        <v/>
      </c>
      <c r="S597" s="2" t="str">
        <f>IFERROR(IF($F597="","",INDEX(リスト!$C:$C,MATCH($F597,リスト!$B:$B,0))),"")</f>
        <v/>
      </c>
      <c r="T597" s="2" t="str">
        <f>IFERROR(IF($K597="","",INDEX(リスト!$F:$F,MATCH($K597,リスト!$E:$E,0))),"")</f>
        <v/>
      </c>
      <c r="U597" s="2" t="str">
        <f>IF($B597="","",RIGHT($G597*1000+100+COUNTIF($G$2:$G597,$G597),9))</f>
        <v/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/>
      </c>
    </row>
    <row r="598" spans="15:22" x14ac:dyDescent="0.45">
      <c r="O598" s="2" t="str">
        <f>IFERROR(IF($B598="","",INDEX(所属情報!$E:$E,MATCH($A598,所属情報!$A:$A,0))),"")</f>
        <v/>
      </c>
      <c r="P598" s="2" t="str">
        <f t="shared" si="27"/>
        <v/>
      </c>
      <c r="Q598" s="2" t="str">
        <f t="shared" si="28"/>
        <v/>
      </c>
      <c r="R598" s="2" t="str">
        <f t="shared" si="29"/>
        <v/>
      </c>
      <c r="S598" s="2" t="str">
        <f>IFERROR(IF($F598="","",INDEX(リスト!$C:$C,MATCH($F598,リスト!$B:$B,0))),"")</f>
        <v/>
      </c>
      <c r="T598" s="2" t="str">
        <f>IFERROR(IF($K598="","",INDEX(リスト!$F:$F,MATCH($K598,リスト!$E:$E,0))),"")</f>
        <v/>
      </c>
      <c r="U598" s="2" t="str">
        <f>IF($B598="","",RIGHT($G598*1000+100+COUNTIF($G$2:$G598,$G598),9))</f>
        <v/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/>
      </c>
    </row>
    <row r="599" spans="15:22" x14ac:dyDescent="0.45">
      <c r="O599" s="2" t="str">
        <f>IFERROR(IF($B599="","",INDEX(所属情報!$E:$E,MATCH($A599,所属情報!$A:$A,0))),"")</f>
        <v/>
      </c>
      <c r="P599" s="2" t="str">
        <f t="shared" si="27"/>
        <v/>
      </c>
      <c r="Q599" s="2" t="str">
        <f t="shared" si="28"/>
        <v/>
      </c>
      <c r="R599" s="2" t="str">
        <f t="shared" si="29"/>
        <v/>
      </c>
      <c r="S599" s="2" t="str">
        <f>IFERROR(IF($F599="","",INDEX(リスト!$C:$C,MATCH($F599,リスト!$B:$B,0))),"")</f>
        <v/>
      </c>
      <c r="T599" s="2" t="str">
        <f>IFERROR(IF($K599="","",INDEX(リスト!$F:$F,MATCH($K599,リスト!$E:$E,0))),"")</f>
        <v/>
      </c>
      <c r="U599" s="2" t="str">
        <f>IF($B599="","",RIGHT($G599*1000+100+COUNTIF($G$2:$G599,$G599),9))</f>
        <v/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/>
      </c>
    </row>
    <row r="600" spans="15:22" x14ac:dyDescent="0.45">
      <c r="O600" s="2" t="str">
        <f>IFERROR(IF($B600="","",INDEX(所属情報!$E:$E,MATCH($A600,所属情報!$A:$A,0))),"")</f>
        <v/>
      </c>
      <c r="P600" s="2" t="str">
        <f t="shared" si="27"/>
        <v/>
      </c>
      <c r="Q600" s="2" t="str">
        <f t="shared" si="28"/>
        <v/>
      </c>
      <c r="R600" s="2" t="str">
        <f t="shared" si="29"/>
        <v/>
      </c>
      <c r="S600" s="2" t="str">
        <f>IFERROR(IF($F600="","",INDEX(リスト!$C:$C,MATCH($F600,リスト!$B:$B,0))),"")</f>
        <v/>
      </c>
      <c r="T600" s="2" t="str">
        <f>IFERROR(IF($K600="","",INDEX(リスト!$F:$F,MATCH($K600,リスト!$E:$E,0))),"")</f>
        <v/>
      </c>
      <c r="U600" s="2" t="str">
        <f>IF($B600="","",RIGHT($G600*1000+100+COUNTIF($G$2:$G600,$G600),9))</f>
        <v/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/>
      </c>
    </row>
    <row r="601" spans="15:22" x14ac:dyDescent="0.45">
      <c r="O601" s="2" t="str">
        <f>IFERROR(IF($B601="","",INDEX(所属情報!$E:$E,MATCH($A601,所属情報!$A:$A,0))),"")</f>
        <v/>
      </c>
      <c r="P601" s="2" t="str">
        <f t="shared" si="27"/>
        <v/>
      </c>
      <c r="Q601" s="2" t="str">
        <f t="shared" si="28"/>
        <v/>
      </c>
      <c r="R601" s="2" t="str">
        <f t="shared" si="29"/>
        <v/>
      </c>
      <c r="S601" s="2" t="str">
        <f>IFERROR(IF($F601="","",INDEX(リスト!$C:$C,MATCH($F601,リスト!$B:$B,0))),"")</f>
        <v/>
      </c>
      <c r="T601" s="2" t="str">
        <f>IFERROR(IF($K601="","",INDEX(リスト!$F:$F,MATCH($K601,リスト!$E:$E,0))),"")</f>
        <v/>
      </c>
      <c r="U601" s="2" t="str">
        <f>IF($B601="","",RIGHT($G601*1000+100+COUNTIF($G$2:$G601,$G601),9))</f>
        <v/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/>
      </c>
    </row>
    <row r="602" spans="15:22" x14ac:dyDescent="0.45">
      <c r="O602" s="2" t="str">
        <f>IFERROR(IF($B602="","",INDEX(所属情報!$E:$E,MATCH($A602,所属情報!$A:$A,0))),"")</f>
        <v/>
      </c>
      <c r="P602" s="2" t="str">
        <f t="shared" si="27"/>
        <v/>
      </c>
      <c r="Q602" s="2" t="str">
        <f t="shared" si="28"/>
        <v/>
      </c>
      <c r="R602" s="2" t="str">
        <f t="shared" si="29"/>
        <v/>
      </c>
      <c r="S602" s="2" t="str">
        <f>IFERROR(IF($F602="","",INDEX(リスト!$C:$C,MATCH($F602,リスト!$B:$B,0))),"")</f>
        <v/>
      </c>
      <c r="T602" s="2" t="str">
        <f>IFERROR(IF($K602="","",INDEX(リスト!$F:$F,MATCH($K602,リスト!$E:$E,0))),"")</f>
        <v/>
      </c>
      <c r="U602" s="2" t="str">
        <f>IF($B602="","",RIGHT($G602*1000+100+COUNTIF($G$2:$G602,$G602),9))</f>
        <v/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/>
      </c>
    </row>
    <row r="603" spans="15:22" x14ac:dyDescent="0.45">
      <c r="O603" s="2" t="str">
        <f>IFERROR(IF($B603="","",INDEX(所属情報!$E:$E,MATCH($A603,所属情報!$A:$A,0))),"")</f>
        <v/>
      </c>
      <c r="P603" s="2" t="str">
        <f t="shared" si="27"/>
        <v/>
      </c>
      <c r="Q603" s="2" t="str">
        <f t="shared" si="28"/>
        <v/>
      </c>
      <c r="R603" s="2" t="str">
        <f t="shared" si="29"/>
        <v/>
      </c>
      <c r="S603" s="2" t="str">
        <f>IFERROR(IF($F603="","",INDEX(リスト!$C:$C,MATCH($F603,リスト!$B:$B,0))),"")</f>
        <v/>
      </c>
      <c r="T603" s="2" t="str">
        <f>IFERROR(IF($K603="","",INDEX(リスト!$F:$F,MATCH($K603,リスト!$E:$E,0))),"")</f>
        <v/>
      </c>
      <c r="U603" s="2" t="str">
        <f>IF($B603="","",RIGHT($G603*1000+100+COUNTIF($G$2:$G603,$G603),9))</f>
        <v/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/>
      </c>
    </row>
    <row r="604" spans="15:22" x14ac:dyDescent="0.45">
      <c r="O604" s="2" t="str">
        <f>IFERROR(IF($B604="","",INDEX(所属情報!$E:$E,MATCH($A604,所属情報!$A:$A,0))),"")</f>
        <v/>
      </c>
      <c r="P604" s="2" t="str">
        <f t="shared" si="27"/>
        <v/>
      </c>
      <c r="Q604" s="2" t="str">
        <f t="shared" si="28"/>
        <v/>
      </c>
      <c r="R604" s="2" t="str">
        <f t="shared" si="29"/>
        <v/>
      </c>
      <c r="S604" s="2" t="str">
        <f>IFERROR(IF($F604="","",INDEX(リスト!$C:$C,MATCH($F604,リスト!$B:$B,0))),"")</f>
        <v/>
      </c>
      <c r="T604" s="2" t="str">
        <f>IFERROR(IF($K604="","",INDEX(リスト!$F:$F,MATCH($K604,リスト!$E:$E,0))),"")</f>
        <v/>
      </c>
      <c r="U604" s="2" t="str">
        <f>IF($B604="","",RIGHT($G604*1000+100+COUNTIF($G$2:$G604,$G604),9))</f>
        <v/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/>
      </c>
    </row>
    <row r="605" spans="15:22" x14ac:dyDescent="0.45">
      <c r="O605" s="2" t="str">
        <f>IFERROR(IF($B605="","",INDEX(所属情報!$E:$E,MATCH($A605,所属情報!$A:$A,0))),"")</f>
        <v/>
      </c>
      <c r="P605" s="2" t="str">
        <f t="shared" si="27"/>
        <v/>
      </c>
      <c r="Q605" s="2" t="str">
        <f t="shared" si="28"/>
        <v/>
      </c>
      <c r="R605" s="2" t="str">
        <f t="shared" si="29"/>
        <v/>
      </c>
      <c r="S605" s="2" t="str">
        <f>IFERROR(IF($F605="","",INDEX(リスト!$C:$C,MATCH($F605,リスト!$B:$B,0))),"")</f>
        <v/>
      </c>
      <c r="T605" s="2" t="str">
        <f>IFERROR(IF($K605="","",INDEX(リスト!$F:$F,MATCH($K605,リスト!$E:$E,0))),"")</f>
        <v/>
      </c>
      <c r="U605" s="2" t="str">
        <f>IF($B605="","",RIGHT($G605*1000+100+COUNTIF($G$2:$G605,$G605),9))</f>
        <v/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/>
      </c>
    </row>
    <row r="606" spans="15:22" x14ac:dyDescent="0.45">
      <c r="O606" s="2" t="str">
        <f>IFERROR(IF($B606="","",INDEX(所属情報!$E:$E,MATCH($A606,所属情報!$A:$A,0))),"")</f>
        <v/>
      </c>
      <c r="P606" s="2" t="str">
        <f t="shared" si="27"/>
        <v/>
      </c>
      <c r="Q606" s="2" t="str">
        <f t="shared" si="28"/>
        <v/>
      </c>
      <c r="R606" s="2" t="str">
        <f t="shared" si="29"/>
        <v/>
      </c>
      <c r="S606" s="2" t="str">
        <f>IFERROR(IF($F606="","",INDEX(リスト!$C:$C,MATCH($F606,リスト!$B:$B,0))),"")</f>
        <v/>
      </c>
      <c r="T606" s="2" t="str">
        <f>IFERROR(IF($K606="","",INDEX(リスト!$F:$F,MATCH($K606,リスト!$E:$E,0))),"")</f>
        <v/>
      </c>
      <c r="U606" s="2" t="str">
        <f>IF($B606="","",RIGHT($G606*1000+100+COUNTIF($G$2:$G606,$G606),9))</f>
        <v/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/>
      </c>
    </row>
    <row r="607" spans="15:22" x14ac:dyDescent="0.45">
      <c r="O607" s="2" t="str">
        <f>IFERROR(IF($B607="","",INDEX(所属情報!$E:$E,MATCH($A607,所属情報!$A:$A,0))),"")</f>
        <v/>
      </c>
      <c r="P607" s="2" t="str">
        <f t="shared" si="27"/>
        <v/>
      </c>
      <c r="Q607" s="2" t="str">
        <f t="shared" si="28"/>
        <v/>
      </c>
      <c r="R607" s="2" t="str">
        <f t="shared" si="29"/>
        <v/>
      </c>
      <c r="S607" s="2" t="str">
        <f>IFERROR(IF($F607="","",INDEX(リスト!$C:$C,MATCH($F607,リスト!$B:$B,0))),"")</f>
        <v/>
      </c>
      <c r="T607" s="2" t="str">
        <f>IFERROR(IF($K607="","",INDEX(リスト!$F:$F,MATCH($K607,リスト!$E:$E,0))),"")</f>
        <v/>
      </c>
      <c r="U607" s="2" t="str">
        <f>IF($B607="","",RIGHT($G607*1000+100+COUNTIF($G$2:$G607,$G607),9))</f>
        <v/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/>
      </c>
    </row>
    <row r="608" spans="15:22" x14ac:dyDescent="0.45">
      <c r="O608" s="2" t="str">
        <f>IFERROR(IF($B608="","",INDEX(所属情報!$E:$E,MATCH($A608,所属情報!$A:$A,0))),"")</f>
        <v/>
      </c>
      <c r="P608" s="2" t="str">
        <f t="shared" si="27"/>
        <v/>
      </c>
      <c r="Q608" s="2" t="str">
        <f t="shared" si="28"/>
        <v/>
      </c>
      <c r="R608" s="2" t="str">
        <f t="shared" si="29"/>
        <v/>
      </c>
      <c r="S608" s="2" t="str">
        <f>IFERROR(IF($F608="","",INDEX(リスト!$C:$C,MATCH($F608,リスト!$B:$B,0))),"")</f>
        <v/>
      </c>
      <c r="T608" s="2" t="str">
        <f>IFERROR(IF($K608="","",INDEX(リスト!$F:$F,MATCH($K608,リスト!$E:$E,0))),"")</f>
        <v/>
      </c>
      <c r="U608" s="2" t="str">
        <f>IF($B608="","",RIGHT($G608*1000+100+COUNTIF($G$2:$G608,$G608),9))</f>
        <v/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/>
      </c>
    </row>
    <row r="609" spans="15:22" x14ac:dyDescent="0.45">
      <c r="O609" s="2" t="str">
        <f>IFERROR(IF($B609="","",INDEX(所属情報!$E:$E,MATCH($A609,所属情報!$A:$A,0))),"")</f>
        <v/>
      </c>
      <c r="P609" s="2" t="str">
        <f t="shared" si="27"/>
        <v/>
      </c>
      <c r="Q609" s="2" t="str">
        <f t="shared" si="28"/>
        <v/>
      </c>
      <c r="R609" s="2" t="str">
        <f t="shared" si="29"/>
        <v/>
      </c>
      <c r="S609" s="2" t="str">
        <f>IFERROR(IF($F609="","",INDEX(リスト!$C:$C,MATCH($F609,リスト!$B:$B,0))),"")</f>
        <v/>
      </c>
      <c r="T609" s="2" t="str">
        <f>IFERROR(IF($K609="","",INDEX(リスト!$F:$F,MATCH($K609,リスト!$E:$E,0))),"")</f>
        <v/>
      </c>
      <c r="U609" s="2" t="str">
        <f>IF($B609="","",RIGHT($G609*1000+100+COUNTIF($G$2:$G609,$G609),9))</f>
        <v/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/>
      </c>
    </row>
    <row r="610" spans="15:22" x14ac:dyDescent="0.45">
      <c r="O610" s="2" t="str">
        <f>IFERROR(IF($B610="","",INDEX(所属情報!$E:$E,MATCH($A610,所属情報!$A:$A,0))),"")</f>
        <v/>
      </c>
      <c r="P610" s="2" t="str">
        <f t="shared" si="27"/>
        <v/>
      </c>
      <c r="Q610" s="2" t="str">
        <f t="shared" si="28"/>
        <v/>
      </c>
      <c r="R610" s="2" t="str">
        <f t="shared" si="29"/>
        <v/>
      </c>
      <c r="S610" s="2" t="str">
        <f>IFERROR(IF($F610="","",INDEX(リスト!$C:$C,MATCH($F610,リスト!$B:$B,0))),"")</f>
        <v/>
      </c>
      <c r="T610" s="2" t="str">
        <f>IFERROR(IF($K610="","",INDEX(リスト!$F:$F,MATCH($K610,リスト!$E:$E,0))),"")</f>
        <v/>
      </c>
      <c r="U610" s="2" t="str">
        <f>IF($B610="","",RIGHT($G610*1000+100+COUNTIF($G$2:$G610,$G610),9))</f>
        <v/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/>
      </c>
    </row>
    <row r="611" spans="15:22" x14ac:dyDescent="0.45">
      <c r="O611" s="2" t="str">
        <f>IFERROR(IF($B611="","",INDEX(所属情報!$E:$E,MATCH($A611,所属情報!$A:$A,0))),"")</f>
        <v/>
      </c>
      <c r="P611" s="2" t="str">
        <f t="shared" si="27"/>
        <v/>
      </c>
      <c r="Q611" s="2" t="str">
        <f t="shared" si="28"/>
        <v/>
      </c>
      <c r="R611" s="2" t="str">
        <f t="shared" si="29"/>
        <v/>
      </c>
      <c r="S611" s="2" t="str">
        <f>IFERROR(IF($F611="","",INDEX(リスト!$C:$C,MATCH($F611,リスト!$B:$B,0))),"")</f>
        <v/>
      </c>
      <c r="T611" s="2" t="str">
        <f>IFERROR(IF($K611="","",INDEX(リスト!$F:$F,MATCH($K611,リスト!$E:$E,0))),"")</f>
        <v/>
      </c>
      <c r="U611" s="2" t="str">
        <f>IF($B611="","",RIGHT($G611*1000+100+COUNTIF($G$2:$G611,$G611),9))</f>
        <v/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/>
      </c>
    </row>
    <row r="612" spans="15:22" x14ac:dyDescent="0.45">
      <c r="O612" s="2" t="str">
        <f>IFERROR(IF($B612="","",INDEX(所属情報!$E:$E,MATCH($A612,所属情報!$A:$A,0))),"")</f>
        <v/>
      </c>
      <c r="P612" s="2" t="str">
        <f t="shared" si="27"/>
        <v/>
      </c>
      <c r="Q612" s="2" t="str">
        <f t="shared" si="28"/>
        <v/>
      </c>
      <c r="R612" s="2" t="str">
        <f t="shared" si="29"/>
        <v/>
      </c>
      <c r="S612" s="2" t="str">
        <f>IFERROR(IF($F612="","",INDEX(リスト!$C:$C,MATCH($F612,リスト!$B:$B,0))),"")</f>
        <v/>
      </c>
      <c r="T612" s="2" t="str">
        <f>IFERROR(IF($K612="","",INDEX(リスト!$F:$F,MATCH($K612,リスト!$E:$E,0))),"")</f>
        <v/>
      </c>
      <c r="U612" s="2" t="str">
        <f>IF($B612="","",RIGHT($G612*1000+100+COUNTIF($G$2:$G612,$G612),9))</f>
        <v/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/>
      </c>
    </row>
    <row r="613" spans="15:22" x14ac:dyDescent="0.45">
      <c r="O613" s="2" t="str">
        <f>IFERROR(IF($B613="","",INDEX(所属情報!$E:$E,MATCH($A613,所属情報!$A:$A,0))),"")</f>
        <v/>
      </c>
      <c r="P613" s="2" t="str">
        <f t="shared" si="27"/>
        <v/>
      </c>
      <c r="Q613" s="2" t="str">
        <f t="shared" si="28"/>
        <v/>
      </c>
      <c r="R613" s="2" t="str">
        <f t="shared" si="29"/>
        <v/>
      </c>
      <c r="S613" s="2" t="str">
        <f>IFERROR(IF($F613="","",INDEX(リスト!$C:$C,MATCH($F613,リスト!$B:$B,0))),"")</f>
        <v/>
      </c>
      <c r="T613" s="2" t="str">
        <f>IFERROR(IF($K613="","",INDEX(リスト!$F:$F,MATCH($K613,リスト!$E:$E,0))),"")</f>
        <v/>
      </c>
      <c r="U613" s="2" t="str">
        <f>IF($B613="","",RIGHT($G613*1000+100+COUNTIF($G$2:$G613,$G613),9))</f>
        <v/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/>
      </c>
    </row>
    <row r="614" spans="15:22" x14ac:dyDescent="0.45">
      <c r="O614" s="2" t="str">
        <f>IFERROR(IF($B614="","",INDEX(所属情報!$E:$E,MATCH($A614,所属情報!$A:$A,0))),"")</f>
        <v/>
      </c>
      <c r="P614" s="2" t="str">
        <f t="shared" si="27"/>
        <v/>
      </c>
      <c r="Q614" s="2" t="str">
        <f t="shared" si="28"/>
        <v/>
      </c>
      <c r="R614" s="2" t="str">
        <f t="shared" si="29"/>
        <v/>
      </c>
      <c r="S614" s="2" t="str">
        <f>IFERROR(IF($F614="","",INDEX(リスト!$C:$C,MATCH($F614,リスト!$B:$B,0))),"")</f>
        <v/>
      </c>
      <c r="T614" s="2" t="str">
        <f>IFERROR(IF($K614="","",INDEX(リスト!$F:$F,MATCH($K614,リスト!$E:$E,0))),"")</f>
        <v/>
      </c>
      <c r="U614" s="2" t="str">
        <f>IF($B614="","",RIGHT($G614*1000+100+COUNTIF($G$2:$G614,$G614),9))</f>
        <v/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/>
      </c>
    </row>
    <row r="615" spans="15:22" x14ac:dyDescent="0.45">
      <c r="O615" s="2" t="str">
        <f>IFERROR(IF($B615="","",INDEX(所属情報!$E:$E,MATCH($A615,所属情報!$A:$A,0))),"")</f>
        <v/>
      </c>
      <c r="P615" s="2" t="str">
        <f t="shared" si="27"/>
        <v/>
      </c>
      <c r="Q615" s="2" t="str">
        <f t="shared" si="28"/>
        <v/>
      </c>
      <c r="R615" s="2" t="str">
        <f t="shared" si="29"/>
        <v/>
      </c>
      <c r="S615" s="2" t="str">
        <f>IFERROR(IF($F615="","",INDEX(リスト!$C:$C,MATCH($F615,リスト!$B:$B,0))),"")</f>
        <v/>
      </c>
      <c r="T615" s="2" t="str">
        <f>IFERROR(IF($K615="","",INDEX(リスト!$F:$F,MATCH($K615,リスト!$E:$E,0))),"")</f>
        <v/>
      </c>
      <c r="U615" s="2" t="str">
        <f>IF($B615="","",RIGHT($G615*1000+100+COUNTIF($G$2:$G615,$G615),9))</f>
        <v/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/>
      </c>
    </row>
    <row r="616" spans="15:22" x14ac:dyDescent="0.45">
      <c r="O616" s="2" t="str">
        <f>IFERROR(IF($B616="","",INDEX(所属情報!$E:$E,MATCH($A616,所属情報!$A:$A,0))),"")</f>
        <v/>
      </c>
      <c r="P616" s="2" t="str">
        <f t="shared" si="27"/>
        <v/>
      </c>
      <c r="Q616" s="2" t="str">
        <f t="shared" si="28"/>
        <v/>
      </c>
      <c r="R616" s="2" t="str">
        <f t="shared" si="29"/>
        <v/>
      </c>
      <c r="S616" s="2" t="str">
        <f>IFERROR(IF($F616="","",INDEX(リスト!$C:$C,MATCH($F616,リスト!$B:$B,0))),"")</f>
        <v/>
      </c>
      <c r="T616" s="2" t="str">
        <f>IFERROR(IF($K616="","",INDEX(リスト!$F:$F,MATCH($K616,リスト!$E:$E,0))),"")</f>
        <v/>
      </c>
      <c r="U616" s="2" t="str">
        <f>IF($B616="","",RIGHT($G616*1000+100+COUNTIF($G$2:$G616,$G616),9))</f>
        <v/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/>
      </c>
    </row>
    <row r="617" spans="15:22" x14ac:dyDescent="0.45">
      <c r="O617" s="2" t="str">
        <f>IFERROR(IF($B617="","",INDEX(所属情報!$E:$E,MATCH($A617,所属情報!$A:$A,0))),"")</f>
        <v/>
      </c>
      <c r="P617" s="2" t="str">
        <f t="shared" si="27"/>
        <v/>
      </c>
      <c r="Q617" s="2" t="str">
        <f t="shared" si="28"/>
        <v/>
      </c>
      <c r="R617" s="2" t="str">
        <f t="shared" si="29"/>
        <v/>
      </c>
      <c r="S617" s="2" t="str">
        <f>IFERROR(IF($F617="","",INDEX(リスト!$C:$C,MATCH($F617,リスト!$B:$B,0))),"")</f>
        <v/>
      </c>
      <c r="T617" s="2" t="str">
        <f>IFERROR(IF($K617="","",INDEX(リスト!$F:$F,MATCH($K617,リスト!$E:$E,0))),"")</f>
        <v/>
      </c>
      <c r="U617" s="2" t="str">
        <f>IF($B617="","",RIGHT($G617*1000+100+COUNTIF($G$2:$G617,$G617),9))</f>
        <v/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/>
      </c>
    </row>
    <row r="618" spans="15:22" x14ac:dyDescent="0.45">
      <c r="O618" s="2" t="str">
        <f>IFERROR(IF($B618="","",INDEX(所属情報!$E:$E,MATCH($A618,所属情報!$A:$A,0))),"")</f>
        <v/>
      </c>
      <c r="P618" s="2" t="str">
        <f t="shared" si="27"/>
        <v/>
      </c>
      <c r="Q618" s="2" t="str">
        <f t="shared" si="28"/>
        <v/>
      </c>
      <c r="R618" s="2" t="str">
        <f t="shared" si="29"/>
        <v/>
      </c>
      <c r="S618" s="2" t="str">
        <f>IFERROR(IF($F618="","",INDEX(リスト!$C:$C,MATCH($F618,リスト!$B:$B,0))),"")</f>
        <v/>
      </c>
      <c r="T618" s="2" t="str">
        <f>IFERROR(IF($K618="","",INDEX(リスト!$F:$F,MATCH($K618,リスト!$E:$E,0))),"")</f>
        <v/>
      </c>
      <c r="U618" s="2" t="str">
        <f>IF($B618="","",RIGHT($G618*1000+100+COUNTIF($G$2:$G618,$G618),9))</f>
        <v/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/>
      </c>
    </row>
    <row r="619" spans="15:22" x14ac:dyDescent="0.45">
      <c r="O619" s="2" t="str">
        <f>IFERROR(IF($B619="","",INDEX(所属情報!$E:$E,MATCH($A619,所属情報!$A:$A,0))),"")</f>
        <v/>
      </c>
      <c r="P619" s="2" t="str">
        <f t="shared" si="27"/>
        <v/>
      </c>
      <c r="Q619" s="2" t="str">
        <f t="shared" si="28"/>
        <v/>
      </c>
      <c r="R619" s="2" t="str">
        <f t="shared" si="29"/>
        <v/>
      </c>
      <c r="S619" s="2" t="str">
        <f>IFERROR(IF($F619="","",INDEX(リスト!$C:$C,MATCH($F619,リスト!$B:$B,0))),"")</f>
        <v/>
      </c>
      <c r="T619" s="2" t="str">
        <f>IFERROR(IF($K619="","",INDEX(リスト!$F:$F,MATCH($K619,リスト!$E:$E,0))),"")</f>
        <v/>
      </c>
      <c r="U619" s="2" t="str">
        <f>IF($B619="","",RIGHT($G619*1000+100+COUNTIF($G$2:$G619,$G619),9))</f>
        <v/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/>
      </c>
    </row>
    <row r="620" spans="15:22" x14ac:dyDescent="0.45">
      <c r="O620" s="2" t="str">
        <f>IFERROR(IF($B620="","",INDEX(所属情報!$E:$E,MATCH($A620,所属情報!$A:$A,0))),"")</f>
        <v/>
      </c>
      <c r="P620" s="2" t="str">
        <f t="shared" si="27"/>
        <v/>
      </c>
      <c r="Q620" s="2" t="str">
        <f t="shared" si="28"/>
        <v/>
      </c>
      <c r="R620" s="2" t="str">
        <f t="shared" si="29"/>
        <v/>
      </c>
      <c r="S620" s="2" t="str">
        <f>IFERROR(IF($F620="","",INDEX(リスト!$C:$C,MATCH($F620,リスト!$B:$B,0))),"")</f>
        <v/>
      </c>
      <c r="T620" s="2" t="str">
        <f>IFERROR(IF($K620="","",INDEX(リスト!$F:$F,MATCH($K620,リスト!$E:$E,0))),"")</f>
        <v/>
      </c>
      <c r="U620" s="2" t="str">
        <f>IF($B620="","",RIGHT($G620*1000+100+COUNTIF($G$2:$G620,$G620),9))</f>
        <v/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/>
      </c>
    </row>
    <row r="621" spans="15:22" x14ac:dyDescent="0.45">
      <c r="O621" s="2" t="str">
        <f>IFERROR(IF($B621="","",INDEX(所属情報!$E:$E,MATCH($A621,所属情報!$A:$A,0))),"")</f>
        <v/>
      </c>
      <c r="P621" s="2" t="str">
        <f t="shared" si="27"/>
        <v/>
      </c>
      <c r="Q621" s="2" t="str">
        <f t="shared" si="28"/>
        <v/>
      </c>
      <c r="R621" s="2" t="str">
        <f t="shared" si="29"/>
        <v/>
      </c>
      <c r="S621" s="2" t="str">
        <f>IFERROR(IF($F621="","",INDEX(リスト!$C:$C,MATCH($F621,リスト!$B:$B,0))),"")</f>
        <v/>
      </c>
      <c r="T621" s="2" t="str">
        <f>IFERROR(IF($K621="","",INDEX(リスト!$F:$F,MATCH($K621,リスト!$E:$E,0))),"")</f>
        <v/>
      </c>
      <c r="U621" s="2" t="str">
        <f>IF($B621="","",RIGHT($G621*1000+100+COUNTIF($G$2:$G621,$G621),9))</f>
        <v/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/>
      </c>
    </row>
    <row r="622" spans="15:22" x14ac:dyDescent="0.45">
      <c r="O622" s="2" t="str">
        <f>IFERROR(IF($B622="","",INDEX(所属情報!$E:$E,MATCH($A622,所属情報!$A:$A,0))),"")</f>
        <v/>
      </c>
      <c r="P622" s="2" t="str">
        <f t="shared" si="27"/>
        <v/>
      </c>
      <c r="Q622" s="2" t="str">
        <f t="shared" si="28"/>
        <v/>
      </c>
      <c r="R622" s="2" t="str">
        <f t="shared" si="29"/>
        <v/>
      </c>
      <c r="S622" s="2" t="str">
        <f>IFERROR(IF($F622="","",INDEX(リスト!$C:$C,MATCH($F622,リスト!$B:$B,0))),"")</f>
        <v/>
      </c>
      <c r="T622" s="2" t="str">
        <f>IFERROR(IF($K622="","",INDEX(リスト!$F:$F,MATCH($K622,リスト!$E:$E,0))),"")</f>
        <v/>
      </c>
      <c r="U622" s="2" t="str">
        <f>IF($B622="","",RIGHT($G622*1000+100+COUNTIF($G$2:$G622,$G622),9))</f>
        <v/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/>
      </c>
    </row>
    <row r="623" spans="15:22" x14ac:dyDescent="0.45">
      <c r="O623" s="2" t="str">
        <f>IFERROR(IF($B623="","",INDEX(所属情報!$E:$E,MATCH($A623,所属情報!$A:$A,0))),"")</f>
        <v/>
      </c>
      <c r="P623" s="2" t="str">
        <f t="shared" si="27"/>
        <v/>
      </c>
      <c r="Q623" s="2" t="str">
        <f t="shared" si="28"/>
        <v/>
      </c>
      <c r="R623" s="2" t="str">
        <f t="shared" si="29"/>
        <v/>
      </c>
      <c r="S623" s="2" t="str">
        <f>IFERROR(IF($F623="","",INDEX(リスト!$C:$C,MATCH($F623,リスト!$B:$B,0))),"")</f>
        <v/>
      </c>
      <c r="T623" s="2" t="str">
        <f>IFERROR(IF($K623="","",INDEX(リスト!$F:$F,MATCH($K623,リスト!$E:$E,0))),"")</f>
        <v/>
      </c>
      <c r="U623" s="2" t="str">
        <f>IF($B623="","",RIGHT($G623*1000+100+COUNTIF($G$2:$G623,$G623),9))</f>
        <v/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/>
      </c>
    </row>
    <row r="624" spans="15:22" x14ac:dyDescent="0.45">
      <c r="O624" s="2" t="str">
        <f>IFERROR(IF($B624="","",INDEX(所属情報!$E:$E,MATCH($A624,所属情報!$A:$A,0))),"")</f>
        <v/>
      </c>
      <c r="P624" s="2" t="str">
        <f t="shared" si="27"/>
        <v/>
      </c>
      <c r="Q624" s="2" t="str">
        <f t="shared" si="28"/>
        <v/>
      </c>
      <c r="R624" s="2" t="str">
        <f t="shared" si="29"/>
        <v/>
      </c>
      <c r="S624" s="2" t="str">
        <f>IFERROR(IF($F624="","",INDEX(リスト!$C:$C,MATCH($F624,リスト!$B:$B,0))),"")</f>
        <v/>
      </c>
      <c r="T624" s="2" t="str">
        <f>IFERROR(IF($K624="","",INDEX(リスト!$F:$F,MATCH($K624,リスト!$E:$E,0))),"")</f>
        <v/>
      </c>
      <c r="U624" s="2" t="str">
        <f>IF($B624="","",RIGHT($G624*1000+100+COUNTIF($G$2:$G624,$G624),9))</f>
        <v/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/>
      </c>
    </row>
    <row r="625" spans="15:22" x14ac:dyDescent="0.45">
      <c r="O625" s="2" t="str">
        <f>IFERROR(IF($B625="","",INDEX(所属情報!$E:$E,MATCH($A625,所属情報!$A:$A,0))),"")</f>
        <v/>
      </c>
      <c r="P625" s="2" t="str">
        <f t="shared" si="27"/>
        <v/>
      </c>
      <c r="Q625" s="2" t="str">
        <f t="shared" si="28"/>
        <v/>
      </c>
      <c r="R625" s="2" t="str">
        <f t="shared" si="29"/>
        <v/>
      </c>
      <c r="S625" s="2" t="str">
        <f>IFERROR(IF($F625="","",INDEX(リスト!$C:$C,MATCH($F625,リスト!$B:$B,0))),"")</f>
        <v/>
      </c>
      <c r="T625" s="2" t="str">
        <f>IFERROR(IF($K625="","",INDEX(リスト!$F:$F,MATCH($K625,リスト!$E:$E,0))),"")</f>
        <v/>
      </c>
      <c r="U625" s="2" t="str">
        <f>IF($B625="","",RIGHT($G625*1000+100+COUNTIF($G$2:$G625,$G625),9))</f>
        <v/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/>
      </c>
    </row>
    <row r="626" spans="15:22" x14ac:dyDescent="0.45">
      <c r="O626" s="2" t="str">
        <f>IFERROR(IF($B626="","",INDEX(所属情報!$E:$E,MATCH($A626,所属情報!$A:$A,0))),"")</f>
        <v/>
      </c>
      <c r="P626" s="2" t="str">
        <f t="shared" si="27"/>
        <v/>
      </c>
      <c r="Q626" s="2" t="str">
        <f t="shared" si="28"/>
        <v/>
      </c>
      <c r="R626" s="2" t="str">
        <f t="shared" si="29"/>
        <v/>
      </c>
      <c r="S626" s="2" t="str">
        <f>IFERROR(IF($F626="","",INDEX(リスト!$C:$C,MATCH($F626,リスト!$B:$B,0))),"")</f>
        <v/>
      </c>
      <c r="T626" s="2" t="str">
        <f>IFERROR(IF($K626="","",INDEX(リスト!$F:$F,MATCH($K626,リスト!$E:$E,0))),"")</f>
        <v/>
      </c>
      <c r="U626" s="2" t="str">
        <f>IF($B626="","",RIGHT($G626*1000+100+COUNTIF($G$2:$G626,$G626),9))</f>
        <v/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/>
      </c>
    </row>
    <row r="627" spans="15:22" x14ac:dyDescent="0.45">
      <c r="O627" s="2" t="str">
        <f>IFERROR(IF($B627="","",INDEX(所属情報!$E:$E,MATCH($A627,所属情報!$A:$A,0))),"")</f>
        <v/>
      </c>
      <c r="P627" s="2" t="str">
        <f t="shared" si="27"/>
        <v/>
      </c>
      <c r="Q627" s="2" t="str">
        <f t="shared" si="28"/>
        <v/>
      </c>
      <c r="R627" s="2" t="str">
        <f t="shared" si="29"/>
        <v/>
      </c>
      <c r="S627" s="2" t="str">
        <f>IFERROR(IF($F627="","",INDEX(リスト!$C:$C,MATCH($F627,リスト!$B:$B,0))),"")</f>
        <v/>
      </c>
      <c r="T627" s="2" t="str">
        <f>IFERROR(IF($K627="","",INDEX(リスト!$F:$F,MATCH($K627,リスト!$E:$E,0))),"")</f>
        <v/>
      </c>
      <c r="U627" s="2" t="str">
        <f>IF($B627="","",RIGHT($G627*1000+100+COUNTIF($G$2:$G627,$G627),9))</f>
        <v/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/>
      </c>
    </row>
    <row r="628" spans="15:22" x14ac:dyDescent="0.45">
      <c r="O628" s="2" t="str">
        <f>IFERROR(IF($B628="","",INDEX(所属情報!$E:$E,MATCH($A628,所属情報!$A:$A,0))),"")</f>
        <v/>
      </c>
      <c r="P628" s="2" t="str">
        <f t="shared" si="27"/>
        <v/>
      </c>
      <c r="Q628" s="2" t="str">
        <f t="shared" si="28"/>
        <v/>
      </c>
      <c r="R628" s="2" t="str">
        <f t="shared" si="29"/>
        <v/>
      </c>
      <c r="S628" s="2" t="str">
        <f>IFERROR(IF($F628="","",INDEX(リスト!$C:$C,MATCH($F628,リスト!$B:$B,0))),"")</f>
        <v/>
      </c>
      <c r="T628" s="2" t="str">
        <f>IFERROR(IF($K628="","",INDEX(リスト!$F:$F,MATCH($K628,リスト!$E:$E,0))),"")</f>
        <v/>
      </c>
      <c r="U628" s="2" t="str">
        <f>IF($B628="","",RIGHT($G628*1000+100+COUNTIF($G$2:$G628,$G628),9))</f>
        <v/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/>
      </c>
    </row>
    <row r="629" spans="15:22" x14ac:dyDescent="0.45">
      <c r="O629" s="2" t="str">
        <f>IFERROR(IF($B629="","",INDEX(所属情報!$E:$E,MATCH($A629,所属情報!$A:$A,0))),"")</f>
        <v/>
      </c>
      <c r="P629" s="2" t="str">
        <f t="shared" si="27"/>
        <v/>
      </c>
      <c r="Q629" s="2" t="str">
        <f t="shared" si="28"/>
        <v/>
      </c>
      <c r="R629" s="2" t="str">
        <f t="shared" si="29"/>
        <v/>
      </c>
      <c r="S629" s="2" t="str">
        <f>IFERROR(IF($F629="","",INDEX(リスト!$C:$C,MATCH($F629,リスト!$B:$B,0))),"")</f>
        <v/>
      </c>
      <c r="T629" s="2" t="str">
        <f>IFERROR(IF($K629="","",INDEX(リスト!$F:$F,MATCH($K629,リスト!$E:$E,0))),"")</f>
        <v/>
      </c>
      <c r="U629" s="2" t="str">
        <f>IF($B629="","",RIGHT($G629*1000+100+COUNTIF($G$2:$G629,$G629),9))</f>
        <v/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/>
      </c>
    </row>
    <row r="630" spans="15:22" x14ac:dyDescent="0.45">
      <c r="O630" s="2" t="str">
        <f>IFERROR(IF($B630="","",INDEX(所属情報!$E:$E,MATCH($A630,所属情報!$A:$A,0))),"")</f>
        <v/>
      </c>
      <c r="P630" s="2" t="str">
        <f t="shared" si="27"/>
        <v/>
      </c>
      <c r="Q630" s="2" t="str">
        <f t="shared" si="28"/>
        <v/>
      </c>
      <c r="R630" s="2" t="str">
        <f t="shared" si="29"/>
        <v/>
      </c>
      <c r="S630" s="2" t="str">
        <f>IFERROR(IF($F630="","",INDEX(リスト!$C:$C,MATCH($F630,リスト!$B:$B,0))),"")</f>
        <v/>
      </c>
      <c r="T630" s="2" t="str">
        <f>IFERROR(IF($K630="","",INDEX(リスト!$F:$F,MATCH($K630,リスト!$E:$E,0))),"")</f>
        <v/>
      </c>
      <c r="U630" s="2" t="str">
        <f>IF($B630="","",RIGHT($G630*1000+100+COUNTIF($G$2:$G630,$G630),9))</f>
        <v/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/>
      </c>
    </row>
    <row r="631" spans="15:22" x14ac:dyDescent="0.45">
      <c r="O631" s="2" t="str">
        <f>IFERROR(IF($B631="","",INDEX(所属情報!$E:$E,MATCH($A631,所属情報!$A:$A,0))),"")</f>
        <v/>
      </c>
      <c r="P631" s="2" t="str">
        <f t="shared" si="27"/>
        <v/>
      </c>
      <c r="Q631" s="2" t="str">
        <f t="shared" si="28"/>
        <v/>
      </c>
      <c r="R631" s="2" t="str">
        <f t="shared" si="29"/>
        <v/>
      </c>
      <c r="S631" s="2" t="str">
        <f>IFERROR(IF($F631="","",INDEX(リスト!$C:$C,MATCH($F631,リスト!$B:$B,0))),"")</f>
        <v/>
      </c>
      <c r="T631" s="2" t="str">
        <f>IFERROR(IF($K631="","",INDEX(リスト!$F:$F,MATCH($K631,リスト!$E:$E,0))),"")</f>
        <v/>
      </c>
      <c r="U631" s="2" t="str">
        <f>IF($B631="","",RIGHT($G631*1000+100+COUNTIF($G$2:$G631,$G631),9))</f>
        <v/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/>
      </c>
    </row>
    <row r="632" spans="15:22" x14ac:dyDescent="0.45">
      <c r="O632" s="2" t="str">
        <f>IFERROR(IF($B632="","",INDEX(所属情報!$E:$E,MATCH($A632,所属情報!$A:$A,0))),"")</f>
        <v/>
      </c>
      <c r="P632" s="2" t="str">
        <f t="shared" si="27"/>
        <v/>
      </c>
      <c r="Q632" s="2" t="str">
        <f t="shared" si="28"/>
        <v/>
      </c>
      <c r="R632" s="2" t="str">
        <f t="shared" si="29"/>
        <v/>
      </c>
      <c r="S632" s="2" t="str">
        <f>IFERROR(IF($F632="","",INDEX(リスト!$C:$C,MATCH($F632,リスト!$B:$B,0))),"")</f>
        <v/>
      </c>
      <c r="T632" s="2" t="str">
        <f>IFERROR(IF($K632="","",INDEX(リスト!$F:$F,MATCH($K632,リスト!$E:$E,0))),"")</f>
        <v/>
      </c>
      <c r="U632" s="2" t="str">
        <f>IF($B632="","",RIGHT($G632*1000+100+COUNTIF($G$2:$G632,$G632),9))</f>
        <v/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/>
      </c>
    </row>
    <row r="633" spans="15:22" x14ac:dyDescent="0.45">
      <c r="O633" s="2" t="str">
        <f>IFERROR(IF($B633="","",INDEX(所属情報!$E:$E,MATCH($A633,所属情報!$A:$A,0))),"")</f>
        <v/>
      </c>
      <c r="P633" s="2" t="str">
        <f t="shared" si="27"/>
        <v/>
      </c>
      <c r="Q633" s="2" t="str">
        <f t="shared" si="28"/>
        <v/>
      </c>
      <c r="R633" s="2" t="str">
        <f t="shared" si="29"/>
        <v/>
      </c>
      <c r="S633" s="2" t="str">
        <f>IFERROR(IF($F633="","",INDEX(リスト!$C:$C,MATCH($F633,リスト!$B:$B,0))),"")</f>
        <v/>
      </c>
      <c r="T633" s="2" t="str">
        <f>IFERROR(IF($K633="","",INDEX(リスト!$F:$F,MATCH($K633,リスト!$E:$E,0))),"")</f>
        <v/>
      </c>
      <c r="U633" s="2" t="str">
        <f>IF($B633="","",RIGHT($G633*1000+100+COUNTIF($G$2:$G633,$G633),9))</f>
        <v/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/>
      </c>
    </row>
    <row r="634" spans="15:22" x14ac:dyDescent="0.45">
      <c r="O634" s="2" t="str">
        <f>IFERROR(IF($B634="","",INDEX(所属情報!$E:$E,MATCH($A634,所属情報!$A:$A,0))),"")</f>
        <v/>
      </c>
      <c r="P634" s="2" t="str">
        <f t="shared" si="27"/>
        <v/>
      </c>
      <c r="Q634" s="2" t="str">
        <f t="shared" si="28"/>
        <v/>
      </c>
      <c r="R634" s="2" t="str">
        <f t="shared" si="29"/>
        <v/>
      </c>
      <c r="S634" s="2" t="str">
        <f>IFERROR(IF($F634="","",INDEX(リスト!$C:$C,MATCH($F634,リスト!$B:$B,0))),"")</f>
        <v/>
      </c>
      <c r="T634" s="2" t="str">
        <f>IFERROR(IF($K634="","",INDEX(リスト!$F:$F,MATCH($K634,リスト!$E:$E,0))),"")</f>
        <v/>
      </c>
      <c r="U634" s="2" t="str">
        <f>IF($B634="","",RIGHT($G634*1000+100+COUNTIF($G$2:$G634,$G634),9))</f>
        <v/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/>
      </c>
    </row>
    <row r="635" spans="15:22" x14ac:dyDescent="0.45">
      <c r="O635" s="2" t="str">
        <f>IFERROR(IF($B635="","",INDEX(所属情報!$E:$E,MATCH($A635,所属情報!$A:$A,0))),"")</f>
        <v/>
      </c>
      <c r="P635" s="2" t="str">
        <f t="shared" si="27"/>
        <v/>
      </c>
      <c r="Q635" s="2" t="str">
        <f t="shared" si="28"/>
        <v/>
      </c>
      <c r="R635" s="2" t="str">
        <f t="shared" si="29"/>
        <v/>
      </c>
      <c r="S635" s="2" t="str">
        <f>IFERROR(IF($F635="","",INDEX(リスト!$C:$C,MATCH($F635,リスト!$B:$B,0))),"")</f>
        <v/>
      </c>
      <c r="T635" s="2" t="str">
        <f>IFERROR(IF($K635="","",INDEX(リスト!$F:$F,MATCH($K635,リスト!$E:$E,0))),"")</f>
        <v/>
      </c>
      <c r="U635" s="2" t="str">
        <f>IF($B635="","",RIGHT($G635*1000+100+COUNTIF($G$2:$G635,$G635),9))</f>
        <v/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/>
      </c>
    </row>
    <row r="636" spans="15:22" x14ac:dyDescent="0.45">
      <c r="O636" s="2" t="str">
        <f>IFERROR(IF($B636="","",INDEX(所属情報!$E:$E,MATCH($A636,所属情報!$A:$A,0))),"")</f>
        <v/>
      </c>
      <c r="P636" s="2" t="str">
        <f t="shared" si="27"/>
        <v/>
      </c>
      <c r="Q636" s="2" t="str">
        <f t="shared" si="28"/>
        <v/>
      </c>
      <c r="R636" s="2" t="str">
        <f t="shared" si="29"/>
        <v/>
      </c>
      <c r="S636" s="2" t="str">
        <f>IFERROR(IF($F636="","",INDEX(リスト!$C:$C,MATCH($F636,リスト!$B:$B,0))),"")</f>
        <v/>
      </c>
      <c r="T636" s="2" t="str">
        <f>IFERROR(IF($K636="","",INDEX(リスト!$F:$F,MATCH($K636,リスト!$E:$E,0))),"")</f>
        <v/>
      </c>
      <c r="U636" s="2" t="str">
        <f>IF($B636="","",RIGHT($G636*1000+100+COUNTIF($G$2:$G636,$G636),9))</f>
        <v/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/>
      </c>
    </row>
    <row r="637" spans="15:22" x14ac:dyDescent="0.45">
      <c r="O637" s="2" t="str">
        <f>IFERROR(IF($B637="","",INDEX(所属情報!$E:$E,MATCH($A637,所属情報!$A:$A,0))),"")</f>
        <v/>
      </c>
      <c r="P637" s="2" t="str">
        <f t="shared" si="27"/>
        <v/>
      </c>
      <c r="Q637" s="2" t="str">
        <f t="shared" si="28"/>
        <v/>
      </c>
      <c r="R637" s="2" t="str">
        <f t="shared" si="29"/>
        <v/>
      </c>
      <c r="S637" s="2" t="str">
        <f>IFERROR(IF($F637="","",INDEX(リスト!$C:$C,MATCH($F637,リスト!$B:$B,0))),"")</f>
        <v/>
      </c>
      <c r="T637" s="2" t="str">
        <f>IFERROR(IF($K637="","",INDEX(リスト!$F:$F,MATCH($K637,リスト!$E:$E,0))),"")</f>
        <v/>
      </c>
      <c r="U637" s="2" t="str">
        <f>IF($B637="","",RIGHT($G637*1000+100+COUNTIF($G$2:$G637,$G637),9))</f>
        <v/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/>
      </c>
    </row>
    <row r="638" spans="15:22" x14ac:dyDescent="0.45">
      <c r="O638" s="2" t="str">
        <f>IFERROR(IF($B638="","",INDEX(所属情報!$E:$E,MATCH($A638,所属情報!$A:$A,0))),"")</f>
        <v/>
      </c>
      <c r="P638" s="2" t="str">
        <f t="shared" si="27"/>
        <v/>
      </c>
      <c r="Q638" s="2" t="str">
        <f t="shared" si="28"/>
        <v/>
      </c>
      <c r="R638" s="2" t="str">
        <f t="shared" si="29"/>
        <v/>
      </c>
      <c r="S638" s="2" t="str">
        <f>IFERROR(IF($F638="","",INDEX(リスト!$C:$C,MATCH($F638,リスト!$B:$B,0))),"")</f>
        <v/>
      </c>
      <c r="T638" s="2" t="str">
        <f>IFERROR(IF($K638="","",INDEX(リスト!$F:$F,MATCH($K638,リスト!$E:$E,0))),"")</f>
        <v/>
      </c>
      <c r="U638" s="2" t="str">
        <f>IF($B638="","",RIGHT($G638*1000+100+COUNTIF($G$2:$G638,$G638),9))</f>
        <v/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/>
      </c>
    </row>
    <row r="639" spans="15:22" x14ac:dyDescent="0.45">
      <c r="O639" s="2" t="str">
        <f>IFERROR(IF($B639="","",INDEX(所属情報!$E:$E,MATCH($A639,所属情報!$A:$A,0))),"")</f>
        <v/>
      </c>
      <c r="P639" s="2" t="str">
        <f t="shared" si="27"/>
        <v/>
      </c>
      <c r="Q639" s="2" t="str">
        <f t="shared" si="28"/>
        <v/>
      </c>
      <c r="R639" s="2" t="str">
        <f t="shared" si="29"/>
        <v/>
      </c>
      <c r="S639" s="2" t="str">
        <f>IFERROR(IF($F639="","",INDEX(リスト!$C:$C,MATCH($F639,リスト!$B:$B,0))),"")</f>
        <v/>
      </c>
      <c r="T639" s="2" t="str">
        <f>IFERROR(IF($K639="","",INDEX(リスト!$F:$F,MATCH($K639,リスト!$E:$E,0))),"")</f>
        <v/>
      </c>
      <c r="U639" s="2" t="str">
        <f>IF($B639="","",RIGHT($G639*1000+100+COUNTIF($G$2:$G639,$G639),9))</f>
        <v/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/>
      </c>
    </row>
    <row r="640" spans="15:22" x14ac:dyDescent="0.45">
      <c r="O640" s="2" t="str">
        <f>IFERROR(IF($B640="","",INDEX(所属情報!$E:$E,MATCH($A640,所属情報!$A:$A,0))),"")</f>
        <v/>
      </c>
      <c r="P640" s="2" t="str">
        <f t="shared" si="27"/>
        <v/>
      </c>
      <c r="Q640" s="2" t="str">
        <f t="shared" si="28"/>
        <v/>
      </c>
      <c r="R640" s="2" t="str">
        <f t="shared" si="29"/>
        <v/>
      </c>
      <c r="S640" s="2" t="str">
        <f>IFERROR(IF($F640="","",INDEX(リスト!$C:$C,MATCH($F640,リスト!$B:$B,0))),"")</f>
        <v/>
      </c>
      <c r="T640" s="2" t="str">
        <f>IFERROR(IF($K640="","",INDEX(リスト!$F:$F,MATCH($K640,リスト!$E:$E,0))),"")</f>
        <v/>
      </c>
      <c r="U640" s="2" t="str">
        <f>IF($B640="","",RIGHT($G640*1000+100+COUNTIF($G$2:$G640,$G640),9))</f>
        <v/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/>
      </c>
    </row>
    <row r="641" spans="15:22" x14ac:dyDescent="0.45">
      <c r="O641" s="2" t="str">
        <f>IFERROR(IF($B641="","",INDEX(所属情報!$E:$E,MATCH($A641,所属情報!$A:$A,0))),"")</f>
        <v/>
      </c>
      <c r="P641" s="2" t="str">
        <f t="shared" si="27"/>
        <v/>
      </c>
      <c r="Q641" s="2" t="str">
        <f t="shared" si="28"/>
        <v/>
      </c>
      <c r="R641" s="2" t="str">
        <f t="shared" si="29"/>
        <v/>
      </c>
      <c r="S641" s="2" t="str">
        <f>IFERROR(IF($F641="","",INDEX(リスト!$C:$C,MATCH($F641,リスト!$B:$B,0))),"")</f>
        <v/>
      </c>
      <c r="T641" s="2" t="str">
        <f>IFERROR(IF($K641="","",INDEX(リスト!$F:$F,MATCH($K641,リスト!$E:$E,0))),"")</f>
        <v/>
      </c>
      <c r="U641" s="2" t="str">
        <f>IF($B641="","",RIGHT($G641*1000+100+COUNTIF($G$2:$G641,$G641),9))</f>
        <v/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/>
      </c>
    </row>
    <row r="642" spans="15:22" x14ac:dyDescent="0.45">
      <c r="O642" s="2" t="str">
        <f>IFERROR(IF($B642="","",INDEX(所属情報!$E:$E,MATCH($A642,所属情報!$A:$A,0))),"")</f>
        <v/>
      </c>
      <c r="P642" s="2" t="str">
        <f t="shared" si="27"/>
        <v/>
      </c>
      <c r="Q642" s="2" t="str">
        <f t="shared" si="28"/>
        <v/>
      </c>
      <c r="R642" s="2" t="str">
        <f t="shared" si="29"/>
        <v/>
      </c>
      <c r="S642" s="2" t="str">
        <f>IFERROR(IF($F642="","",INDEX(リスト!$C:$C,MATCH($F642,リスト!$B:$B,0))),"")</f>
        <v/>
      </c>
      <c r="T642" s="2" t="str">
        <f>IFERROR(IF($K642="","",INDEX(リスト!$F:$F,MATCH($K642,リスト!$E:$E,0))),"")</f>
        <v/>
      </c>
      <c r="U642" s="2" t="str">
        <f>IF($B642="","",RIGHT($G642*1000+100+COUNTIF($G$2:$G642,$G642),9))</f>
        <v/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/>
      </c>
    </row>
    <row r="643" spans="15:22" x14ac:dyDescent="0.45">
      <c r="O643" s="2" t="str">
        <f>IFERROR(IF($B643="","",INDEX(所属情報!$E:$E,MATCH($A643,所属情報!$A:$A,0))),"")</f>
        <v/>
      </c>
      <c r="P643" s="2" t="str">
        <f t="shared" ref="P643:P706" si="30">IF($C643="","",IF($E643="",$C643,$C643&amp;" ("&amp;$E643&amp;")"))</f>
        <v/>
      </c>
      <c r="Q643" s="2" t="str">
        <f t="shared" ref="Q643:Q706" si="31">IF($D643="","",ASC($D643))</f>
        <v/>
      </c>
      <c r="R643" s="2" t="str">
        <f t="shared" ref="R643:R706" si="32">IF($I643="","",UPPER($I643)&amp;" "&amp;UPPER(LEFT($J643,1))&amp;LOWER(RIGHT($J643,LEN($J643)-1))&amp;" ("&amp;MID($G643,3,2)&amp;")")</f>
        <v/>
      </c>
      <c r="S643" s="2" t="str">
        <f>IFERROR(IF($F643="","",INDEX(リスト!$C:$C,MATCH($F643,リスト!$B:$B,0))),"")</f>
        <v/>
      </c>
      <c r="T643" s="2" t="str">
        <f>IFERROR(IF($K643="","",INDEX(リスト!$F:$F,MATCH($K643,リスト!$E:$E,0))),"")</f>
        <v/>
      </c>
      <c r="U643" s="2" t="str">
        <f>IF($B643="","",RIGHT($G643*1000+100+COUNTIF($G$2:$G643,$G643),9))</f>
        <v/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/>
      </c>
    </row>
    <row r="644" spans="15:22" x14ac:dyDescent="0.45">
      <c r="O644" s="2" t="str">
        <f>IFERROR(IF($B644="","",INDEX(所属情報!$E:$E,MATCH($A644,所属情報!$A:$A,0))),"")</f>
        <v/>
      </c>
      <c r="P644" s="2" t="str">
        <f t="shared" si="30"/>
        <v/>
      </c>
      <c r="Q644" s="2" t="str">
        <f t="shared" si="31"/>
        <v/>
      </c>
      <c r="R644" s="2" t="str">
        <f t="shared" si="32"/>
        <v/>
      </c>
      <c r="S644" s="2" t="str">
        <f>IFERROR(IF($F644="","",INDEX(リスト!$C:$C,MATCH($F644,リスト!$B:$B,0))),"")</f>
        <v/>
      </c>
      <c r="T644" s="2" t="str">
        <f>IFERROR(IF($K644="","",INDEX(リスト!$F:$F,MATCH($K644,リスト!$E:$E,0))),"")</f>
        <v/>
      </c>
      <c r="U644" s="2" t="str">
        <f>IF($B644="","",RIGHT($G644*1000+100+COUNTIF($G$2:$G644,$G644),9))</f>
        <v/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/>
      </c>
    </row>
    <row r="645" spans="15:22" x14ac:dyDescent="0.45">
      <c r="O645" s="2" t="str">
        <f>IFERROR(IF($B645="","",INDEX(所属情報!$E:$E,MATCH($A645,所属情報!$A:$A,0))),"")</f>
        <v/>
      </c>
      <c r="P645" s="2" t="str">
        <f t="shared" si="30"/>
        <v/>
      </c>
      <c r="Q645" s="2" t="str">
        <f t="shared" si="31"/>
        <v/>
      </c>
      <c r="R645" s="2" t="str">
        <f t="shared" si="32"/>
        <v/>
      </c>
      <c r="S645" s="2" t="str">
        <f>IFERROR(IF($F645="","",INDEX(リスト!$C:$C,MATCH($F645,リスト!$B:$B,0))),"")</f>
        <v/>
      </c>
      <c r="T645" s="2" t="str">
        <f>IFERROR(IF($K645="","",INDEX(リスト!$F:$F,MATCH($K645,リスト!$E:$E,0))),"")</f>
        <v/>
      </c>
      <c r="U645" s="2" t="str">
        <f>IF($B645="","",RIGHT($G645*1000+100+COUNTIF($G$2:$G645,$G645),9))</f>
        <v/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/>
      </c>
    </row>
    <row r="646" spans="15:22" x14ac:dyDescent="0.45">
      <c r="O646" s="2" t="str">
        <f>IFERROR(IF($B646="","",INDEX(所属情報!$E:$E,MATCH($A646,所属情報!$A:$A,0))),"")</f>
        <v/>
      </c>
      <c r="P646" s="2" t="str">
        <f t="shared" si="30"/>
        <v/>
      </c>
      <c r="Q646" s="2" t="str">
        <f t="shared" si="31"/>
        <v/>
      </c>
      <c r="R646" s="2" t="str">
        <f t="shared" si="32"/>
        <v/>
      </c>
      <c r="S646" s="2" t="str">
        <f>IFERROR(IF($F646="","",INDEX(リスト!$C:$C,MATCH($F646,リスト!$B:$B,0))),"")</f>
        <v/>
      </c>
      <c r="T646" s="2" t="str">
        <f>IFERROR(IF($K646="","",INDEX(リスト!$F:$F,MATCH($K646,リスト!$E:$E,0))),"")</f>
        <v/>
      </c>
      <c r="U646" s="2" t="str">
        <f>IF($B646="","",RIGHT($G646*1000+100+COUNTIF($G$2:$G646,$G646),9))</f>
        <v/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/>
      </c>
    </row>
    <row r="647" spans="15:22" x14ac:dyDescent="0.45">
      <c r="O647" s="2" t="str">
        <f>IFERROR(IF($B647="","",INDEX(所属情報!$E:$E,MATCH($A647,所属情報!$A:$A,0))),"")</f>
        <v/>
      </c>
      <c r="P647" s="2" t="str">
        <f t="shared" si="30"/>
        <v/>
      </c>
      <c r="Q647" s="2" t="str">
        <f t="shared" si="31"/>
        <v/>
      </c>
      <c r="R647" s="2" t="str">
        <f t="shared" si="32"/>
        <v/>
      </c>
      <c r="S647" s="2" t="str">
        <f>IFERROR(IF($F647="","",INDEX(リスト!$C:$C,MATCH($F647,リスト!$B:$B,0))),"")</f>
        <v/>
      </c>
      <c r="T647" s="2" t="str">
        <f>IFERROR(IF($K647="","",INDEX(リスト!$F:$F,MATCH($K647,リスト!$E:$E,0))),"")</f>
        <v/>
      </c>
      <c r="U647" s="2" t="str">
        <f>IF($B647="","",RIGHT($G647*1000+100+COUNTIF($G$2:$G647,$G647),9))</f>
        <v/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/>
      </c>
    </row>
    <row r="648" spans="15:22" x14ac:dyDescent="0.45">
      <c r="O648" s="2" t="str">
        <f>IFERROR(IF($B648="","",INDEX(所属情報!$E:$E,MATCH($A648,所属情報!$A:$A,0))),"")</f>
        <v/>
      </c>
      <c r="P648" s="2" t="str">
        <f t="shared" si="30"/>
        <v/>
      </c>
      <c r="Q648" s="2" t="str">
        <f t="shared" si="31"/>
        <v/>
      </c>
      <c r="R648" s="2" t="str">
        <f t="shared" si="32"/>
        <v/>
      </c>
      <c r="S648" s="2" t="str">
        <f>IFERROR(IF($F648="","",INDEX(リスト!$C:$C,MATCH($F648,リスト!$B:$B,0))),"")</f>
        <v/>
      </c>
      <c r="T648" s="2" t="str">
        <f>IFERROR(IF($K648="","",INDEX(リスト!$F:$F,MATCH($K648,リスト!$E:$E,0))),"")</f>
        <v/>
      </c>
      <c r="U648" s="2" t="str">
        <f>IF($B648="","",RIGHT($G648*1000+100+COUNTIF($G$2:$G648,$G648),9))</f>
        <v/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/>
      </c>
    </row>
    <row r="649" spans="15:22" x14ac:dyDescent="0.45">
      <c r="O649" s="2" t="str">
        <f>IFERROR(IF($B649="","",INDEX(所属情報!$E:$E,MATCH($A649,所属情報!$A:$A,0))),"")</f>
        <v/>
      </c>
      <c r="P649" s="2" t="str">
        <f t="shared" si="30"/>
        <v/>
      </c>
      <c r="Q649" s="2" t="str">
        <f t="shared" si="31"/>
        <v/>
      </c>
      <c r="R649" s="2" t="str">
        <f t="shared" si="32"/>
        <v/>
      </c>
      <c r="S649" s="2" t="str">
        <f>IFERROR(IF($F649="","",INDEX(リスト!$C:$C,MATCH($F649,リスト!$B:$B,0))),"")</f>
        <v/>
      </c>
      <c r="T649" s="2" t="str">
        <f>IFERROR(IF($K649="","",INDEX(リスト!$F:$F,MATCH($K649,リスト!$E:$E,0))),"")</f>
        <v/>
      </c>
      <c r="U649" s="2" t="str">
        <f>IF($B649="","",RIGHT($G649*1000+100+COUNTIF($G$2:$G649,$G649),9))</f>
        <v/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/>
      </c>
    </row>
    <row r="650" spans="15:22" x14ac:dyDescent="0.45">
      <c r="O650" s="2" t="str">
        <f>IFERROR(IF($B650="","",INDEX(所属情報!$E:$E,MATCH($A650,所属情報!$A:$A,0))),"")</f>
        <v/>
      </c>
      <c r="P650" s="2" t="str">
        <f t="shared" si="30"/>
        <v/>
      </c>
      <c r="Q650" s="2" t="str">
        <f t="shared" si="31"/>
        <v/>
      </c>
      <c r="R650" s="2" t="str">
        <f t="shared" si="32"/>
        <v/>
      </c>
      <c r="S650" s="2" t="str">
        <f>IFERROR(IF($F650="","",INDEX(リスト!$C:$C,MATCH($F650,リスト!$B:$B,0))),"")</f>
        <v/>
      </c>
      <c r="T650" s="2" t="str">
        <f>IFERROR(IF($K650="","",INDEX(リスト!$F:$F,MATCH($K650,リスト!$E:$E,0))),"")</f>
        <v/>
      </c>
      <c r="U650" s="2" t="str">
        <f>IF($B650="","",RIGHT($G650*1000+100+COUNTIF($G$2:$G650,$G650),9))</f>
        <v/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/>
      </c>
    </row>
    <row r="651" spans="15:22" x14ac:dyDescent="0.45">
      <c r="O651" s="2" t="str">
        <f>IFERROR(IF($B651="","",INDEX(所属情報!$E:$E,MATCH($A651,所属情報!$A:$A,0))),"")</f>
        <v/>
      </c>
      <c r="P651" s="2" t="str">
        <f t="shared" si="30"/>
        <v/>
      </c>
      <c r="Q651" s="2" t="str">
        <f t="shared" si="31"/>
        <v/>
      </c>
      <c r="R651" s="2" t="str">
        <f t="shared" si="32"/>
        <v/>
      </c>
      <c r="S651" s="2" t="str">
        <f>IFERROR(IF($F651="","",INDEX(リスト!$C:$C,MATCH($F651,リスト!$B:$B,0))),"")</f>
        <v/>
      </c>
      <c r="T651" s="2" t="str">
        <f>IFERROR(IF($K651="","",INDEX(リスト!$F:$F,MATCH($K651,リスト!$E:$E,0))),"")</f>
        <v/>
      </c>
      <c r="U651" s="2" t="str">
        <f>IF($B651="","",RIGHT($G651*1000+100+COUNTIF($G$2:$G651,$G651),9))</f>
        <v/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/>
      </c>
    </row>
    <row r="652" spans="15:22" x14ac:dyDescent="0.45">
      <c r="O652" s="2" t="str">
        <f>IFERROR(IF($B652="","",INDEX(所属情報!$E:$E,MATCH($A652,所属情報!$A:$A,0))),"")</f>
        <v/>
      </c>
      <c r="P652" s="2" t="str">
        <f t="shared" si="30"/>
        <v/>
      </c>
      <c r="Q652" s="2" t="str">
        <f t="shared" si="31"/>
        <v/>
      </c>
      <c r="R652" s="2" t="str">
        <f t="shared" si="32"/>
        <v/>
      </c>
      <c r="S652" s="2" t="str">
        <f>IFERROR(IF($F652="","",INDEX(リスト!$C:$C,MATCH($F652,リスト!$B:$B,0))),"")</f>
        <v/>
      </c>
      <c r="T652" s="2" t="str">
        <f>IFERROR(IF($K652="","",INDEX(リスト!$F:$F,MATCH($K652,リスト!$E:$E,0))),"")</f>
        <v/>
      </c>
      <c r="U652" s="2" t="str">
        <f>IF($B652="","",RIGHT($G652*1000+100+COUNTIF($G$2:$G652,$G652),9))</f>
        <v/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/>
      </c>
    </row>
    <row r="653" spans="15:22" x14ac:dyDescent="0.45">
      <c r="O653" s="2" t="str">
        <f>IFERROR(IF($B653="","",INDEX(所属情報!$E:$E,MATCH($A653,所属情報!$A:$A,0))),"")</f>
        <v/>
      </c>
      <c r="P653" s="2" t="str">
        <f t="shared" si="30"/>
        <v/>
      </c>
      <c r="Q653" s="2" t="str">
        <f t="shared" si="31"/>
        <v/>
      </c>
      <c r="R653" s="2" t="str">
        <f t="shared" si="32"/>
        <v/>
      </c>
      <c r="S653" s="2" t="str">
        <f>IFERROR(IF($F653="","",INDEX(リスト!$C:$C,MATCH($F653,リスト!$B:$B,0))),"")</f>
        <v/>
      </c>
      <c r="T653" s="2" t="str">
        <f>IFERROR(IF($K653="","",INDEX(リスト!$F:$F,MATCH($K653,リスト!$E:$E,0))),"")</f>
        <v/>
      </c>
      <c r="U653" s="2" t="str">
        <f>IF($B653="","",RIGHT($G653*1000+100+COUNTIF($G$2:$G653,$G653),9))</f>
        <v/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/>
      </c>
    </row>
    <row r="654" spans="15:22" x14ac:dyDescent="0.45">
      <c r="O654" s="2" t="str">
        <f>IFERROR(IF($B654="","",INDEX(所属情報!$E:$E,MATCH($A654,所属情報!$A:$A,0))),"")</f>
        <v/>
      </c>
      <c r="P654" s="2" t="str">
        <f t="shared" si="30"/>
        <v/>
      </c>
      <c r="Q654" s="2" t="str">
        <f t="shared" si="31"/>
        <v/>
      </c>
      <c r="R654" s="2" t="str">
        <f t="shared" si="32"/>
        <v/>
      </c>
      <c r="S654" s="2" t="str">
        <f>IFERROR(IF($F654="","",INDEX(リスト!$C:$C,MATCH($F654,リスト!$B:$B,0))),"")</f>
        <v/>
      </c>
      <c r="T654" s="2" t="str">
        <f>IFERROR(IF($K654="","",INDEX(リスト!$F:$F,MATCH($K654,リスト!$E:$E,0))),"")</f>
        <v/>
      </c>
      <c r="U654" s="2" t="str">
        <f>IF($B654="","",RIGHT($G654*1000+100+COUNTIF($G$2:$G654,$G654),9))</f>
        <v/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/>
      </c>
    </row>
    <row r="655" spans="15:22" x14ac:dyDescent="0.45">
      <c r="O655" s="2" t="str">
        <f>IFERROR(IF($B655="","",INDEX(所属情報!$E:$E,MATCH($A655,所属情報!$A:$A,0))),"")</f>
        <v/>
      </c>
      <c r="P655" s="2" t="str">
        <f t="shared" si="30"/>
        <v/>
      </c>
      <c r="Q655" s="2" t="str">
        <f t="shared" si="31"/>
        <v/>
      </c>
      <c r="R655" s="2" t="str">
        <f t="shared" si="32"/>
        <v/>
      </c>
      <c r="S655" s="2" t="str">
        <f>IFERROR(IF($F655="","",INDEX(リスト!$C:$C,MATCH($F655,リスト!$B:$B,0))),"")</f>
        <v/>
      </c>
      <c r="T655" s="2" t="str">
        <f>IFERROR(IF($K655="","",INDEX(リスト!$F:$F,MATCH($K655,リスト!$E:$E,0))),"")</f>
        <v/>
      </c>
      <c r="U655" s="2" t="str">
        <f>IF($B655="","",RIGHT($G655*1000+100+COUNTIF($G$2:$G655,$G655),9))</f>
        <v/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/>
      </c>
    </row>
    <row r="656" spans="15:22" x14ac:dyDescent="0.45">
      <c r="O656" s="2" t="str">
        <f>IFERROR(IF($B656="","",INDEX(所属情報!$E:$E,MATCH($A656,所属情報!$A:$A,0))),"")</f>
        <v/>
      </c>
      <c r="P656" s="2" t="str">
        <f t="shared" si="30"/>
        <v/>
      </c>
      <c r="Q656" s="2" t="str">
        <f t="shared" si="31"/>
        <v/>
      </c>
      <c r="R656" s="2" t="str">
        <f t="shared" si="32"/>
        <v/>
      </c>
      <c r="S656" s="2" t="str">
        <f>IFERROR(IF($F656="","",INDEX(リスト!$C:$C,MATCH($F656,リスト!$B:$B,0))),"")</f>
        <v/>
      </c>
      <c r="T656" s="2" t="str">
        <f>IFERROR(IF($K656="","",INDEX(リスト!$F:$F,MATCH($K656,リスト!$E:$E,0))),"")</f>
        <v/>
      </c>
      <c r="U656" s="2" t="str">
        <f>IF($B656="","",RIGHT($G656*1000+100+COUNTIF($G$2:$G656,$G656),9))</f>
        <v/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/>
      </c>
    </row>
    <row r="657" spans="15:22" x14ac:dyDescent="0.45">
      <c r="O657" s="2" t="str">
        <f>IFERROR(IF($B657="","",INDEX(所属情報!$E:$E,MATCH($A657,所属情報!$A:$A,0))),"")</f>
        <v/>
      </c>
      <c r="P657" s="2" t="str">
        <f t="shared" si="30"/>
        <v/>
      </c>
      <c r="Q657" s="2" t="str">
        <f t="shared" si="31"/>
        <v/>
      </c>
      <c r="R657" s="2" t="str">
        <f t="shared" si="32"/>
        <v/>
      </c>
      <c r="S657" s="2" t="str">
        <f>IFERROR(IF($F657="","",INDEX(リスト!$C:$C,MATCH($F657,リスト!$B:$B,0))),"")</f>
        <v/>
      </c>
      <c r="T657" s="2" t="str">
        <f>IFERROR(IF($K657="","",INDEX(リスト!$F:$F,MATCH($K657,リスト!$E:$E,0))),"")</f>
        <v/>
      </c>
      <c r="U657" s="2" t="str">
        <f>IF($B657="","",RIGHT($G657*1000+100+COUNTIF($G$2:$G657,$G657),9))</f>
        <v/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/>
      </c>
    </row>
    <row r="658" spans="15:22" x14ac:dyDescent="0.45">
      <c r="O658" s="2" t="str">
        <f>IFERROR(IF($B658="","",INDEX(所属情報!$E:$E,MATCH($A658,所属情報!$A:$A,0))),"")</f>
        <v/>
      </c>
      <c r="P658" s="2" t="str">
        <f t="shared" si="30"/>
        <v/>
      </c>
      <c r="Q658" s="2" t="str">
        <f t="shared" si="31"/>
        <v/>
      </c>
      <c r="R658" s="2" t="str">
        <f t="shared" si="32"/>
        <v/>
      </c>
      <c r="S658" s="2" t="str">
        <f>IFERROR(IF($F658="","",INDEX(リスト!$C:$C,MATCH($F658,リスト!$B:$B,0))),"")</f>
        <v/>
      </c>
      <c r="T658" s="2" t="str">
        <f>IFERROR(IF($K658="","",INDEX(リスト!$F:$F,MATCH($K658,リスト!$E:$E,0))),"")</f>
        <v/>
      </c>
      <c r="U658" s="2" t="str">
        <f>IF($B658="","",RIGHT($G658*1000+100+COUNTIF($G$2:$G658,$G658),9))</f>
        <v/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/>
      </c>
    </row>
    <row r="659" spans="15:22" x14ac:dyDescent="0.45">
      <c r="O659" s="2" t="str">
        <f>IFERROR(IF($B659="","",INDEX(所属情報!$E:$E,MATCH($A659,所属情報!$A:$A,0))),"")</f>
        <v/>
      </c>
      <c r="P659" s="2" t="str">
        <f t="shared" si="30"/>
        <v/>
      </c>
      <c r="Q659" s="2" t="str">
        <f t="shared" si="31"/>
        <v/>
      </c>
      <c r="R659" s="2" t="str">
        <f t="shared" si="32"/>
        <v/>
      </c>
      <c r="S659" s="2" t="str">
        <f>IFERROR(IF($F659="","",INDEX(リスト!$C:$C,MATCH($F659,リスト!$B:$B,0))),"")</f>
        <v/>
      </c>
      <c r="T659" s="2" t="str">
        <f>IFERROR(IF($K659="","",INDEX(リスト!$F:$F,MATCH($K659,リスト!$E:$E,0))),"")</f>
        <v/>
      </c>
      <c r="U659" s="2" t="str">
        <f>IF($B659="","",RIGHT($G659*1000+100+COUNTIF($G$2:$G659,$G659),9))</f>
        <v/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/>
      </c>
    </row>
    <row r="660" spans="15:22" x14ac:dyDescent="0.45">
      <c r="O660" s="2" t="str">
        <f>IFERROR(IF($B660="","",INDEX(所属情報!$E:$E,MATCH($A660,所属情報!$A:$A,0))),"")</f>
        <v/>
      </c>
      <c r="P660" s="2" t="str">
        <f t="shared" si="30"/>
        <v/>
      </c>
      <c r="Q660" s="2" t="str">
        <f t="shared" si="31"/>
        <v/>
      </c>
      <c r="R660" s="2" t="str">
        <f t="shared" si="32"/>
        <v/>
      </c>
      <c r="S660" s="2" t="str">
        <f>IFERROR(IF($F660="","",INDEX(リスト!$C:$C,MATCH($F660,リスト!$B:$B,0))),"")</f>
        <v/>
      </c>
      <c r="T660" s="2" t="str">
        <f>IFERROR(IF($K660="","",INDEX(リスト!$F:$F,MATCH($K660,リスト!$E:$E,0))),"")</f>
        <v/>
      </c>
      <c r="U660" s="2" t="str">
        <f>IF($B660="","",RIGHT($G660*1000+100+COUNTIF($G$2:$G660,$G660),9))</f>
        <v/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/>
      </c>
    </row>
    <row r="661" spans="15:22" x14ac:dyDescent="0.45">
      <c r="O661" s="2" t="str">
        <f>IFERROR(IF($B661="","",INDEX(所属情報!$E:$E,MATCH($A661,所属情報!$A:$A,0))),"")</f>
        <v/>
      </c>
      <c r="P661" s="2" t="str">
        <f t="shared" si="30"/>
        <v/>
      </c>
      <c r="Q661" s="2" t="str">
        <f t="shared" si="31"/>
        <v/>
      </c>
      <c r="R661" s="2" t="str">
        <f t="shared" si="32"/>
        <v/>
      </c>
      <c r="S661" s="2" t="str">
        <f>IFERROR(IF($F661="","",INDEX(リスト!$C:$C,MATCH($F661,リスト!$B:$B,0))),"")</f>
        <v/>
      </c>
      <c r="T661" s="2" t="str">
        <f>IFERROR(IF($K661="","",INDEX(リスト!$F:$F,MATCH($K661,リスト!$E:$E,0))),"")</f>
        <v/>
      </c>
      <c r="U661" s="2" t="str">
        <f>IF($B661="","",RIGHT($G661*1000+100+COUNTIF($G$2:$G661,$G661),9))</f>
        <v/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/>
      </c>
    </row>
    <row r="662" spans="15:22" x14ac:dyDescent="0.45">
      <c r="O662" s="2" t="str">
        <f>IFERROR(IF($B662="","",INDEX(所属情報!$E:$E,MATCH($A662,所属情報!$A:$A,0))),"")</f>
        <v/>
      </c>
      <c r="P662" s="2" t="str">
        <f t="shared" si="30"/>
        <v/>
      </c>
      <c r="Q662" s="2" t="str">
        <f t="shared" si="31"/>
        <v/>
      </c>
      <c r="R662" s="2" t="str">
        <f t="shared" si="32"/>
        <v/>
      </c>
      <c r="S662" s="2" t="str">
        <f>IFERROR(IF($F662="","",INDEX(リスト!$C:$C,MATCH($F662,リスト!$B:$B,0))),"")</f>
        <v/>
      </c>
      <c r="T662" s="2" t="str">
        <f>IFERROR(IF($K662="","",INDEX(リスト!$F:$F,MATCH($K662,リスト!$E:$E,0))),"")</f>
        <v/>
      </c>
      <c r="U662" s="2" t="str">
        <f>IF($B662="","",RIGHT($G662*1000+100+COUNTIF($G$2:$G662,$G662),9))</f>
        <v/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/>
      </c>
    </row>
    <row r="663" spans="15:22" x14ac:dyDescent="0.45">
      <c r="O663" s="2" t="str">
        <f>IFERROR(IF($B663="","",INDEX(所属情報!$E:$E,MATCH($A663,所属情報!$A:$A,0))),"")</f>
        <v/>
      </c>
      <c r="P663" s="2" t="str">
        <f t="shared" si="30"/>
        <v/>
      </c>
      <c r="Q663" s="2" t="str">
        <f t="shared" si="31"/>
        <v/>
      </c>
      <c r="R663" s="2" t="str">
        <f t="shared" si="32"/>
        <v/>
      </c>
      <c r="S663" s="2" t="str">
        <f>IFERROR(IF($F663="","",INDEX(リスト!$C:$C,MATCH($F663,リスト!$B:$B,0))),"")</f>
        <v/>
      </c>
      <c r="T663" s="2" t="str">
        <f>IFERROR(IF($K663="","",INDEX(リスト!$F:$F,MATCH($K663,リスト!$E:$E,0))),"")</f>
        <v/>
      </c>
      <c r="U663" s="2" t="str">
        <f>IF($B663="","",RIGHT($G663*1000+100+COUNTIF($G$2:$G663,$G663),9))</f>
        <v/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/>
      </c>
    </row>
    <row r="664" spans="15:22" x14ac:dyDescent="0.45">
      <c r="O664" s="2" t="str">
        <f>IFERROR(IF($B664="","",INDEX(所属情報!$E:$E,MATCH($A664,所属情報!$A:$A,0))),"")</f>
        <v/>
      </c>
      <c r="P664" s="2" t="str">
        <f t="shared" si="30"/>
        <v/>
      </c>
      <c r="Q664" s="2" t="str">
        <f t="shared" si="31"/>
        <v/>
      </c>
      <c r="R664" s="2" t="str">
        <f t="shared" si="32"/>
        <v/>
      </c>
      <c r="S664" s="2" t="str">
        <f>IFERROR(IF($F664="","",INDEX(リスト!$C:$C,MATCH($F664,リスト!$B:$B,0))),"")</f>
        <v/>
      </c>
      <c r="T664" s="2" t="str">
        <f>IFERROR(IF($K664="","",INDEX(リスト!$F:$F,MATCH($K664,リスト!$E:$E,0))),"")</f>
        <v/>
      </c>
      <c r="U664" s="2" t="str">
        <f>IF($B664="","",RIGHT($G664*1000+100+COUNTIF($G$2:$G664,$G664),9))</f>
        <v/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/>
      </c>
    </row>
    <row r="665" spans="15:22" x14ac:dyDescent="0.45">
      <c r="O665" s="2" t="str">
        <f>IFERROR(IF($B665="","",INDEX(所属情報!$E:$E,MATCH($A665,所属情報!$A:$A,0))),"")</f>
        <v/>
      </c>
      <c r="P665" s="2" t="str">
        <f t="shared" si="30"/>
        <v/>
      </c>
      <c r="Q665" s="2" t="str">
        <f t="shared" si="31"/>
        <v/>
      </c>
      <c r="R665" s="2" t="str">
        <f t="shared" si="32"/>
        <v/>
      </c>
      <c r="S665" s="2" t="str">
        <f>IFERROR(IF($F665="","",INDEX(リスト!$C:$C,MATCH($F665,リスト!$B:$B,0))),"")</f>
        <v/>
      </c>
      <c r="T665" s="2" t="str">
        <f>IFERROR(IF($K665="","",INDEX(リスト!$F:$F,MATCH($K665,リスト!$E:$E,0))),"")</f>
        <v/>
      </c>
      <c r="U665" s="2" t="str">
        <f>IF($B665="","",RIGHT($G665*1000+100+COUNTIF($G$2:$G665,$G665),9))</f>
        <v/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/>
      </c>
    </row>
    <row r="666" spans="15:22" x14ac:dyDescent="0.45">
      <c r="O666" s="2" t="str">
        <f>IFERROR(IF($B666="","",INDEX(所属情報!$E:$E,MATCH($A666,所属情報!$A:$A,0))),"")</f>
        <v/>
      </c>
      <c r="P666" s="2" t="str">
        <f t="shared" si="30"/>
        <v/>
      </c>
      <c r="Q666" s="2" t="str">
        <f t="shared" si="31"/>
        <v/>
      </c>
      <c r="R666" s="2" t="str">
        <f t="shared" si="32"/>
        <v/>
      </c>
      <c r="S666" s="2" t="str">
        <f>IFERROR(IF($F666="","",INDEX(リスト!$C:$C,MATCH($F666,リスト!$B:$B,0))),"")</f>
        <v/>
      </c>
      <c r="T666" s="2" t="str">
        <f>IFERROR(IF($K666="","",INDEX(リスト!$F:$F,MATCH($K666,リスト!$E:$E,0))),"")</f>
        <v/>
      </c>
      <c r="U666" s="2" t="str">
        <f>IF($B666="","",RIGHT($G666*1000+100+COUNTIF($G$2:$G666,$G666),9))</f>
        <v/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/>
      </c>
    </row>
    <row r="667" spans="15:22" x14ac:dyDescent="0.45">
      <c r="O667" s="2" t="str">
        <f>IFERROR(IF($B667="","",INDEX(所属情報!$E:$E,MATCH($A667,所属情報!$A:$A,0))),"")</f>
        <v/>
      </c>
      <c r="P667" s="2" t="str">
        <f t="shared" si="30"/>
        <v/>
      </c>
      <c r="Q667" s="2" t="str">
        <f t="shared" si="31"/>
        <v/>
      </c>
      <c r="R667" s="2" t="str">
        <f t="shared" si="32"/>
        <v/>
      </c>
      <c r="S667" s="2" t="str">
        <f>IFERROR(IF($F667="","",INDEX(リスト!$C:$C,MATCH($F667,リスト!$B:$B,0))),"")</f>
        <v/>
      </c>
      <c r="T667" s="2" t="str">
        <f>IFERROR(IF($K667="","",INDEX(リスト!$F:$F,MATCH($K667,リスト!$E:$E,0))),"")</f>
        <v/>
      </c>
      <c r="U667" s="2" t="str">
        <f>IF($B667="","",RIGHT($G667*1000+100+COUNTIF($G$2:$G667,$G667),9))</f>
        <v/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/>
      </c>
    </row>
    <row r="668" spans="15:22" x14ac:dyDescent="0.45">
      <c r="O668" s="2" t="str">
        <f>IFERROR(IF($B668="","",INDEX(所属情報!$E:$E,MATCH($A668,所属情報!$A:$A,0))),"")</f>
        <v/>
      </c>
      <c r="P668" s="2" t="str">
        <f t="shared" si="30"/>
        <v/>
      </c>
      <c r="Q668" s="2" t="str">
        <f t="shared" si="31"/>
        <v/>
      </c>
      <c r="R668" s="2" t="str">
        <f t="shared" si="32"/>
        <v/>
      </c>
      <c r="S668" s="2" t="str">
        <f>IFERROR(IF($F668="","",INDEX(リスト!$C:$C,MATCH($F668,リスト!$B:$B,0))),"")</f>
        <v/>
      </c>
      <c r="T668" s="2" t="str">
        <f>IFERROR(IF($K668="","",INDEX(リスト!$F:$F,MATCH($K668,リスト!$E:$E,0))),"")</f>
        <v/>
      </c>
      <c r="U668" s="2" t="str">
        <f>IF($B668="","",RIGHT($G668*1000+100+COUNTIF($G$2:$G668,$G668),9))</f>
        <v/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/>
      </c>
    </row>
    <row r="669" spans="15:22" x14ac:dyDescent="0.45">
      <c r="O669" s="2" t="str">
        <f>IFERROR(IF($B669="","",INDEX(所属情報!$E:$E,MATCH($A669,所属情報!$A:$A,0))),"")</f>
        <v/>
      </c>
      <c r="P669" s="2" t="str">
        <f t="shared" si="30"/>
        <v/>
      </c>
      <c r="Q669" s="2" t="str">
        <f t="shared" si="31"/>
        <v/>
      </c>
      <c r="R669" s="2" t="str">
        <f t="shared" si="32"/>
        <v/>
      </c>
      <c r="S669" s="2" t="str">
        <f>IFERROR(IF($F669="","",INDEX(リスト!$C:$C,MATCH($F669,リスト!$B:$B,0))),"")</f>
        <v/>
      </c>
      <c r="T669" s="2" t="str">
        <f>IFERROR(IF($K669="","",INDEX(リスト!$F:$F,MATCH($K669,リスト!$E:$E,0))),"")</f>
        <v/>
      </c>
      <c r="U669" s="2" t="str">
        <f>IF($B669="","",RIGHT($G669*1000+100+COUNTIF($G$2:$G669,$G669),9))</f>
        <v/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/>
      </c>
    </row>
    <row r="670" spans="15:22" x14ac:dyDescent="0.45">
      <c r="O670" s="2" t="str">
        <f>IFERROR(IF($B670="","",INDEX(所属情報!$E:$E,MATCH($A670,所属情報!$A:$A,0))),"")</f>
        <v/>
      </c>
      <c r="P670" s="2" t="str">
        <f t="shared" si="30"/>
        <v/>
      </c>
      <c r="Q670" s="2" t="str">
        <f t="shared" si="31"/>
        <v/>
      </c>
      <c r="R670" s="2" t="str">
        <f t="shared" si="32"/>
        <v/>
      </c>
      <c r="S670" s="2" t="str">
        <f>IFERROR(IF($F670="","",INDEX(リスト!$C:$C,MATCH($F670,リスト!$B:$B,0))),"")</f>
        <v/>
      </c>
      <c r="T670" s="2" t="str">
        <f>IFERROR(IF($K670="","",INDEX(リスト!$F:$F,MATCH($K670,リスト!$E:$E,0))),"")</f>
        <v/>
      </c>
      <c r="U670" s="2" t="str">
        <f>IF($B670="","",RIGHT($G670*1000+100+COUNTIF($G$2:$G670,$G670),9))</f>
        <v/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/>
      </c>
    </row>
    <row r="671" spans="15:22" x14ac:dyDescent="0.45">
      <c r="O671" s="2" t="str">
        <f>IFERROR(IF($B671="","",INDEX(所属情報!$E:$E,MATCH($A671,所属情報!$A:$A,0))),"")</f>
        <v/>
      </c>
      <c r="P671" s="2" t="str">
        <f t="shared" si="30"/>
        <v/>
      </c>
      <c r="Q671" s="2" t="str">
        <f t="shared" si="31"/>
        <v/>
      </c>
      <c r="R671" s="2" t="str">
        <f t="shared" si="32"/>
        <v/>
      </c>
      <c r="S671" s="2" t="str">
        <f>IFERROR(IF($F671="","",INDEX(リスト!$C:$C,MATCH($F671,リスト!$B:$B,0))),"")</f>
        <v/>
      </c>
      <c r="T671" s="2" t="str">
        <f>IFERROR(IF($K671="","",INDEX(リスト!$F:$F,MATCH($K671,リスト!$E:$E,0))),"")</f>
        <v/>
      </c>
      <c r="U671" s="2" t="str">
        <f>IF($B671="","",RIGHT($G671*1000+100+COUNTIF($G$2:$G671,$G671),9))</f>
        <v/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/>
      </c>
    </row>
    <row r="672" spans="15:22" x14ac:dyDescent="0.45">
      <c r="O672" s="2" t="str">
        <f>IFERROR(IF($B672="","",INDEX(所属情報!$E:$E,MATCH($A672,所属情報!$A:$A,0))),"")</f>
        <v/>
      </c>
      <c r="P672" s="2" t="str">
        <f t="shared" si="30"/>
        <v/>
      </c>
      <c r="Q672" s="2" t="str">
        <f t="shared" si="31"/>
        <v/>
      </c>
      <c r="R672" s="2" t="str">
        <f t="shared" si="32"/>
        <v/>
      </c>
      <c r="S672" s="2" t="str">
        <f>IFERROR(IF($F672="","",INDEX(リスト!$C:$C,MATCH($F672,リスト!$B:$B,0))),"")</f>
        <v/>
      </c>
      <c r="T672" s="2" t="str">
        <f>IFERROR(IF($K672="","",INDEX(リスト!$F:$F,MATCH($K672,リスト!$E:$E,0))),"")</f>
        <v/>
      </c>
      <c r="U672" s="2" t="str">
        <f>IF($B672="","",RIGHT($G672*1000+100+COUNTIF($G$2:$G672,$G672),9))</f>
        <v/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/>
      </c>
    </row>
    <row r="673" spans="15:22" x14ac:dyDescent="0.45">
      <c r="O673" s="2" t="str">
        <f>IFERROR(IF($B673="","",INDEX(所属情報!$E:$E,MATCH($A673,所属情報!$A:$A,0))),"")</f>
        <v/>
      </c>
      <c r="P673" s="2" t="str">
        <f t="shared" si="30"/>
        <v/>
      </c>
      <c r="Q673" s="2" t="str">
        <f t="shared" si="31"/>
        <v/>
      </c>
      <c r="R673" s="2" t="str">
        <f t="shared" si="32"/>
        <v/>
      </c>
      <c r="S673" s="2" t="str">
        <f>IFERROR(IF($F673="","",INDEX(リスト!$C:$C,MATCH($F673,リスト!$B:$B,0))),"")</f>
        <v/>
      </c>
      <c r="T673" s="2" t="str">
        <f>IFERROR(IF($K673="","",INDEX(リスト!$F:$F,MATCH($K673,リスト!$E:$E,0))),"")</f>
        <v/>
      </c>
      <c r="U673" s="2" t="str">
        <f>IF($B673="","",RIGHT($G673*1000+100+COUNTIF($G$2:$G673,$G673),9))</f>
        <v/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/>
      </c>
    </row>
    <row r="674" spans="15:22" x14ac:dyDescent="0.45">
      <c r="O674" s="2" t="str">
        <f>IFERROR(IF($B674="","",INDEX(所属情報!$E:$E,MATCH($A674,所属情報!$A:$A,0))),"")</f>
        <v/>
      </c>
      <c r="P674" s="2" t="str">
        <f t="shared" si="30"/>
        <v/>
      </c>
      <c r="Q674" s="2" t="str">
        <f t="shared" si="31"/>
        <v/>
      </c>
      <c r="R674" s="2" t="str">
        <f t="shared" si="32"/>
        <v/>
      </c>
      <c r="S674" s="2" t="str">
        <f>IFERROR(IF($F674="","",INDEX(リスト!$C:$C,MATCH($F674,リスト!$B:$B,0))),"")</f>
        <v/>
      </c>
      <c r="T674" s="2" t="str">
        <f>IFERROR(IF($K674="","",INDEX(リスト!$F:$F,MATCH($K674,リスト!$E:$E,0))),"")</f>
        <v/>
      </c>
      <c r="U674" s="2" t="str">
        <f>IF($B674="","",RIGHT($G674*1000+100+COUNTIF($G$2:$G674,$G674),9))</f>
        <v/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/>
      </c>
    </row>
    <row r="675" spans="15:22" x14ac:dyDescent="0.45">
      <c r="O675" s="2" t="str">
        <f>IFERROR(IF($B675="","",INDEX(所属情報!$E:$E,MATCH($A675,所属情報!$A:$A,0))),"")</f>
        <v/>
      </c>
      <c r="P675" s="2" t="str">
        <f t="shared" si="30"/>
        <v/>
      </c>
      <c r="Q675" s="2" t="str">
        <f t="shared" si="31"/>
        <v/>
      </c>
      <c r="R675" s="2" t="str">
        <f t="shared" si="32"/>
        <v/>
      </c>
      <c r="S675" s="2" t="str">
        <f>IFERROR(IF($F675="","",INDEX(リスト!$C:$C,MATCH($F675,リスト!$B:$B,0))),"")</f>
        <v/>
      </c>
      <c r="T675" s="2" t="str">
        <f>IFERROR(IF($K675="","",INDEX(リスト!$F:$F,MATCH($K675,リスト!$E:$E,0))),"")</f>
        <v/>
      </c>
      <c r="U675" s="2" t="str">
        <f>IF($B675="","",RIGHT($G675*1000+100+COUNTIF($G$2:$G675,$G675),9))</f>
        <v/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/>
      </c>
    </row>
    <row r="676" spans="15:22" x14ac:dyDescent="0.45">
      <c r="O676" s="2" t="str">
        <f>IFERROR(IF($B676="","",INDEX(所属情報!$E:$E,MATCH($A676,所属情報!$A:$A,0))),"")</f>
        <v/>
      </c>
      <c r="P676" s="2" t="str">
        <f t="shared" si="30"/>
        <v/>
      </c>
      <c r="Q676" s="2" t="str">
        <f t="shared" si="31"/>
        <v/>
      </c>
      <c r="R676" s="2" t="str">
        <f t="shared" si="32"/>
        <v/>
      </c>
      <c r="S676" s="2" t="str">
        <f>IFERROR(IF($F676="","",INDEX(リスト!$C:$C,MATCH($F676,リスト!$B:$B,0))),"")</f>
        <v/>
      </c>
      <c r="T676" s="2" t="str">
        <f>IFERROR(IF($K676="","",INDEX(リスト!$F:$F,MATCH($K676,リスト!$E:$E,0))),"")</f>
        <v/>
      </c>
      <c r="U676" s="2" t="str">
        <f>IF($B676="","",RIGHT($G676*1000+100+COUNTIF($G$2:$G676,$G676),9))</f>
        <v/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/>
      </c>
    </row>
    <row r="677" spans="15:22" x14ac:dyDescent="0.45">
      <c r="O677" s="2" t="str">
        <f>IFERROR(IF($B677="","",INDEX(所属情報!$E:$E,MATCH($A677,所属情報!$A:$A,0))),"")</f>
        <v/>
      </c>
      <c r="P677" s="2" t="str">
        <f t="shared" si="30"/>
        <v/>
      </c>
      <c r="Q677" s="2" t="str">
        <f t="shared" si="31"/>
        <v/>
      </c>
      <c r="R677" s="2" t="str">
        <f t="shared" si="32"/>
        <v/>
      </c>
      <c r="S677" s="2" t="str">
        <f>IFERROR(IF($F677="","",INDEX(リスト!$C:$C,MATCH($F677,リスト!$B:$B,0))),"")</f>
        <v/>
      </c>
      <c r="T677" s="2" t="str">
        <f>IFERROR(IF($K677="","",INDEX(リスト!$F:$F,MATCH($K677,リスト!$E:$E,0))),"")</f>
        <v/>
      </c>
      <c r="U677" s="2" t="str">
        <f>IF($B677="","",RIGHT($G677*1000+100+COUNTIF($G$2:$G677,$G677),9))</f>
        <v/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/>
      </c>
    </row>
    <row r="678" spans="15:22" x14ac:dyDescent="0.45">
      <c r="O678" s="2" t="str">
        <f>IFERROR(IF($B678="","",INDEX(所属情報!$E:$E,MATCH($A678,所属情報!$A:$A,0))),"")</f>
        <v/>
      </c>
      <c r="P678" s="2" t="str">
        <f t="shared" si="30"/>
        <v/>
      </c>
      <c r="Q678" s="2" t="str">
        <f t="shared" si="31"/>
        <v/>
      </c>
      <c r="R678" s="2" t="str">
        <f t="shared" si="32"/>
        <v/>
      </c>
      <c r="S678" s="2" t="str">
        <f>IFERROR(IF($F678="","",INDEX(リスト!$C:$C,MATCH($F678,リスト!$B:$B,0))),"")</f>
        <v/>
      </c>
      <c r="T678" s="2" t="str">
        <f>IFERROR(IF($K678="","",INDEX(リスト!$F:$F,MATCH($K678,リスト!$E:$E,0))),"")</f>
        <v/>
      </c>
      <c r="U678" s="2" t="str">
        <f>IF($B678="","",RIGHT($G678*1000+100+COUNTIF($G$2:$G678,$G678),9))</f>
        <v/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/>
      </c>
    </row>
    <row r="679" spans="15:22" x14ac:dyDescent="0.45">
      <c r="O679" s="2" t="str">
        <f>IFERROR(IF($B679="","",INDEX(所属情報!$E:$E,MATCH($A679,所属情報!$A:$A,0))),"")</f>
        <v/>
      </c>
      <c r="P679" s="2" t="str">
        <f t="shared" si="30"/>
        <v/>
      </c>
      <c r="Q679" s="2" t="str">
        <f t="shared" si="31"/>
        <v/>
      </c>
      <c r="R679" s="2" t="str">
        <f t="shared" si="32"/>
        <v/>
      </c>
      <c r="S679" s="2" t="str">
        <f>IFERROR(IF($F679="","",INDEX(リスト!$C:$C,MATCH($F679,リスト!$B:$B,0))),"")</f>
        <v/>
      </c>
      <c r="T679" s="2" t="str">
        <f>IFERROR(IF($K679="","",INDEX(リスト!$F:$F,MATCH($K679,リスト!$E:$E,0))),"")</f>
        <v/>
      </c>
      <c r="U679" s="2" t="str">
        <f>IF($B679="","",RIGHT($G679*1000+100+COUNTIF($G$2:$G679,$G679),9))</f>
        <v/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/>
      </c>
    </row>
    <row r="680" spans="15:22" x14ac:dyDescent="0.45">
      <c r="O680" s="2" t="str">
        <f>IFERROR(IF($B680="","",INDEX(所属情報!$E:$E,MATCH($A680,所属情報!$A:$A,0))),"")</f>
        <v/>
      </c>
      <c r="P680" s="2" t="str">
        <f t="shared" si="30"/>
        <v/>
      </c>
      <c r="Q680" s="2" t="str">
        <f t="shared" si="31"/>
        <v/>
      </c>
      <c r="R680" s="2" t="str">
        <f t="shared" si="32"/>
        <v/>
      </c>
      <c r="S680" s="2" t="str">
        <f>IFERROR(IF($F680="","",INDEX(リスト!$C:$C,MATCH($F680,リスト!$B:$B,0))),"")</f>
        <v/>
      </c>
      <c r="T680" s="2" t="str">
        <f>IFERROR(IF($K680="","",INDEX(リスト!$F:$F,MATCH($K680,リスト!$E:$E,0))),"")</f>
        <v/>
      </c>
      <c r="U680" s="2" t="str">
        <f>IF($B680="","",RIGHT($G680*1000+100+COUNTIF($G$2:$G680,$G680),9))</f>
        <v/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/>
      </c>
    </row>
    <row r="681" spans="15:22" x14ac:dyDescent="0.45">
      <c r="O681" s="2" t="str">
        <f>IFERROR(IF($B681="","",INDEX(所属情報!$E:$E,MATCH($A681,所属情報!$A:$A,0))),"")</f>
        <v/>
      </c>
      <c r="P681" s="2" t="str">
        <f t="shared" si="30"/>
        <v/>
      </c>
      <c r="Q681" s="2" t="str">
        <f t="shared" si="31"/>
        <v/>
      </c>
      <c r="R681" s="2" t="str">
        <f t="shared" si="32"/>
        <v/>
      </c>
      <c r="S681" s="2" t="str">
        <f>IFERROR(IF($F681="","",INDEX(リスト!$C:$C,MATCH($F681,リスト!$B:$B,0))),"")</f>
        <v/>
      </c>
      <c r="T681" s="2" t="str">
        <f>IFERROR(IF($K681="","",INDEX(リスト!$F:$F,MATCH($K681,リスト!$E:$E,0))),"")</f>
        <v/>
      </c>
      <c r="U681" s="2" t="str">
        <f>IF($B681="","",RIGHT($G681*1000+100+COUNTIF($G$2:$G681,$G681),9))</f>
        <v/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/>
      </c>
    </row>
    <row r="682" spans="15:22" x14ac:dyDescent="0.45">
      <c r="O682" s="2" t="str">
        <f>IFERROR(IF($B682="","",INDEX(所属情報!$E:$E,MATCH($A682,所属情報!$A:$A,0))),"")</f>
        <v/>
      </c>
      <c r="P682" s="2" t="str">
        <f t="shared" si="30"/>
        <v/>
      </c>
      <c r="Q682" s="2" t="str">
        <f t="shared" si="31"/>
        <v/>
      </c>
      <c r="R682" s="2" t="str">
        <f t="shared" si="32"/>
        <v/>
      </c>
      <c r="S682" s="2" t="str">
        <f>IFERROR(IF($F682="","",INDEX(リスト!$C:$C,MATCH($F682,リスト!$B:$B,0))),"")</f>
        <v/>
      </c>
      <c r="T682" s="2" t="str">
        <f>IFERROR(IF($K682="","",INDEX(リスト!$F:$F,MATCH($K682,リスト!$E:$E,0))),"")</f>
        <v/>
      </c>
      <c r="U682" s="2" t="str">
        <f>IF($B682="","",RIGHT($G682*1000+100+COUNTIF($G$2:$G682,$G682),9))</f>
        <v/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/>
      </c>
    </row>
    <row r="683" spans="15:22" x14ac:dyDescent="0.45">
      <c r="O683" s="2" t="str">
        <f>IFERROR(IF($B683="","",INDEX(所属情報!$E:$E,MATCH($A683,所属情報!$A:$A,0))),"")</f>
        <v/>
      </c>
      <c r="P683" s="2" t="str">
        <f t="shared" si="30"/>
        <v/>
      </c>
      <c r="Q683" s="2" t="str">
        <f t="shared" si="31"/>
        <v/>
      </c>
      <c r="R683" s="2" t="str">
        <f t="shared" si="32"/>
        <v/>
      </c>
      <c r="S683" s="2" t="str">
        <f>IFERROR(IF($F683="","",INDEX(リスト!$C:$C,MATCH($F683,リスト!$B:$B,0))),"")</f>
        <v/>
      </c>
      <c r="T683" s="2" t="str">
        <f>IFERROR(IF($K683="","",INDEX(リスト!$F:$F,MATCH($K683,リスト!$E:$E,0))),"")</f>
        <v/>
      </c>
      <c r="U683" s="2" t="str">
        <f>IF($B683="","",RIGHT($G683*1000+100+COUNTIF($G$2:$G683,$G683),9))</f>
        <v/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/>
      </c>
    </row>
    <row r="684" spans="15:22" x14ac:dyDescent="0.45">
      <c r="O684" s="2" t="str">
        <f>IFERROR(IF($B684="","",INDEX(所属情報!$E:$E,MATCH($A684,所属情報!$A:$A,0))),"")</f>
        <v/>
      </c>
      <c r="P684" s="2" t="str">
        <f t="shared" si="30"/>
        <v/>
      </c>
      <c r="Q684" s="2" t="str">
        <f t="shared" si="31"/>
        <v/>
      </c>
      <c r="R684" s="2" t="str">
        <f t="shared" si="32"/>
        <v/>
      </c>
      <c r="S684" s="2" t="str">
        <f>IFERROR(IF($F684="","",INDEX(リスト!$C:$C,MATCH($F684,リスト!$B:$B,0))),"")</f>
        <v/>
      </c>
      <c r="T684" s="2" t="str">
        <f>IFERROR(IF($K684="","",INDEX(リスト!$F:$F,MATCH($K684,リスト!$E:$E,0))),"")</f>
        <v/>
      </c>
      <c r="U684" s="2" t="str">
        <f>IF($B684="","",RIGHT($G684*1000+100+COUNTIF($G$2:$G684,$G684),9))</f>
        <v/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/>
      </c>
    </row>
    <row r="685" spans="15:22" x14ac:dyDescent="0.45">
      <c r="O685" s="2" t="str">
        <f>IFERROR(IF($B685="","",INDEX(所属情報!$E:$E,MATCH($A685,所属情報!$A:$A,0))),"")</f>
        <v/>
      </c>
      <c r="P685" s="2" t="str">
        <f t="shared" si="30"/>
        <v/>
      </c>
      <c r="Q685" s="2" t="str">
        <f t="shared" si="31"/>
        <v/>
      </c>
      <c r="R685" s="2" t="str">
        <f t="shared" si="32"/>
        <v/>
      </c>
      <c r="S685" s="2" t="str">
        <f>IFERROR(IF($F685="","",INDEX(リスト!$C:$C,MATCH($F685,リスト!$B:$B,0))),"")</f>
        <v/>
      </c>
      <c r="T685" s="2" t="str">
        <f>IFERROR(IF($K685="","",INDEX(リスト!$F:$F,MATCH($K685,リスト!$E:$E,0))),"")</f>
        <v/>
      </c>
      <c r="U685" s="2" t="str">
        <f>IF($B685="","",RIGHT($G685*1000+100+COUNTIF($G$2:$G685,$G685),9))</f>
        <v/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/>
      </c>
    </row>
    <row r="686" spans="15:22" x14ac:dyDescent="0.45">
      <c r="O686" s="2" t="str">
        <f>IFERROR(IF($B686="","",INDEX(所属情報!$E:$E,MATCH($A686,所属情報!$A:$A,0))),"")</f>
        <v/>
      </c>
      <c r="P686" s="2" t="str">
        <f t="shared" si="30"/>
        <v/>
      </c>
      <c r="Q686" s="2" t="str">
        <f t="shared" si="31"/>
        <v/>
      </c>
      <c r="R686" s="2" t="str">
        <f t="shared" si="32"/>
        <v/>
      </c>
      <c r="S686" s="2" t="str">
        <f>IFERROR(IF($F686="","",INDEX(リスト!$C:$C,MATCH($F686,リスト!$B:$B,0))),"")</f>
        <v/>
      </c>
      <c r="T686" s="2" t="str">
        <f>IFERROR(IF($K686="","",INDEX(リスト!$F:$F,MATCH($K686,リスト!$E:$E,0))),"")</f>
        <v/>
      </c>
      <c r="U686" s="2" t="str">
        <f>IF($B686="","",RIGHT($G686*1000+100+COUNTIF($G$2:$G686,$G686),9))</f>
        <v/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/>
      </c>
    </row>
    <row r="687" spans="15:22" x14ac:dyDescent="0.45">
      <c r="O687" s="2" t="str">
        <f>IFERROR(IF($B687="","",INDEX(所属情報!$E:$E,MATCH($A687,所属情報!$A:$A,0))),"")</f>
        <v/>
      </c>
      <c r="P687" s="2" t="str">
        <f t="shared" si="30"/>
        <v/>
      </c>
      <c r="Q687" s="2" t="str">
        <f t="shared" si="31"/>
        <v/>
      </c>
      <c r="R687" s="2" t="str">
        <f t="shared" si="32"/>
        <v/>
      </c>
      <c r="S687" s="2" t="str">
        <f>IFERROR(IF($F687="","",INDEX(リスト!$C:$C,MATCH($F687,リスト!$B:$B,0))),"")</f>
        <v/>
      </c>
      <c r="T687" s="2" t="str">
        <f>IFERROR(IF($K687="","",INDEX(リスト!$F:$F,MATCH($K687,リスト!$E:$E,0))),"")</f>
        <v/>
      </c>
      <c r="U687" s="2" t="str">
        <f>IF($B687="","",RIGHT($G687*1000+100+COUNTIF($G$2:$G687,$G687),9))</f>
        <v/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/>
      </c>
    </row>
    <row r="688" spans="15:22" x14ac:dyDescent="0.45">
      <c r="O688" s="2" t="str">
        <f>IFERROR(IF($B688="","",INDEX(所属情報!$E:$E,MATCH($A688,所属情報!$A:$A,0))),"")</f>
        <v/>
      </c>
      <c r="P688" s="2" t="str">
        <f t="shared" si="30"/>
        <v/>
      </c>
      <c r="Q688" s="2" t="str">
        <f t="shared" si="31"/>
        <v/>
      </c>
      <c r="R688" s="2" t="str">
        <f t="shared" si="32"/>
        <v/>
      </c>
      <c r="S688" s="2" t="str">
        <f>IFERROR(IF($F688="","",INDEX(リスト!$C:$C,MATCH($F688,リスト!$B:$B,0))),"")</f>
        <v/>
      </c>
      <c r="T688" s="2" t="str">
        <f>IFERROR(IF($K688="","",INDEX(リスト!$F:$F,MATCH($K688,リスト!$E:$E,0))),"")</f>
        <v/>
      </c>
      <c r="U688" s="2" t="str">
        <f>IF($B688="","",RIGHT($G688*1000+100+COUNTIF($G$2:$G688,$G688),9))</f>
        <v/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/>
      </c>
    </row>
    <row r="689" spans="15:22" x14ac:dyDescent="0.45">
      <c r="O689" s="2" t="str">
        <f>IFERROR(IF($B689="","",INDEX(所属情報!$E:$E,MATCH($A689,所属情報!$A:$A,0))),"")</f>
        <v/>
      </c>
      <c r="P689" s="2" t="str">
        <f t="shared" si="30"/>
        <v/>
      </c>
      <c r="Q689" s="2" t="str">
        <f t="shared" si="31"/>
        <v/>
      </c>
      <c r="R689" s="2" t="str">
        <f t="shared" si="32"/>
        <v/>
      </c>
      <c r="S689" s="2" t="str">
        <f>IFERROR(IF($F689="","",INDEX(リスト!$C:$C,MATCH($F689,リスト!$B:$B,0))),"")</f>
        <v/>
      </c>
      <c r="T689" s="2" t="str">
        <f>IFERROR(IF($K689="","",INDEX(リスト!$F:$F,MATCH($K689,リスト!$E:$E,0))),"")</f>
        <v/>
      </c>
      <c r="U689" s="2" t="str">
        <f>IF($B689="","",RIGHT($G689*1000+100+COUNTIF($G$2:$G689,$G689),9))</f>
        <v/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/>
      </c>
    </row>
    <row r="690" spans="15:22" x14ac:dyDescent="0.45">
      <c r="O690" s="2" t="str">
        <f>IFERROR(IF($B690="","",INDEX(所属情報!$E:$E,MATCH($A690,所属情報!$A:$A,0))),"")</f>
        <v/>
      </c>
      <c r="P690" s="2" t="str">
        <f t="shared" si="30"/>
        <v/>
      </c>
      <c r="Q690" s="2" t="str">
        <f t="shared" si="31"/>
        <v/>
      </c>
      <c r="R690" s="2" t="str">
        <f t="shared" si="32"/>
        <v/>
      </c>
      <c r="S690" s="2" t="str">
        <f>IFERROR(IF($F690="","",INDEX(リスト!$C:$C,MATCH($F690,リスト!$B:$B,0))),"")</f>
        <v/>
      </c>
      <c r="T690" s="2" t="str">
        <f>IFERROR(IF($K690="","",INDEX(リスト!$F:$F,MATCH($K690,リスト!$E:$E,0))),"")</f>
        <v/>
      </c>
      <c r="U690" s="2" t="str">
        <f>IF($B690="","",RIGHT($G690*1000+100+COUNTIF($G$2:$G690,$G690),9))</f>
        <v/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/>
      </c>
    </row>
    <row r="691" spans="15:22" x14ac:dyDescent="0.45">
      <c r="O691" s="2" t="str">
        <f>IFERROR(IF($B691="","",INDEX(所属情報!$E:$E,MATCH($A691,所属情報!$A:$A,0))),"")</f>
        <v/>
      </c>
      <c r="P691" s="2" t="str">
        <f t="shared" si="30"/>
        <v/>
      </c>
      <c r="Q691" s="2" t="str">
        <f t="shared" si="31"/>
        <v/>
      </c>
      <c r="R691" s="2" t="str">
        <f t="shared" si="32"/>
        <v/>
      </c>
      <c r="S691" s="2" t="str">
        <f>IFERROR(IF($F691="","",INDEX(リスト!$C:$C,MATCH($F691,リスト!$B:$B,0))),"")</f>
        <v/>
      </c>
      <c r="T691" s="2" t="str">
        <f>IFERROR(IF($K691="","",INDEX(リスト!$F:$F,MATCH($K691,リスト!$E:$E,0))),"")</f>
        <v/>
      </c>
      <c r="U691" s="2" t="str">
        <f>IF($B691="","",RIGHT($G691*1000+100+COUNTIF($G$2:$G691,$G691),9))</f>
        <v/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/>
      </c>
    </row>
    <row r="692" spans="15:22" x14ac:dyDescent="0.45">
      <c r="O692" s="2" t="str">
        <f>IFERROR(IF($B692="","",INDEX(所属情報!$E:$E,MATCH($A692,所属情報!$A:$A,0))),"")</f>
        <v/>
      </c>
      <c r="P692" s="2" t="str">
        <f t="shared" si="30"/>
        <v/>
      </c>
      <c r="Q692" s="2" t="str">
        <f t="shared" si="31"/>
        <v/>
      </c>
      <c r="R692" s="2" t="str">
        <f t="shared" si="32"/>
        <v/>
      </c>
      <c r="S692" s="2" t="str">
        <f>IFERROR(IF($F692="","",INDEX(リスト!$C:$C,MATCH($F692,リスト!$B:$B,0))),"")</f>
        <v/>
      </c>
      <c r="T692" s="2" t="str">
        <f>IFERROR(IF($K692="","",INDEX(リスト!$F:$F,MATCH($K692,リスト!$E:$E,0))),"")</f>
        <v/>
      </c>
      <c r="U692" s="2" t="str">
        <f>IF($B692="","",RIGHT($G692*1000+100+COUNTIF($G$2:$G692,$G692),9))</f>
        <v/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/>
      </c>
    </row>
    <row r="693" spans="15:22" x14ac:dyDescent="0.45">
      <c r="O693" s="2" t="str">
        <f>IFERROR(IF($B693="","",INDEX(所属情報!$E:$E,MATCH($A693,所属情報!$A:$A,0))),"")</f>
        <v/>
      </c>
      <c r="P693" s="2" t="str">
        <f t="shared" si="30"/>
        <v/>
      </c>
      <c r="Q693" s="2" t="str">
        <f t="shared" si="31"/>
        <v/>
      </c>
      <c r="R693" s="2" t="str">
        <f t="shared" si="32"/>
        <v/>
      </c>
      <c r="S693" s="2" t="str">
        <f>IFERROR(IF($F693="","",INDEX(リスト!$C:$C,MATCH($F693,リスト!$B:$B,0))),"")</f>
        <v/>
      </c>
      <c r="T693" s="2" t="str">
        <f>IFERROR(IF($K693="","",INDEX(リスト!$F:$F,MATCH($K693,リスト!$E:$E,0))),"")</f>
        <v/>
      </c>
      <c r="U693" s="2" t="str">
        <f>IF($B693="","",RIGHT($G693*1000+100+COUNTIF($G$2:$G693,$G693),9))</f>
        <v/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/>
      </c>
    </row>
    <row r="694" spans="15:22" x14ac:dyDescent="0.45">
      <c r="O694" s="2" t="str">
        <f>IFERROR(IF($B694="","",INDEX(所属情報!$E:$E,MATCH($A694,所属情報!$A:$A,0))),"")</f>
        <v/>
      </c>
      <c r="P694" s="2" t="str">
        <f t="shared" si="30"/>
        <v/>
      </c>
      <c r="Q694" s="2" t="str">
        <f t="shared" si="31"/>
        <v/>
      </c>
      <c r="R694" s="2" t="str">
        <f t="shared" si="32"/>
        <v/>
      </c>
      <c r="S694" s="2" t="str">
        <f>IFERROR(IF($F694="","",INDEX(リスト!$C:$C,MATCH($F694,リスト!$B:$B,0))),"")</f>
        <v/>
      </c>
      <c r="T694" s="2" t="str">
        <f>IFERROR(IF($K694="","",INDEX(リスト!$F:$F,MATCH($K694,リスト!$E:$E,0))),"")</f>
        <v/>
      </c>
      <c r="U694" s="2" t="str">
        <f>IF($B694="","",RIGHT($G694*1000+100+COUNTIF($G$2:$G694,$G694),9))</f>
        <v/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/>
      </c>
    </row>
    <row r="695" spans="15:22" x14ac:dyDescent="0.45">
      <c r="O695" s="2" t="str">
        <f>IFERROR(IF($B695="","",INDEX(所属情報!$E:$E,MATCH($A695,所属情報!$A:$A,0))),"")</f>
        <v/>
      </c>
      <c r="P695" s="2" t="str">
        <f t="shared" si="30"/>
        <v/>
      </c>
      <c r="Q695" s="2" t="str">
        <f t="shared" si="31"/>
        <v/>
      </c>
      <c r="R695" s="2" t="str">
        <f t="shared" si="32"/>
        <v/>
      </c>
      <c r="S695" s="2" t="str">
        <f>IFERROR(IF($F695="","",INDEX(リスト!$C:$C,MATCH($F695,リスト!$B:$B,0))),"")</f>
        <v/>
      </c>
      <c r="T695" s="2" t="str">
        <f>IFERROR(IF($K695="","",INDEX(リスト!$F:$F,MATCH($K695,リスト!$E:$E,0))),"")</f>
        <v/>
      </c>
      <c r="U695" s="2" t="str">
        <f>IF($B695="","",RIGHT($G695*1000+100+COUNTIF($G$2:$G695,$G695),9))</f>
        <v/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/>
      </c>
    </row>
    <row r="696" spans="15:22" x14ac:dyDescent="0.45">
      <c r="O696" s="2" t="str">
        <f>IFERROR(IF($B696="","",INDEX(所属情報!$E:$E,MATCH($A696,所属情報!$A:$A,0))),"")</f>
        <v/>
      </c>
      <c r="P696" s="2" t="str">
        <f t="shared" si="30"/>
        <v/>
      </c>
      <c r="Q696" s="2" t="str">
        <f t="shared" si="31"/>
        <v/>
      </c>
      <c r="R696" s="2" t="str">
        <f t="shared" si="32"/>
        <v/>
      </c>
      <c r="S696" s="2" t="str">
        <f>IFERROR(IF($F696="","",INDEX(リスト!$C:$C,MATCH($F696,リスト!$B:$B,0))),"")</f>
        <v/>
      </c>
      <c r="T696" s="2" t="str">
        <f>IFERROR(IF($K696="","",INDEX(リスト!$F:$F,MATCH($K696,リスト!$E:$E,0))),"")</f>
        <v/>
      </c>
      <c r="U696" s="2" t="str">
        <f>IF($B696="","",RIGHT($G696*1000+100+COUNTIF($G$2:$G696,$G696),9))</f>
        <v/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/>
      </c>
    </row>
    <row r="697" spans="15:22" x14ac:dyDescent="0.45">
      <c r="O697" s="2" t="str">
        <f>IFERROR(IF($B697="","",INDEX(所属情報!$E:$E,MATCH($A697,所属情報!$A:$A,0))),"")</f>
        <v/>
      </c>
      <c r="P697" s="2" t="str">
        <f t="shared" si="30"/>
        <v/>
      </c>
      <c r="Q697" s="2" t="str">
        <f t="shared" si="31"/>
        <v/>
      </c>
      <c r="R697" s="2" t="str">
        <f t="shared" si="32"/>
        <v/>
      </c>
      <c r="S697" s="2" t="str">
        <f>IFERROR(IF($F697="","",INDEX(リスト!$C:$C,MATCH($F697,リスト!$B:$B,0))),"")</f>
        <v/>
      </c>
      <c r="T697" s="2" t="str">
        <f>IFERROR(IF($K697="","",INDEX(リスト!$F:$F,MATCH($K697,リスト!$E:$E,0))),"")</f>
        <v/>
      </c>
      <c r="U697" s="2" t="str">
        <f>IF($B697="","",RIGHT($G697*1000+100+COUNTIF($G$2:$G697,$G697),9))</f>
        <v/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/>
      </c>
    </row>
    <row r="698" spans="15:22" x14ac:dyDescent="0.45">
      <c r="O698" s="2" t="str">
        <f>IFERROR(IF($B698="","",INDEX(所属情報!$E:$E,MATCH($A698,所属情報!$A:$A,0))),"")</f>
        <v/>
      </c>
      <c r="P698" s="2" t="str">
        <f t="shared" si="30"/>
        <v/>
      </c>
      <c r="Q698" s="2" t="str">
        <f t="shared" si="31"/>
        <v/>
      </c>
      <c r="R698" s="2" t="str">
        <f t="shared" si="32"/>
        <v/>
      </c>
      <c r="S698" s="2" t="str">
        <f>IFERROR(IF($F698="","",INDEX(リスト!$C:$C,MATCH($F698,リスト!$B:$B,0))),"")</f>
        <v/>
      </c>
      <c r="T698" s="2" t="str">
        <f>IFERROR(IF($K698="","",INDEX(リスト!$F:$F,MATCH($K698,リスト!$E:$E,0))),"")</f>
        <v/>
      </c>
      <c r="U698" s="2" t="str">
        <f>IF($B698="","",RIGHT($G698*1000+100+COUNTIF($G$2:$G698,$G698),9))</f>
        <v/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/>
      </c>
    </row>
    <row r="699" spans="15:22" x14ac:dyDescent="0.45">
      <c r="O699" s="2" t="str">
        <f>IFERROR(IF($B699="","",INDEX(所属情報!$E:$E,MATCH($A699,所属情報!$A:$A,0))),"")</f>
        <v/>
      </c>
      <c r="P699" s="2" t="str">
        <f t="shared" si="30"/>
        <v/>
      </c>
      <c r="Q699" s="2" t="str">
        <f t="shared" si="31"/>
        <v/>
      </c>
      <c r="R699" s="2" t="str">
        <f t="shared" si="32"/>
        <v/>
      </c>
      <c r="S699" s="2" t="str">
        <f>IFERROR(IF($F699="","",INDEX(リスト!$C:$C,MATCH($F699,リスト!$B:$B,0))),"")</f>
        <v/>
      </c>
      <c r="T699" s="2" t="str">
        <f>IFERROR(IF($K699="","",INDEX(リスト!$F:$F,MATCH($K699,リスト!$E:$E,0))),"")</f>
        <v/>
      </c>
      <c r="U699" s="2" t="str">
        <f>IF($B699="","",RIGHT($G699*1000+100+COUNTIF($G$2:$G699,$G699),9))</f>
        <v/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/>
      </c>
    </row>
    <row r="700" spans="15:22" x14ac:dyDescent="0.45">
      <c r="O700" s="2" t="str">
        <f>IFERROR(IF($B700="","",INDEX(所属情報!$E:$E,MATCH($A700,所属情報!$A:$A,0))),"")</f>
        <v/>
      </c>
      <c r="P700" s="2" t="str">
        <f t="shared" si="30"/>
        <v/>
      </c>
      <c r="Q700" s="2" t="str">
        <f t="shared" si="31"/>
        <v/>
      </c>
      <c r="R700" s="2" t="str">
        <f t="shared" si="32"/>
        <v/>
      </c>
      <c r="S700" s="2" t="str">
        <f>IFERROR(IF($F700="","",INDEX(リスト!$C:$C,MATCH($F700,リスト!$B:$B,0))),"")</f>
        <v/>
      </c>
      <c r="T700" s="2" t="str">
        <f>IFERROR(IF($K700="","",INDEX(リスト!$F:$F,MATCH($K700,リスト!$E:$E,0))),"")</f>
        <v/>
      </c>
      <c r="U700" s="2" t="str">
        <f>IF($B700="","",RIGHT($G700*1000+100+COUNTIF($G$2:$G700,$G700),9))</f>
        <v/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/>
      </c>
    </row>
    <row r="701" spans="15:22" x14ac:dyDescent="0.45">
      <c r="O701" s="2" t="str">
        <f>IFERROR(IF($B701="","",INDEX(所属情報!$E:$E,MATCH($A701,所属情報!$A:$A,0))),"")</f>
        <v/>
      </c>
      <c r="P701" s="2" t="str">
        <f t="shared" si="30"/>
        <v/>
      </c>
      <c r="Q701" s="2" t="str">
        <f t="shared" si="31"/>
        <v/>
      </c>
      <c r="R701" s="2" t="str">
        <f t="shared" si="32"/>
        <v/>
      </c>
      <c r="S701" s="2" t="str">
        <f>IFERROR(IF($F701="","",INDEX(リスト!$C:$C,MATCH($F701,リスト!$B:$B,0))),"")</f>
        <v/>
      </c>
      <c r="T701" s="2" t="str">
        <f>IFERROR(IF($K701="","",INDEX(リスト!$F:$F,MATCH($K701,リスト!$E:$E,0))),"")</f>
        <v/>
      </c>
      <c r="U701" s="2" t="str">
        <f>IF($B701="","",RIGHT($G701*1000+100+COUNTIF($G$2:$G701,$G701),9))</f>
        <v/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/>
      </c>
    </row>
    <row r="702" spans="15:22" x14ac:dyDescent="0.45">
      <c r="O702" s="2" t="str">
        <f>IFERROR(IF($B702="","",INDEX(所属情報!$E:$E,MATCH($A702,所属情報!$A:$A,0))),"")</f>
        <v/>
      </c>
      <c r="P702" s="2" t="str">
        <f t="shared" si="30"/>
        <v/>
      </c>
      <c r="Q702" s="2" t="str">
        <f t="shared" si="31"/>
        <v/>
      </c>
      <c r="R702" s="2" t="str">
        <f t="shared" si="32"/>
        <v/>
      </c>
      <c r="S702" s="2" t="str">
        <f>IFERROR(IF($F702="","",INDEX(リスト!$C:$C,MATCH($F702,リスト!$B:$B,0))),"")</f>
        <v/>
      </c>
      <c r="T702" s="2" t="str">
        <f>IFERROR(IF($K702="","",INDEX(リスト!$F:$F,MATCH($K702,リスト!$E:$E,0))),"")</f>
        <v/>
      </c>
      <c r="U702" s="2" t="str">
        <f>IF($B702="","",RIGHT($G702*1000+100+COUNTIF($G$2:$G702,$G702),9))</f>
        <v/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/>
      </c>
    </row>
    <row r="703" spans="15:22" x14ac:dyDescent="0.45">
      <c r="O703" s="2" t="str">
        <f>IFERROR(IF($B703="","",INDEX(所属情報!$E:$E,MATCH($A703,所属情報!$A:$A,0))),"")</f>
        <v/>
      </c>
      <c r="P703" s="2" t="str">
        <f t="shared" si="30"/>
        <v/>
      </c>
      <c r="Q703" s="2" t="str">
        <f t="shared" si="31"/>
        <v/>
      </c>
      <c r="R703" s="2" t="str">
        <f t="shared" si="32"/>
        <v/>
      </c>
      <c r="S703" s="2" t="str">
        <f>IFERROR(IF($F703="","",INDEX(リスト!$C:$C,MATCH($F703,リスト!$B:$B,0))),"")</f>
        <v/>
      </c>
      <c r="T703" s="2" t="str">
        <f>IFERROR(IF($K703="","",INDEX(リスト!$F:$F,MATCH($K703,リスト!$E:$E,0))),"")</f>
        <v/>
      </c>
      <c r="U703" s="2" t="str">
        <f>IF($B703="","",RIGHT($G703*1000+100+COUNTIF($G$2:$G703,$G703),9))</f>
        <v/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/>
      </c>
    </row>
    <row r="704" spans="15:22" x14ac:dyDescent="0.45">
      <c r="O704" s="2" t="str">
        <f>IFERROR(IF($B704="","",INDEX(所属情報!$E:$E,MATCH($A704,所属情報!$A:$A,0))),"")</f>
        <v/>
      </c>
      <c r="P704" s="2" t="str">
        <f t="shared" si="30"/>
        <v/>
      </c>
      <c r="Q704" s="2" t="str">
        <f t="shared" si="31"/>
        <v/>
      </c>
      <c r="R704" s="2" t="str">
        <f t="shared" si="32"/>
        <v/>
      </c>
      <c r="S704" s="2" t="str">
        <f>IFERROR(IF($F704="","",INDEX(リスト!$C:$C,MATCH($F704,リスト!$B:$B,0))),"")</f>
        <v/>
      </c>
      <c r="T704" s="2" t="str">
        <f>IFERROR(IF($K704="","",INDEX(リスト!$F:$F,MATCH($K704,リスト!$E:$E,0))),"")</f>
        <v/>
      </c>
      <c r="U704" s="2" t="str">
        <f>IF($B704="","",RIGHT($G704*1000+100+COUNTIF($G$2:$G704,$G704),9))</f>
        <v/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/>
      </c>
    </row>
    <row r="705" spans="15:22" x14ac:dyDescent="0.45">
      <c r="O705" s="2" t="str">
        <f>IFERROR(IF($B705="","",INDEX(所属情報!$E:$E,MATCH($A705,所属情報!$A:$A,0))),"")</f>
        <v/>
      </c>
      <c r="P705" s="2" t="str">
        <f t="shared" si="30"/>
        <v/>
      </c>
      <c r="Q705" s="2" t="str">
        <f t="shared" si="31"/>
        <v/>
      </c>
      <c r="R705" s="2" t="str">
        <f t="shared" si="32"/>
        <v/>
      </c>
      <c r="S705" s="2" t="str">
        <f>IFERROR(IF($F705="","",INDEX(リスト!$C:$C,MATCH($F705,リスト!$B:$B,0))),"")</f>
        <v/>
      </c>
      <c r="T705" s="2" t="str">
        <f>IFERROR(IF($K705="","",INDEX(リスト!$F:$F,MATCH($K705,リスト!$E:$E,0))),"")</f>
        <v/>
      </c>
      <c r="U705" s="2" t="str">
        <f>IF($B705="","",RIGHT($G705*1000+100+COUNTIF($G$2:$G705,$G705),9))</f>
        <v/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/>
      </c>
    </row>
    <row r="706" spans="15:22" x14ac:dyDescent="0.45">
      <c r="O706" s="2" t="str">
        <f>IFERROR(IF($B706="","",INDEX(所属情報!$E:$E,MATCH($A706,所属情報!$A:$A,0))),"")</f>
        <v/>
      </c>
      <c r="P706" s="2" t="str">
        <f t="shared" si="30"/>
        <v/>
      </c>
      <c r="Q706" s="2" t="str">
        <f t="shared" si="31"/>
        <v/>
      </c>
      <c r="R706" s="2" t="str">
        <f t="shared" si="32"/>
        <v/>
      </c>
      <c r="S706" s="2" t="str">
        <f>IFERROR(IF($F706="","",INDEX(リスト!$C:$C,MATCH($F706,リスト!$B:$B,0))),"")</f>
        <v/>
      </c>
      <c r="T706" s="2" t="str">
        <f>IFERROR(IF($K706="","",INDEX(リスト!$F:$F,MATCH($K706,リスト!$E:$E,0))),"")</f>
        <v/>
      </c>
      <c r="U706" s="2" t="str">
        <f>IF($B706="","",RIGHT($G706*1000+100+COUNTIF($G$2:$G706,$G706),9))</f>
        <v/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/>
      </c>
    </row>
    <row r="707" spans="15:22" x14ac:dyDescent="0.45">
      <c r="O707" s="2" t="str">
        <f>IFERROR(IF($B707="","",INDEX(所属情報!$E:$E,MATCH($A707,所属情報!$A:$A,0))),"")</f>
        <v/>
      </c>
      <c r="P707" s="2" t="str">
        <f t="shared" ref="P707:P770" si="33">IF($C707="","",IF($E707="",$C707,$C707&amp;" ("&amp;$E707&amp;")"))</f>
        <v/>
      </c>
      <c r="Q707" s="2" t="str">
        <f t="shared" ref="Q707:Q770" si="34">IF($D707="","",ASC($D707))</f>
        <v/>
      </c>
      <c r="R707" s="2" t="str">
        <f t="shared" ref="R707:R770" si="35">IF($I707="","",UPPER($I707)&amp;" "&amp;UPPER(LEFT($J707,1))&amp;LOWER(RIGHT($J707,LEN($J707)-1))&amp;" ("&amp;MID($G707,3,2)&amp;")")</f>
        <v/>
      </c>
      <c r="S707" s="2" t="str">
        <f>IFERROR(IF($F707="","",INDEX(リスト!$C:$C,MATCH($F707,リスト!$B:$B,0))),"")</f>
        <v/>
      </c>
      <c r="T707" s="2" t="str">
        <f>IFERROR(IF($K707="","",INDEX(リスト!$F:$F,MATCH($K707,リスト!$E:$E,0))),"")</f>
        <v/>
      </c>
      <c r="U707" s="2" t="str">
        <f>IF($B707="","",RIGHT($G707*1000+100+COUNTIF($G$2:$G707,$G707),9))</f>
        <v/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/>
      </c>
    </row>
    <row r="708" spans="15:22" x14ac:dyDescent="0.45">
      <c r="O708" s="2" t="str">
        <f>IFERROR(IF($B708="","",INDEX(所属情報!$E:$E,MATCH($A708,所属情報!$A:$A,0))),"")</f>
        <v/>
      </c>
      <c r="P708" s="2" t="str">
        <f t="shared" si="33"/>
        <v/>
      </c>
      <c r="Q708" s="2" t="str">
        <f t="shared" si="34"/>
        <v/>
      </c>
      <c r="R708" s="2" t="str">
        <f t="shared" si="35"/>
        <v/>
      </c>
      <c r="S708" s="2" t="str">
        <f>IFERROR(IF($F708="","",INDEX(リスト!$C:$C,MATCH($F708,リスト!$B:$B,0))),"")</f>
        <v/>
      </c>
      <c r="T708" s="2" t="str">
        <f>IFERROR(IF($K708="","",INDEX(リスト!$F:$F,MATCH($K708,リスト!$E:$E,0))),"")</f>
        <v/>
      </c>
      <c r="U708" s="2" t="str">
        <f>IF($B708="","",RIGHT($G708*1000+100+COUNTIF($G$2:$G708,$G708),9))</f>
        <v/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/>
      </c>
    </row>
    <row r="709" spans="15:22" x14ac:dyDescent="0.45">
      <c r="O709" s="2" t="str">
        <f>IFERROR(IF($B709="","",INDEX(所属情報!$E:$E,MATCH($A709,所属情報!$A:$A,0))),"")</f>
        <v/>
      </c>
      <c r="P709" s="2" t="str">
        <f t="shared" si="33"/>
        <v/>
      </c>
      <c r="Q709" s="2" t="str">
        <f t="shared" si="34"/>
        <v/>
      </c>
      <c r="R709" s="2" t="str">
        <f t="shared" si="35"/>
        <v/>
      </c>
      <c r="S709" s="2" t="str">
        <f>IFERROR(IF($F709="","",INDEX(リスト!$C:$C,MATCH($F709,リスト!$B:$B,0))),"")</f>
        <v/>
      </c>
      <c r="T709" s="2" t="str">
        <f>IFERROR(IF($K709="","",INDEX(リスト!$F:$F,MATCH($K709,リスト!$E:$E,0))),"")</f>
        <v/>
      </c>
      <c r="U709" s="2" t="str">
        <f>IF($B709="","",RIGHT($G709*1000+100+COUNTIF($G$2:$G709,$G709),9))</f>
        <v/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/>
      </c>
    </row>
    <row r="710" spans="15:22" x14ac:dyDescent="0.45">
      <c r="O710" s="2" t="str">
        <f>IFERROR(IF($B710="","",INDEX(所属情報!$E:$E,MATCH($A710,所属情報!$A:$A,0))),"")</f>
        <v/>
      </c>
      <c r="P710" s="2" t="str">
        <f t="shared" si="33"/>
        <v/>
      </c>
      <c r="Q710" s="2" t="str">
        <f t="shared" si="34"/>
        <v/>
      </c>
      <c r="R710" s="2" t="str">
        <f t="shared" si="35"/>
        <v/>
      </c>
      <c r="S710" s="2" t="str">
        <f>IFERROR(IF($F710="","",INDEX(リスト!$C:$C,MATCH($F710,リスト!$B:$B,0))),"")</f>
        <v/>
      </c>
      <c r="T710" s="2" t="str">
        <f>IFERROR(IF($K710="","",INDEX(リスト!$F:$F,MATCH($K710,リスト!$E:$E,0))),"")</f>
        <v/>
      </c>
      <c r="U710" s="2" t="str">
        <f>IF($B710="","",RIGHT($G710*1000+100+COUNTIF($G$2:$G710,$G710),9))</f>
        <v/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/>
      </c>
    </row>
    <row r="711" spans="15:22" x14ac:dyDescent="0.45">
      <c r="O711" s="2" t="str">
        <f>IFERROR(IF($B711="","",INDEX(所属情報!$E:$E,MATCH($A711,所属情報!$A:$A,0))),"")</f>
        <v/>
      </c>
      <c r="P711" s="2" t="str">
        <f t="shared" si="33"/>
        <v/>
      </c>
      <c r="Q711" s="2" t="str">
        <f t="shared" si="34"/>
        <v/>
      </c>
      <c r="R711" s="2" t="str">
        <f t="shared" si="35"/>
        <v/>
      </c>
      <c r="S711" s="2" t="str">
        <f>IFERROR(IF($F711="","",INDEX(リスト!$C:$C,MATCH($F711,リスト!$B:$B,0))),"")</f>
        <v/>
      </c>
      <c r="T711" s="2" t="str">
        <f>IFERROR(IF($K711="","",INDEX(リスト!$F:$F,MATCH($K711,リスト!$E:$E,0))),"")</f>
        <v/>
      </c>
      <c r="U711" s="2" t="str">
        <f>IF($B711="","",RIGHT($G711*1000+100+COUNTIF($G$2:$G711,$G711),9))</f>
        <v/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/>
      </c>
    </row>
    <row r="712" spans="15:22" x14ac:dyDescent="0.45">
      <c r="O712" s="2" t="str">
        <f>IFERROR(IF($B712="","",INDEX(所属情報!$E:$E,MATCH($A712,所属情報!$A:$A,0))),"")</f>
        <v/>
      </c>
      <c r="P712" s="2" t="str">
        <f t="shared" si="33"/>
        <v/>
      </c>
      <c r="Q712" s="2" t="str">
        <f t="shared" si="34"/>
        <v/>
      </c>
      <c r="R712" s="2" t="str">
        <f t="shared" si="35"/>
        <v/>
      </c>
      <c r="S712" s="2" t="str">
        <f>IFERROR(IF($F712="","",INDEX(リスト!$C:$C,MATCH($F712,リスト!$B:$B,0))),"")</f>
        <v/>
      </c>
      <c r="T712" s="2" t="str">
        <f>IFERROR(IF($K712="","",INDEX(リスト!$F:$F,MATCH($K712,リスト!$E:$E,0))),"")</f>
        <v/>
      </c>
      <c r="U712" s="2" t="str">
        <f>IF($B712="","",RIGHT($G712*1000+100+COUNTIF($G$2:$G712,$G712),9))</f>
        <v/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/>
      </c>
    </row>
    <row r="713" spans="15:22" x14ac:dyDescent="0.45">
      <c r="O713" s="2" t="str">
        <f>IFERROR(IF($B713="","",INDEX(所属情報!$E:$E,MATCH($A713,所属情報!$A:$A,0))),"")</f>
        <v/>
      </c>
      <c r="P713" s="2" t="str">
        <f t="shared" si="33"/>
        <v/>
      </c>
      <c r="Q713" s="2" t="str">
        <f t="shared" si="34"/>
        <v/>
      </c>
      <c r="R713" s="2" t="str">
        <f t="shared" si="35"/>
        <v/>
      </c>
      <c r="S713" s="2" t="str">
        <f>IFERROR(IF($F713="","",INDEX(リスト!$C:$C,MATCH($F713,リスト!$B:$B,0))),"")</f>
        <v/>
      </c>
      <c r="T713" s="2" t="str">
        <f>IFERROR(IF($K713="","",INDEX(リスト!$F:$F,MATCH($K713,リスト!$E:$E,0))),"")</f>
        <v/>
      </c>
      <c r="U713" s="2" t="str">
        <f>IF($B713="","",RIGHT($G713*1000+100+COUNTIF($G$2:$G713,$G713),9))</f>
        <v/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/>
      </c>
    </row>
    <row r="714" spans="15:22" x14ac:dyDescent="0.45">
      <c r="O714" s="2" t="str">
        <f>IFERROR(IF($B714="","",INDEX(所属情報!$E:$E,MATCH($A714,所属情報!$A:$A,0))),"")</f>
        <v/>
      </c>
      <c r="P714" s="2" t="str">
        <f t="shared" si="33"/>
        <v/>
      </c>
      <c r="Q714" s="2" t="str">
        <f t="shared" si="34"/>
        <v/>
      </c>
      <c r="R714" s="2" t="str">
        <f t="shared" si="35"/>
        <v/>
      </c>
      <c r="S714" s="2" t="str">
        <f>IFERROR(IF($F714="","",INDEX(リスト!$C:$C,MATCH($F714,リスト!$B:$B,0))),"")</f>
        <v/>
      </c>
      <c r="T714" s="2" t="str">
        <f>IFERROR(IF($K714="","",INDEX(リスト!$F:$F,MATCH($K714,リスト!$E:$E,0))),"")</f>
        <v/>
      </c>
      <c r="U714" s="2" t="str">
        <f>IF($B714="","",RIGHT($G714*1000+100+COUNTIF($G$2:$G714,$G714),9))</f>
        <v/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/>
      </c>
    </row>
    <row r="715" spans="15:22" x14ac:dyDescent="0.45">
      <c r="O715" s="2" t="str">
        <f>IFERROR(IF($B715="","",INDEX(所属情報!$E:$E,MATCH($A715,所属情報!$A:$A,0))),"")</f>
        <v/>
      </c>
      <c r="P715" s="2" t="str">
        <f t="shared" si="33"/>
        <v/>
      </c>
      <c r="Q715" s="2" t="str">
        <f t="shared" si="34"/>
        <v/>
      </c>
      <c r="R715" s="2" t="str">
        <f t="shared" si="35"/>
        <v/>
      </c>
      <c r="S715" s="2" t="str">
        <f>IFERROR(IF($F715="","",INDEX(リスト!$C:$C,MATCH($F715,リスト!$B:$B,0))),"")</f>
        <v/>
      </c>
      <c r="T715" s="2" t="str">
        <f>IFERROR(IF($K715="","",INDEX(リスト!$F:$F,MATCH($K715,リスト!$E:$E,0))),"")</f>
        <v/>
      </c>
      <c r="U715" s="2" t="str">
        <f>IF($B715="","",RIGHT($G715*1000+100+COUNTIF($G$2:$G715,$G715),9))</f>
        <v/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/>
      </c>
    </row>
    <row r="716" spans="15:22" x14ac:dyDescent="0.45">
      <c r="O716" s="2" t="str">
        <f>IFERROR(IF($B716="","",INDEX(所属情報!$E:$E,MATCH($A716,所属情報!$A:$A,0))),"")</f>
        <v/>
      </c>
      <c r="P716" s="2" t="str">
        <f t="shared" si="33"/>
        <v/>
      </c>
      <c r="Q716" s="2" t="str">
        <f t="shared" si="34"/>
        <v/>
      </c>
      <c r="R716" s="2" t="str">
        <f t="shared" si="35"/>
        <v/>
      </c>
      <c r="S716" s="2" t="str">
        <f>IFERROR(IF($F716="","",INDEX(リスト!$C:$C,MATCH($F716,リスト!$B:$B,0))),"")</f>
        <v/>
      </c>
      <c r="T716" s="2" t="str">
        <f>IFERROR(IF($K716="","",INDEX(リスト!$F:$F,MATCH($K716,リスト!$E:$E,0))),"")</f>
        <v/>
      </c>
      <c r="U716" s="2" t="str">
        <f>IF($B716="","",RIGHT($G716*1000+100+COUNTIF($G$2:$G716,$G716),9))</f>
        <v/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/>
      </c>
    </row>
    <row r="717" spans="15:22" x14ac:dyDescent="0.45">
      <c r="O717" s="2" t="str">
        <f>IFERROR(IF($B717="","",INDEX(所属情報!$E:$E,MATCH($A717,所属情報!$A:$A,0))),"")</f>
        <v/>
      </c>
      <c r="P717" s="2" t="str">
        <f t="shared" si="33"/>
        <v/>
      </c>
      <c r="Q717" s="2" t="str">
        <f t="shared" si="34"/>
        <v/>
      </c>
      <c r="R717" s="2" t="str">
        <f t="shared" si="35"/>
        <v/>
      </c>
      <c r="S717" s="2" t="str">
        <f>IFERROR(IF($F717="","",INDEX(リスト!$C:$C,MATCH($F717,リスト!$B:$B,0))),"")</f>
        <v/>
      </c>
      <c r="T717" s="2" t="str">
        <f>IFERROR(IF($K717="","",INDEX(リスト!$F:$F,MATCH($K717,リスト!$E:$E,0))),"")</f>
        <v/>
      </c>
      <c r="U717" s="2" t="str">
        <f>IF($B717="","",RIGHT($G717*1000+100+COUNTIF($G$2:$G717,$G717),9))</f>
        <v/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/>
      </c>
    </row>
    <row r="718" spans="15:22" x14ac:dyDescent="0.45">
      <c r="O718" s="2" t="str">
        <f>IFERROR(IF($B718="","",INDEX(所属情報!$E:$E,MATCH($A718,所属情報!$A:$A,0))),"")</f>
        <v/>
      </c>
      <c r="P718" s="2" t="str">
        <f t="shared" si="33"/>
        <v/>
      </c>
      <c r="Q718" s="2" t="str">
        <f t="shared" si="34"/>
        <v/>
      </c>
      <c r="R718" s="2" t="str">
        <f t="shared" si="35"/>
        <v/>
      </c>
      <c r="S718" s="2" t="str">
        <f>IFERROR(IF($F718="","",INDEX(リスト!$C:$C,MATCH($F718,リスト!$B:$B,0))),"")</f>
        <v/>
      </c>
      <c r="T718" s="2" t="str">
        <f>IFERROR(IF($K718="","",INDEX(リスト!$F:$F,MATCH($K718,リスト!$E:$E,0))),"")</f>
        <v/>
      </c>
      <c r="U718" s="2" t="str">
        <f>IF($B718="","",RIGHT($G718*1000+100+COUNTIF($G$2:$G718,$G718),9))</f>
        <v/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/>
      </c>
    </row>
    <row r="719" spans="15:22" x14ac:dyDescent="0.45">
      <c r="O719" s="2" t="str">
        <f>IFERROR(IF($B719="","",INDEX(所属情報!$E:$E,MATCH($A719,所属情報!$A:$A,0))),"")</f>
        <v/>
      </c>
      <c r="P719" s="2" t="str">
        <f t="shared" si="33"/>
        <v/>
      </c>
      <c r="Q719" s="2" t="str">
        <f t="shared" si="34"/>
        <v/>
      </c>
      <c r="R719" s="2" t="str">
        <f t="shared" si="35"/>
        <v/>
      </c>
      <c r="S719" s="2" t="str">
        <f>IFERROR(IF($F719="","",INDEX(リスト!$C:$C,MATCH($F719,リスト!$B:$B,0))),"")</f>
        <v/>
      </c>
      <c r="T719" s="2" t="str">
        <f>IFERROR(IF($K719="","",INDEX(リスト!$F:$F,MATCH($K719,リスト!$E:$E,0))),"")</f>
        <v/>
      </c>
      <c r="U719" s="2" t="str">
        <f>IF($B719="","",RIGHT($G719*1000+100+COUNTIF($G$2:$G719,$G719),9))</f>
        <v/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/>
      </c>
    </row>
    <row r="720" spans="15:22" x14ac:dyDescent="0.45">
      <c r="O720" s="2" t="str">
        <f>IFERROR(IF($B720="","",INDEX(所属情報!$E:$E,MATCH($A720,所属情報!$A:$A,0))),"")</f>
        <v/>
      </c>
      <c r="P720" s="2" t="str">
        <f t="shared" si="33"/>
        <v/>
      </c>
      <c r="Q720" s="2" t="str">
        <f t="shared" si="34"/>
        <v/>
      </c>
      <c r="R720" s="2" t="str">
        <f t="shared" si="35"/>
        <v/>
      </c>
      <c r="S720" s="2" t="str">
        <f>IFERROR(IF($F720="","",INDEX(リスト!$C:$C,MATCH($F720,リスト!$B:$B,0))),"")</f>
        <v/>
      </c>
      <c r="T720" s="2" t="str">
        <f>IFERROR(IF($K720="","",INDEX(リスト!$F:$F,MATCH($K720,リスト!$E:$E,0))),"")</f>
        <v/>
      </c>
      <c r="U720" s="2" t="str">
        <f>IF($B720="","",RIGHT($G720*1000+100+COUNTIF($G$2:$G720,$G720),9))</f>
        <v/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/>
      </c>
    </row>
    <row r="721" spans="15:22" x14ac:dyDescent="0.45">
      <c r="O721" s="2" t="str">
        <f>IFERROR(IF($B721="","",INDEX(所属情報!$E:$E,MATCH($A721,所属情報!$A:$A,0))),"")</f>
        <v/>
      </c>
      <c r="P721" s="2" t="str">
        <f t="shared" si="33"/>
        <v/>
      </c>
      <c r="Q721" s="2" t="str">
        <f t="shared" si="34"/>
        <v/>
      </c>
      <c r="R721" s="2" t="str">
        <f t="shared" si="35"/>
        <v/>
      </c>
      <c r="S721" s="2" t="str">
        <f>IFERROR(IF($F721="","",INDEX(リスト!$C:$C,MATCH($F721,リスト!$B:$B,0))),"")</f>
        <v/>
      </c>
      <c r="T721" s="2" t="str">
        <f>IFERROR(IF($K721="","",INDEX(リスト!$F:$F,MATCH($K721,リスト!$E:$E,0))),"")</f>
        <v/>
      </c>
      <c r="U721" s="2" t="str">
        <f>IF($B721="","",RIGHT($G721*1000+100+COUNTIF($G$2:$G721,$G721),9))</f>
        <v/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/>
      </c>
    </row>
    <row r="722" spans="15:22" x14ac:dyDescent="0.45">
      <c r="O722" s="2" t="str">
        <f>IFERROR(IF($B722="","",INDEX(所属情報!$E:$E,MATCH($A722,所属情報!$A:$A,0))),"")</f>
        <v/>
      </c>
      <c r="P722" s="2" t="str">
        <f t="shared" si="33"/>
        <v/>
      </c>
      <c r="Q722" s="2" t="str">
        <f t="shared" si="34"/>
        <v/>
      </c>
      <c r="R722" s="2" t="str">
        <f t="shared" si="35"/>
        <v/>
      </c>
      <c r="S722" s="2" t="str">
        <f>IFERROR(IF($F722="","",INDEX(リスト!$C:$C,MATCH($F722,リスト!$B:$B,0))),"")</f>
        <v/>
      </c>
      <c r="T722" s="2" t="str">
        <f>IFERROR(IF($K722="","",INDEX(リスト!$F:$F,MATCH($K722,リスト!$E:$E,0))),"")</f>
        <v/>
      </c>
      <c r="U722" s="2" t="str">
        <f>IF($B722="","",RIGHT($G722*1000+100+COUNTIF($G$2:$G722,$G722),9))</f>
        <v/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/>
      </c>
    </row>
    <row r="723" spans="15:22" x14ac:dyDescent="0.45">
      <c r="O723" s="2" t="str">
        <f>IFERROR(IF($B723="","",INDEX(所属情報!$E:$E,MATCH($A723,所属情報!$A:$A,0))),"")</f>
        <v/>
      </c>
      <c r="P723" s="2" t="str">
        <f t="shared" si="33"/>
        <v/>
      </c>
      <c r="Q723" s="2" t="str">
        <f t="shared" si="34"/>
        <v/>
      </c>
      <c r="R723" s="2" t="str">
        <f t="shared" si="35"/>
        <v/>
      </c>
      <c r="S723" s="2" t="str">
        <f>IFERROR(IF($F723="","",INDEX(リスト!$C:$C,MATCH($F723,リスト!$B:$B,0))),"")</f>
        <v/>
      </c>
      <c r="T723" s="2" t="str">
        <f>IFERROR(IF($K723="","",INDEX(リスト!$F:$F,MATCH($K723,リスト!$E:$E,0))),"")</f>
        <v/>
      </c>
      <c r="U723" s="2" t="str">
        <f>IF($B723="","",RIGHT($G723*1000+100+COUNTIF($G$2:$G723,$G723),9))</f>
        <v/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/>
      </c>
    </row>
    <row r="724" spans="15:22" x14ac:dyDescent="0.45">
      <c r="O724" s="2" t="str">
        <f>IFERROR(IF($B724="","",INDEX(所属情報!$E:$E,MATCH($A724,所属情報!$A:$A,0))),"")</f>
        <v/>
      </c>
      <c r="P724" s="2" t="str">
        <f t="shared" si="33"/>
        <v/>
      </c>
      <c r="Q724" s="2" t="str">
        <f t="shared" si="34"/>
        <v/>
      </c>
      <c r="R724" s="2" t="str">
        <f t="shared" si="35"/>
        <v/>
      </c>
      <c r="S724" s="2" t="str">
        <f>IFERROR(IF($F724="","",INDEX(リスト!$C:$C,MATCH($F724,リスト!$B:$B,0))),"")</f>
        <v/>
      </c>
      <c r="T724" s="2" t="str">
        <f>IFERROR(IF($K724="","",INDEX(リスト!$F:$F,MATCH($K724,リスト!$E:$E,0))),"")</f>
        <v/>
      </c>
      <c r="U724" s="2" t="str">
        <f>IF($B724="","",RIGHT($G724*1000+100+COUNTIF($G$2:$G724,$G724),9))</f>
        <v/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/>
      </c>
    </row>
    <row r="725" spans="15:22" x14ac:dyDescent="0.45">
      <c r="O725" s="2" t="str">
        <f>IFERROR(IF($B725="","",INDEX(所属情報!$E:$E,MATCH($A725,所属情報!$A:$A,0))),"")</f>
        <v/>
      </c>
      <c r="P725" s="2" t="str">
        <f t="shared" si="33"/>
        <v/>
      </c>
      <c r="Q725" s="2" t="str">
        <f t="shared" si="34"/>
        <v/>
      </c>
      <c r="R725" s="2" t="str">
        <f t="shared" si="35"/>
        <v/>
      </c>
      <c r="S725" s="2" t="str">
        <f>IFERROR(IF($F725="","",INDEX(リスト!$C:$C,MATCH($F725,リスト!$B:$B,0))),"")</f>
        <v/>
      </c>
      <c r="T725" s="2" t="str">
        <f>IFERROR(IF($K725="","",INDEX(リスト!$F:$F,MATCH($K725,リスト!$E:$E,0))),"")</f>
        <v/>
      </c>
      <c r="U725" s="2" t="str">
        <f>IF($B725="","",RIGHT($G725*1000+100+COUNTIF($G$2:$G725,$G725),9))</f>
        <v/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/>
      </c>
    </row>
    <row r="726" spans="15:22" x14ac:dyDescent="0.45">
      <c r="O726" s="2" t="str">
        <f>IFERROR(IF($B726="","",INDEX(所属情報!$E:$E,MATCH($A726,所属情報!$A:$A,0))),"")</f>
        <v/>
      </c>
      <c r="P726" s="2" t="str">
        <f t="shared" si="33"/>
        <v/>
      </c>
      <c r="Q726" s="2" t="str">
        <f t="shared" si="34"/>
        <v/>
      </c>
      <c r="R726" s="2" t="str">
        <f t="shared" si="35"/>
        <v/>
      </c>
      <c r="S726" s="2" t="str">
        <f>IFERROR(IF($F726="","",INDEX(リスト!$C:$C,MATCH($F726,リスト!$B:$B,0))),"")</f>
        <v/>
      </c>
      <c r="T726" s="2" t="str">
        <f>IFERROR(IF($K726="","",INDEX(リスト!$F:$F,MATCH($K726,リスト!$E:$E,0))),"")</f>
        <v/>
      </c>
      <c r="U726" s="2" t="str">
        <f>IF($B726="","",RIGHT($G726*1000+100+COUNTIF($G$2:$G726,$G726),9))</f>
        <v/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/>
      </c>
    </row>
    <row r="727" spans="15:22" x14ac:dyDescent="0.45">
      <c r="O727" s="2" t="str">
        <f>IFERROR(IF($B727="","",INDEX(所属情報!$E:$E,MATCH($A727,所属情報!$A:$A,0))),"")</f>
        <v/>
      </c>
      <c r="P727" s="2" t="str">
        <f t="shared" si="33"/>
        <v/>
      </c>
      <c r="Q727" s="2" t="str">
        <f t="shared" si="34"/>
        <v/>
      </c>
      <c r="R727" s="2" t="str">
        <f t="shared" si="35"/>
        <v/>
      </c>
      <c r="S727" s="2" t="str">
        <f>IFERROR(IF($F727="","",INDEX(リスト!$C:$C,MATCH($F727,リスト!$B:$B,0))),"")</f>
        <v/>
      </c>
      <c r="T727" s="2" t="str">
        <f>IFERROR(IF($K727="","",INDEX(リスト!$F:$F,MATCH($K727,リスト!$E:$E,0))),"")</f>
        <v/>
      </c>
      <c r="U727" s="2" t="str">
        <f>IF($B727="","",RIGHT($G727*1000+100+COUNTIF($G$2:$G727,$G727),9))</f>
        <v/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/>
      </c>
    </row>
    <row r="728" spans="15:22" x14ac:dyDescent="0.45">
      <c r="O728" s="2" t="str">
        <f>IFERROR(IF($B728="","",INDEX(所属情報!$E:$E,MATCH($A728,所属情報!$A:$A,0))),"")</f>
        <v/>
      </c>
      <c r="P728" s="2" t="str">
        <f t="shared" si="33"/>
        <v/>
      </c>
      <c r="Q728" s="2" t="str">
        <f t="shared" si="34"/>
        <v/>
      </c>
      <c r="R728" s="2" t="str">
        <f t="shared" si="35"/>
        <v/>
      </c>
      <c r="S728" s="2" t="str">
        <f>IFERROR(IF($F728="","",INDEX(リスト!$C:$C,MATCH($F728,リスト!$B:$B,0))),"")</f>
        <v/>
      </c>
      <c r="T728" s="2" t="str">
        <f>IFERROR(IF($K728="","",INDEX(リスト!$F:$F,MATCH($K728,リスト!$E:$E,0))),"")</f>
        <v/>
      </c>
      <c r="U728" s="2" t="str">
        <f>IF($B728="","",RIGHT($G728*1000+100+COUNTIF($G$2:$G728,$G728),9))</f>
        <v/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/>
      </c>
    </row>
    <row r="729" spans="15:22" x14ac:dyDescent="0.45">
      <c r="O729" s="2" t="str">
        <f>IFERROR(IF($B729="","",INDEX(所属情報!$E:$E,MATCH($A729,所属情報!$A:$A,0))),"")</f>
        <v/>
      </c>
      <c r="P729" s="2" t="str">
        <f t="shared" si="33"/>
        <v/>
      </c>
      <c r="Q729" s="2" t="str">
        <f t="shared" si="34"/>
        <v/>
      </c>
      <c r="R729" s="2" t="str">
        <f t="shared" si="35"/>
        <v/>
      </c>
      <c r="S729" s="2" t="str">
        <f>IFERROR(IF($F729="","",INDEX(リスト!$C:$C,MATCH($F729,リスト!$B:$B,0))),"")</f>
        <v/>
      </c>
      <c r="T729" s="2" t="str">
        <f>IFERROR(IF($K729="","",INDEX(リスト!$F:$F,MATCH($K729,リスト!$E:$E,0))),"")</f>
        <v/>
      </c>
      <c r="U729" s="2" t="str">
        <f>IF($B729="","",RIGHT($G729*1000+100+COUNTIF($G$2:$G729,$G729),9))</f>
        <v/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/>
      </c>
    </row>
    <row r="730" spans="15:22" x14ac:dyDescent="0.45">
      <c r="O730" s="2" t="str">
        <f>IFERROR(IF($B730="","",INDEX(所属情報!$E:$E,MATCH($A730,所属情報!$A:$A,0))),"")</f>
        <v/>
      </c>
      <c r="P730" s="2" t="str">
        <f t="shared" si="33"/>
        <v/>
      </c>
      <c r="Q730" s="2" t="str">
        <f t="shared" si="34"/>
        <v/>
      </c>
      <c r="R730" s="2" t="str">
        <f t="shared" si="35"/>
        <v/>
      </c>
      <c r="S730" s="2" t="str">
        <f>IFERROR(IF($F730="","",INDEX(リスト!$C:$C,MATCH($F730,リスト!$B:$B,0))),"")</f>
        <v/>
      </c>
      <c r="T730" s="2" t="str">
        <f>IFERROR(IF($K730="","",INDEX(リスト!$F:$F,MATCH($K730,リスト!$E:$E,0))),"")</f>
        <v/>
      </c>
      <c r="U730" s="2" t="str">
        <f>IF($B730="","",RIGHT($G730*1000+100+COUNTIF($G$2:$G730,$G730),9))</f>
        <v/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/>
      </c>
    </row>
    <row r="731" spans="15:22" x14ac:dyDescent="0.45">
      <c r="O731" s="2" t="str">
        <f>IFERROR(IF($B731="","",INDEX(所属情報!$E:$E,MATCH($A731,所属情報!$A:$A,0))),"")</f>
        <v/>
      </c>
      <c r="P731" s="2" t="str">
        <f t="shared" si="33"/>
        <v/>
      </c>
      <c r="Q731" s="2" t="str">
        <f t="shared" si="34"/>
        <v/>
      </c>
      <c r="R731" s="2" t="str">
        <f t="shared" si="35"/>
        <v/>
      </c>
      <c r="S731" s="2" t="str">
        <f>IFERROR(IF($F731="","",INDEX(リスト!$C:$C,MATCH($F731,リスト!$B:$B,0))),"")</f>
        <v/>
      </c>
      <c r="T731" s="2" t="str">
        <f>IFERROR(IF($K731="","",INDEX(リスト!$F:$F,MATCH($K731,リスト!$E:$E,0))),"")</f>
        <v/>
      </c>
      <c r="U731" s="2" t="str">
        <f>IF($B731="","",RIGHT($G731*1000+100+COUNTIF($G$2:$G731,$G731),9))</f>
        <v/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/>
      </c>
    </row>
    <row r="732" spans="15:22" x14ac:dyDescent="0.45">
      <c r="O732" s="2" t="str">
        <f>IFERROR(IF($B732="","",INDEX(所属情報!$E:$E,MATCH($A732,所属情報!$A:$A,0))),"")</f>
        <v/>
      </c>
      <c r="P732" s="2" t="str">
        <f t="shared" si="33"/>
        <v/>
      </c>
      <c r="Q732" s="2" t="str">
        <f t="shared" si="34"/>
        <v/>
      </c>
      <c r="R732" s="2" t="str">
        <f t="shared" si="35"/>
        <v/>
      </c>
      <c r="S732" s="2" t="str">
        <f>IFERROR(IF($F732="","",INDEX(リスト!$C:$C,MATCH($F732,リスト!$B:$B,0))),"")</f>
        <v/>
      </c>
      <c r="T732" s="2" t="str">
        <f>IFERROR(IF($K732="","",INDEX(リスト!$F:$F,MATCH($K732,リスト!$E:$E,0))),"")</f>
        <v/>
      </c>
      <c r="U732" s="2" t="str">
        <f>IF($B732="","",RIGHT($G732*1000+100+COUNTIF($G$2:$G732,$G732),9))</f>
        <v/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/>
      </c>
    </row>
    <row r="733" spans="15:22" x14ac:dyDescent="0.45">
      <c r="O733" s="2" t="str">
        <f>IFERROR(IF($B733="","",INDEX(所属情報!$E:$E,MATCH($A733,所属情報!$A:$A,0))),"")</f>
        <v/>
      </c>
      <c r="P733" s="2" t="str">
        <f t="shared" si="33"/>
        <v/>
      </c>
      <c r="Q733" s="2" t="str">
        <f t="shared" si="34"/>
        <v/>
      </c>
      <c r="R733" s="2" t="str">
        <f t="shared" si="35"/>
        <v/>
      </c>
      <c r="S733" s="2" t="str">
        <f>IFERROR(IF($F733="","",INDEX(リスト!$C:$C,MATCH($F733,リスト!$B:$B,0))),"")</f>
        <v/>
      </c>
      <c r="T733" s="2" t="str">
        <f>IFERROR(IF($K733="","",INDEX(リスト!$F:$F,MATCH($K733,リスト!$E:$E,0))),"")</f>
        <v/>
      </c>
      <c r="U733" s="2" t="str">
        <f>IF($B733="","",RIGHT($G733*1000+100+COUNTIF($G$2:$G733,$G733),9))</f>
        <v/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/>
      </c>
    </row>
    <row r="734" spans="15:22" x14ac:dyDescent="0.45">
      <c r="O734" s="2" t="str">
        <f>IFERROR(IF($B734="","",INDEX(所属情報!$E:$E,MATCH($A734,所属情報!$A:$A,0))),"")</f>
        <v/>
      </c>
      <c r="P734" s="2" t="str">
        <f t="shared" si="33"/>
        <v/>
      </c>
      <c r="Q734" s="2" t="str">
        <f t="shared" si="34"/>
        <v/>
      </c>
      <c r="R734" s="2" t="str">
        <f t="shared" si="35"/>
        <v/>
      </c>
      <c r="S734" s="2" t="str">
        <f>IFERROR(IF($F734="","",INDEX(リスト!$C:$C,MATCH($F734,リスト!$B:$B,0))),"")</f>
        <v/>
      </c>
      <c r="T734" s="2" t="str">
        <f>IFERROR(IF($K734="","",INDEX(リスト!$F:$F,MATCH($K734,リスト!$E:$E,0))),"")</f>
        <v/>
      </c>
      <c r="U734" s="2" t="str">
        <f>IF($B734="","",RIGHT($G734*1000+100+COUNTIF($G$2:$G734,$G734),9))</f>
        <v/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/>
      </c>
    </row>
    <row r="735" spans="15:22" x14ac:dyDescent="0.45">
      <c r="O735" s="2" t="str">
        <f>IFERROR(IF($B735="","",INDEX(所属情報!$E:$E,MATCH($A735,所属情報!$A:$A,0))),"")</f>
        <v/>
      </c>
      <c r="P735" s="2" t="str">
        <f t="shared" si="33"/>
        <v/>
      </c>
      <c r="Q735" s="2" t="str">
        <f t="shared" si="34"/>
        <v/>
      </c>
      <c r="R735" s="2" t="str">
        <f t="shared" si="35"/>
        <v/>
      </c>
      <c r="S735" s="2" t="str">
        <f>IFERROR(IF($F735="","",INDEX(リスト!$C:$C,MATCH($F735,リスト!$B:$B,0))),"")</f>
        <v/>
      </c>
      <c r="T735" s="2" t="str">
        <f>IFERROR(IF($K735="","",INDEX(リスト!$F:$F,MATCH($K735,リスト!$E:$E,0))),"")</f>
        <v/>
      </c>
      <c r="U735" s="2" t="str">
        <f>IF($B735="","",RIGHT($G735*1000+100+COUNTIF($G$2:$G735,$G735),9))</f>
        <v/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/>
      </c>
    </row>
    <row r="736" spans="15:22" x14ac:dyDescent="0.45">
      <c r="O736" s="2" t="str">
        <f>IFERROR(IF($B736="","",INDEX(所属情報!$E:$E,MATCH($A736,所属情報!$A:$A,0))),"")</f>
        <v/>
      </c>
      <c r="P736" s="2" t="str">
        <f t="shared" si="33"/>
        <v/>
      </c>
      <c r="Q736" s="2" t="str">
        <f t="shared" si="34"/>
        <v/>
      </c>
      <c r="R736" s="2" t="str">
        <f t="shared" si="35"/>
        <v/>
      </c>
      <c r="S736" s="2" t="str">
        <f>IFERROR(IF($F736="","",INDEX(リスト!$C:$C,MATCH($F736,リスト!$B:$B,0))),"")</f>
        <v/>
      </c>
      <c r="T736" s="2" t="str">
        <f>IFERROR(IF($K736="","",INDEX(リスト!$F:$F,MATCH($K736,リスト!$E:$E,0))),"")</f>
        <v/>
      </c>
      <c r="U736" s="2" t="str">
        <f>IF($B736="","",RIGHT($G736*1000+100+COUNTIF($G$2:$G736,$G736),9))</f>
        <v/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/>
      </c>
    </row>
    <row r="737" spans="15:22" x14ac:dyDescent="0.45">
      <c r="O737" s="2" t="str">
        <f>IFERROR(IF($B737="","",INDEX(所属情報!$E:$E,MATCH($A737,所属情報!$A:$A,0))),"")</f>
        <v/>
      </c>
      <c r="P737" s="2" t="str">
        <f t="shared" si="33"/>
        <v/>
      </c>
      <c r="Q737" s="2" t="str">
        <f t="shared" si="34"/>
        <v/>
      </c>
      <c r="R737" s="2" t="str">
        <f t="shared" si="35"/>
        <v/>
      </c>
      <c r="S737" s="2" t="str">
        <f>IFERROR(IF($F737="","",INDEX(リスト!$C:$C,MATCH($F737,リスト!$B:$B,0))),"")</f>
        <v/>
      </c>
      <c r="T737" s="2" t="str">
        <f>IFERROR(IF($K737="","",INDEX(リスト!$F:$F,MATCH($K737,リスト!$E:$E,0))),"")</f>
        <v/>
      </c>
      <c r="U737" s="2" t="str">
        <f>IF($B737="","",RIGHT($G737*1000+100+COUNTIF($G$2:$G737,$G737),9))</f>
        <v/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/>
      </c>
    </row>
    <row r="738" spans="15:22" x14ac:dyDescent="0.45">
      <c r="O738" s="2" t="str">
        <f>IFERROR(IF($B738="","",INDEX(所属情報!$E:$E,MATCH($A738,所属情報!$A:$A,0))),"")</f>
        <v/>
      </c>
      <c r="P738" s="2" t="str">
        <f t="shared" si="33"/>
        <v/>
      </c>
      <c r="Q738" s="2" t="str">
        <f t="shared" si="34"/>
        <v/>
      </c>
      <c r="R738" s="2" t="str">
        <f t="shared" si="35"/>
        <v/>
      </c>
      <c r="S738" s="2" t="str">
        <f>IFERROR(IF($F738="","",INDEX(リスト!$C:$C,MATCH($F738,リスト!$B:$B,0))),"")</f>
        <v/>
      </c>
      <c r="T738" s="2" t="str">
        <f>IFERROR(IF($K738="","",INDEX(リスト!$F:$F,MATCH($K738,リスト!$E:$E,0))),"")</f>
        <v/>
      </c>
      <c r="U738" s="2" t="str">
        <f>IF($B738="","",RIGHT($G738*1000+100+COUNTIF($G$2:$G738,$G738),9))</f>
        <v/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/>
      </c>
    </row>
    <row r="739" spans="15:22" x14ac:dyDescent="0.45">
      <c r="O739" s="2" t="str">
        <f>IFERROR(IF($B739="","",INDEX(所属情報!$E:$E,MATCH($A739,所属情報!$A:$A,0))),"")</f>
        <v/>
      </c>
      <c r="P739" s="2" t="str">
        <f t="shared" si="33"/>
        <v/>
      </c>
      <c r="Q739" s="2" t="str">
        <f t="shared" si="34"/>
        <v/>
      </c>
      <c r="R739" s="2" t="str">
        <f t="shared" si="35"/>
        <v/>
      </c>
      <c r="S739" s="2" t="str">
        <f>IFERROR(IF($F739="","",INDEX(リスト!$C:$C,MATCH($F739,リスト!$B:$B,0))),"")</f>
        <v/>
      </c>
      <c r="T739" s="2" t="str">
        <f>IFERROR(IF($K739="","",INDEX(リスト!$F:$F,MATCH($K739,リスト!$E:$E,0))),"")</f>
        <v/>
      </c>
      <c r="U739" s="2" t="str">
        <f>IF($B739="","",RIGHT($G739*1000+100+COUNTIF($G$2:$G739,$G739),9))</f>
        <v/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/>
      </c>
    </row>
    <row r="740" spans="15:22" x14ac:dyDescent="0.45">
      <c r="O740" s="2" t="str">
        <f>IFERROR(IF($B740="","",INDEX(所属情報!$E:$E,MATCH($A740,所属情報!$A:$A,0))),"")</f>
        <v/>
      </c>
      <c r="P740" s="2" t="str">
        <f t="shared" si="33"/>
        <v/>
      </c>
      <c r="Q740" s="2" t="str">
        <f t="shared" si="34"/>
        <v/>
      </c>
      <c r="R740" s="2" t="str">
        <f t="shared" si="35"/>
        <v/>
      </c>
      <c r="S740" s="2" t="str">
        <f>IFERROR(IF($F740="","",INDEX(リスト!$C:$C,MATCH($F740,リスト!$B:$B,0))),"")</f>
        <v/>
      </c>
      <c r="T740" s="2" t="str">
        <f>IFERROR(IF($K740="","",INDEX(リスト!$F:$F,MATCH($K740,リスト!$E:$E,0))),"")</f>
        <v/>
      </c>
      <c r="U740" s="2" t="str">
        <f>IF($B740="","",RIGHT($G740*1000+100+COUNTIF($G$2:$G740,$G740),9))</f>
        <v/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/>
      </c>
    </row>
    <row r="741" spans="15:22" x14ac:dyDescent="0.45">
      <c r="O741" s="2" t="str">
        <f>IFERROR(IF($B741="","",INDEX(所属情報!$E:$E,MATCH($A741,所属情報!$A:$A,0))),"")</f>
        <v/>
      </c>
      <c r="P741" s="2" t="str">
        <f t="shared" si="33"/>
        <v/>
      </c>
      <c r="Q741" s="2" t="str">
        <f t="shared" si="34"/>
        <v/>
      </c>
      <c r="R741" s="2" t="str">
        <f t="shared" si="35"/>
        <v/>
      </c>
      <c r="S741" s="2" t="str">
        <f>IFERROR(IF($F741="","",INDEX(リスト!$C:$C,MATCH($F741,リスト!$B:$B,0))),"")</f>
        <v/>
      </c>
      <c r="T741" s="2" t="str">
        <f>IFERROR(IF($K741="","",INDEX(リスト!$F:$F,MATCH($K741,リスト!$E:$E,0))),"")</f>
        <v/>
      </c>
      <c r="U741" s="2" t="str">
        <f>IF($B741="","",RIGHT($G741*1000+100+COUNTIF($G$2:$G741,$G741),9))</f>
        <v/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/>
      </c>
    </row>
    <row r="742" spans="15:22" x14ac:dyDescent="0.45">
      <c r="O742" s="2" t="str">
        <f>IFERROR(IF($B742="","",INDEX(所属情報!$E:$E,MATCH($A742,所属情報!$A:$A,0))),"")</f>
        <v/>
      </c>
      <c r="P742" s="2" t="str">
        <f t="shared" si="33"/>
        <v/>
      </c>
      <c r="Q742" s="2" t="str">
        <f t="shared" si="34"/>
        <v/>
      </c>
      <c r="R742" s="2" t="str">
        <f t="shared" si="35"/>
        <v/>
      </c>
      <c r="S742" s="2" t="str">
        <f>IFERROR(IF($F742="","",INDEX(リスト!$C:$C,MATCH($F742,リスト!$B:$B,0))),"")</f>
        <v/>
      </c>
      <c r="T742" s="2" t="str">
        <f>IFERROR(IF($K742="","",INDEX(リスト!$F:$F,MATCH($K742,リスト!$E:$E,0))),"")</f>
        <v/>
      </c>
      <c r="U742" s="2" t="str">
        <f>IF($B742="","",RIGHT($G742*1000+100+COUNTIF($G$2:$G742,$G742),9))</f>
        <v/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/>
      </c>
    </row>
    <row r="743" spans="15:22" x14ac:dyDescent="0.45">
      <c r="O743" s="2" t="str">
        <f>IFERROR(IF($B743="","",INDEX(所属情報!$E:$E,MATCH($A743,所属情報!$A:$A,0))),"")</f>
        <v/>
      </c>
      <c r="P743" s="2" t="str">
        <f t="shared" si="33"/>
        <v/>
      </c>
      <c r="Q743" s="2" t="str">
        <f t="shared" si="34"/>
        <v/>
      </c>
      <c r="R743" s="2" t="str">
        <f t="shared" si="35"/>
        <v/>
      </c>
      <c r="S743" s="2" t="str">
        <f>IFERROR(IF($F743="","",INDEX(リスト!$C:$C,MATCH($F743,リスト!$B:$B,0))),"")</f>
        <v/>
      </c>
      <c r="T743" s="2" t="str">
        <f>IFERROR(IF($K743="","",INDEX(リスト!$F:$F,MATCH($K743,リスト!$E:$E,0))),"")</f>
        <v/>
      </c>
      <c r="U743" s="2" t="str">
        <f>IF($B743="","",RIGHT($G743*1000+100+COUNTIF($G$2:$G743,$G743),9))</f>
        <v/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/>
      </c>
    </row>
    <row r="744" spans="15:22" x14ac:dyDescent="0.45">
      <c r="O744" s="2" t="str">
        <f>IFERROR(IF($B744="","",INDEX(所属情報!$E:$E,MATCH($A744,所属情報!$A:$A,0))),"")</f>
        <v/>
      </c>
      <c r="P744" s="2" t="str">
        <f t="shared" si="33"/>
        <v/>
      </c>
      <c r="Q744" s="2" t="str">
        <f t="shared" si="34"/>
        <v/>
      </c>
      <c r="R744" s="2" t="str">
        <f t="shared" si="35"/>
        <v/>
      </c>
      <c r="S744" s="2" t="str">
        <f>IFERROR(IF($F744="","",INDEX(リスト!$C:$C,MATCH($F744,リスト!$B:$B,0))),"")</f>
        <v/>
      </c>
      <c r="T744" s="2" t="str">
        <f>IFERROR(IF($K744="","",INDEX(リスト!$F:$F,MATCH($K744,リスト!$E:$E,0))),"")</f>
        <v/>
      </c>
      <c r="U744" s="2" t="str">
        <f>IF($B744="","",RIGHT($G744*1000+100+COUNTIF($G$2:$G744,$G744),9))</f>
        <v/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/>
      </c>
    </row>
    <row r="745" spans="15:22" x14ac:dyDescent="0.45">
      <c r="O745" s="2" t="str">
        <f>IFERROR(IF($B745="","",INDEX(所属情報!$E:$E,MATCH($A745,所属情報!$A:$A,0))),"")</f>
        <v/>
      </c>
      <c r="P745" s="2" t="str">
        <f t="shared" si="33"/>
        <v/>
      </c>
      <c r="Q745" s="2" t="str">
        <f t="shared" si="34"/>
        <v/>
      </c>
      <c r="R745" s="2" t="str">
        <f t="shared" si="35"/>
        <v/>
      </c>
      <c r="S745" s="2" t="str">
        <f>IFERROR(IF($F745="","",INDEX(リスト!$C:$C,MATCH($F745,リスト!$B:$B,0))),"")</f>
        <v/>
      </c>
      <c r="T745" s="2" t="str">
        <f>IFERROR(IF($K745="","",INDEX(リスト!$F:$F,MATCH($K745,リスト!$E:$E,0))),"")</f>
        <v/>
      </c>
      <c r="U745" s="2" t="str">
        <f>IF($B745="","",RIGHT($G745*1000+100+COUNTIF($G$2:$G745,$G745),9))</f>
        <v/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/>
      </c>
    </row>
    <row r="746" spans="15:22" x14ac:dyDescent="0.45">
      <c r="O746" s="2" t="str">
        <f>IFERROR(IF($B746="","",INDEX(所属情報!$E:$E,MATCH($A746,所属情報!$A:$A,0))),"")</f>
        <v/>
      </c>
      <c r="P746" s="2" t="str">
        <f t="shared" si="33"/>
        <v/>
      </c>
      <c r="Q746" s="2" t="str">
        <f t="shared" si="34"/>
        <v/>
      </c>
      <c r="R746" s="2" t="str">
        <f t="shared" si="35"/>
        <v/>
      </c>
      <c r="S746" s="2" t="str">
        <f>IFERROR(IF($F746="","",INDEX(リスト!$C:$C,MATCH($F746,リスト!$B:$B,0))),"")</f>
        <v/>
      </c>
      <c r="T746" s="2" t="str">
        <f>IFERROR(IF($K746="","",INDEX(リスト!$F:$F,MATCH($K746,リスト!$E:$E,0))),"")</f>
        <v/>
      </c>
      <c r="U746" s="2" t="str">
        <f>IF($B746="","",RIGHT($G746*1000+100+COUNTIF($G$2:$G746,$G746),9))</f>
        <v/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/>
      </c>
    </row>
    <row r="747" spans="15:22" x14ac:dyDescent="0.45">
      <c r="O747" s="2" t="str">
        <f>IFERROR(IF($B747="","",INDEX(所属情報!$E:$E,MATCH($A747,所属情報!$A:$A,0))),"")</f>
        <v/>
      </c>
      <c r="P747" s="2" t="str">
        <f t="shared" si="33"/>
        <v/>
      </c>
      <c r="Q747" s="2" t="str">
        <f t="shared" si="34"/>
        <v/>
      </c>
      <c r="R747" s="2" t="str">
        <f t="shared" si="35"/>
        <v/>
      </c>
      <c r="S747" s="2" t="str">
        <f>IFERROR(IF($F747="","",INDEX(リスト!$C:$C,MATCH($F747,リスト!$B:$B,0))),"")</f>
        <v/>
      </c>
      <c r="T747" s="2" t="str">
        <f>IFERROR(IF($K747="","",INDEX(リスト!$F:$F,MATCH($K747,リスト!$E:$E,0))),"")</f>
        <v/>
      </c>
      <c r="U747" s="2" t="str">
        <f>IF($B747="","",RIGHT($G747*1000+100+COUNTIF($G$2:$G747,$G747),9))</f>
        <v/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/>
      </c>
    </row>
    <row r="748" spans="15:22" x14ac:dyDescent="0.45">
      <c r="O748" s="2" t="str">
        <f>IFERROR(IF($B748="","",INDEX(所属情報!$E:$E,MATCH($A748,所属情報!$A:$A,0))),"")</f>
        <v/>
      </c>
      <c r="P748" s="2" t="str">
        <f t="shared" si="33"/>
        <v/>
      </c>
      <c r="Q748" s="2" t="str">
        <f t="shared" si="34"/>
        <v/>
      </c>
      <c r="R748" s="2" t="str">
        <f t="shared" si="35"/>
        <v/>
      </c>
      <c r="S748" s="2" t="str">
        <f>IFERROR(IF($F748="","",INDEX(リスト!$C:$C,MATCH($F748,リスト!$B:$B,0))),"")</f>
        <v/>
      </c>
      <c r="T748" s="2" t="str">
        <f>IFERROR(IF($K748="","",INDEX(リスト!$F:$F,MATCH($K748,リスト!$E:$E,0))),"")</f>
        <v/>
      </c>
      <c r="U748" s="2" t="str">
        <f>IF($B748="","",RIGHT($G748*1000+100+COUNTIF($G$2:$G748,$G748),9))</f>
        <v/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/>
      </c>
    </row>
    <row r="749" spans="15:22" x14ac:dyDescent="0.45">
      <c r="O749" s="2" t="str">
        <f>IFERROR(IF($B749="","",INDEX(所属情報!$E:$E,MATCH($A749,所属情報!$A:$A,0))),"")</f>
        <v/>
      </c>
      <c r="P749" s="2" t="str">
        <f t="shared" si="33"/>
        <v/>
      </c>
      <c r="Q749" s="2" t="str">
        <f t="shared" si="34"/>
        <v/>
      </c>
      <c r="R749" s="2" t="str">
        <f t="shared" si="35"/>
        <v/>
      </c>
      <c r="S749" s="2" t="str">
        <f>IFERROR(IF($F749="","",INDEX(リスト!$C:$C,MATCH($F749,リスト!$B:$B,0))),"")</f>
        <v/>
      </c>
      <c r="T749" s="2" t="str">
        <f>IFERROR(IF($K749="","",INDEX(リスト!$F:$F,MATCH($K749,リスト!$E:$E,0))),"")</f>
        <v/>
      </c>
      <c r="U749" s="2" t="str">
        <f>IF($B749="","",RIGHT($G749*1000+100+COUNTIF($G$2:$G749,$G749),9))</f>
        <v/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/>
      </c>
    </row>
    <row r="750" spans="15:22" x14ac:dyDescent="0.45">
      <c r="O750" s="2" t="str">
        <f>IFERROR(IF($B750="","",INDEX(所属情報!$E:$E,MATCH($A750,所属情報!$A:$A,0))),"")</f>
        <v/>
      </c>
      <c r="P750" s="2" t="str">
        <f t="shared" si="33"/>
        <v/>
      </c>
      <c r="Q750" s="2" t="str">
        <f t="shared" si="34"/>
        <v/>
      </c>
      <c r="R750" s="2" t="str">
        <f t="shared" si="35"/>
        <v/>
      </c>
      <c r="S750" s="2" t="str">
        <f>IFERROR(IF($F750="","",INDEX(リスト!$C:$C,MATCH($F750,リスト!$B:$B,0))),"")</f>
        <v/>
      </c>
      <c r="T750" s="2" t="str">
        <f>IFERROR(IF($K750="","",INDEX(リスト!$F:$F,MATCH($K750,リスト!$E:$E,0))),"")</f>
        <v/>
      </c>
      <c r="U750" s="2" t="str">
        <f>IF($B750="","",RIGHT($G750*1000+100+COUNTIF($G$2:$G750,$G750),9))</f>
        <v/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/>
      </c>
    </row>
    <row r="751" spans="15:22" x14ac:dyDescent="0.45">
      <c r="O751" s="2" t="str">
        <f>IFERROR(IF($B751="","",INDEX(所属情報!$E:$E,MATCH($A751,所属情報!$A:$A,0))),"")</f>
        <v/>
      </c>
      <c r="P751" s="2" t="str">
        <f t="shared" si="33"/>
        <v/>
      </c>
      <c r="Q751" s="2" t="str">
        <f t="shared" si="34"/>
        <v/>
      </c>
      <c r="R751" s="2" t="str">
        <f t="shared" si="35"/>
        <v/>
      </c>
      <c r="S751" s="2" t="str">
        <f>IFERROR(IF($F751="","",INDEX(リスト!$C:$C,MATCH($F751,リスト!$B:$B,0))),"")</f>
        <v/>
      </c>
      <c r="T751" s="2" t="str">
        <f>IFERROR(IF($K751="","",INDEX(リスト!$F:$F,MATCH($K751,リスト!$E:$E,0))),"")</f>
        <v/>
      </c>
      <c r="U751" s="2" t="str">
        <f>IF($B751="","",RIGHT($G751*1000+100+COUNTIF($G$2:$G751,$G751),9))</f>
        <v/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/>
      </c>
    </row>
    <row r="752" spans="15:22" x14ac:dyDescent="0.45">
      <c r="O752" s="2" t="str">
        <f>IFERROR(IF($B752="","",INDEX(所属情報!$E:$E,MATCH($A752,所属情報!$A:$A,0))),"")</f>
        <v/>
      </c>
      <c r="P752" s="2" t="str">
        <f t="shared" si="33"/>
        <v/>
      </c>
      <c r="Q752" s="2" t="str">
        <f t="shared" si="34"/>
        <v/>
      </c>
      <c r="R752" s="2" t="str">
        <f t="shared" si="35"/>
        <v/>
      </c>
      <c r="S752" s="2" t="str">
        <f>IFERROR(IF($F752="","",INDEX(リスト!$C:$C,MATCH($F752,リスト!$B:$B,0))),"")</f>
        <v/>
      </c>
      <c r="T752" s="2" t="str">
        <f>IFERROR(IF($K752="","",INDEX(リスト!$F:$F,MATCH($K752,リスト!$E:$E,0))),"")</f>
        <v/>
      </c>
      <c r="U752" s="2" t="str">
        <f>IF($B752="","",RIGHT($G752*1000+100+COUNTIF($G$2:$G752,$G752),9))</f>
        <v/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/>
      </c>
    </row>
    <row r="753" spans="15:22" x14ac:dyDescent="0.45">
      <c r="O753" s="2" t="str">
        <f>IFERROR(IF($B753="","",INDEX(所属情報!$E:$E,MATCH($A753,所属情報!$A:$A,0))),"")</f>
        <v/>
      </c>
      <c r="P753" s="2" t="str">
        <f t="shared" si="33"/>
        <v/>
      </c>
      <c r="Q753" s="2" t="str">
        <f t="shared" si="34"/>
        <v/>
      </c>
      <c r="R753" s="2" t="str">
        <f t="shared" si="35"/>
        <v/>
      </c>
      <c r="S753" s="2" t="str">
        <f>IFERROR(IF($F753="","",INDEX(リスト!$C:$C,MATCH($F753,リスト!$B:$B,0))),"")</f>
        <v/>
      </c>
      <c r="T753" s="2" t="str">
        <f>IFERROR(IF($K753="","",INDEX(リスト!$F:$F,MATCH($K753,リスト!$E:$E,0))),"")</f>
        <v/>
      </c>
      <c r="U753" s="2" t="str">
        <f>IF($B753="","",RIGHT($G753*1000+100+COUNTIF($G$2:$G753,$G753),9))</f>
        <v/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/>
      </c>
    </row>
    <row r="754" spans="15:22" x14ac:dyDescent="0.45">
      <c r="O754" s="2" t="str">
        <f>IFERROR(IF($B754="","",INDEX(所属情報!$E:$E,MATCH($A754,所属情報!$A:$A,0))),"")</f>
        <v/>
      </c>
      <c r="P754" s="2" t="str">
        <f t="shared" si="33"/>
        <v/>
      </c>
      <c r="Q754" s="2" t="str">
        <f t="shared" si="34"/>
        <v/>
      </c>
      <c r="R754" s="2" t="str">
        <f t="shared" si="35"/>
        <v/>
      </c>
      <c r="S754" s="2" t="str">
        <f>IFERROR(IF($F754="","",INDEX(リスト!$C:$C,MATCH($F754,リスト!$B:$B,0))),"")</f>
        <v/>
      </c>
      <c r="T754" s="2" t="str">
        <f>IFERROR(IF($K754="","",INDEX(リスト!$F:$F,MATCH($K754,リスト!$E:$E,0))),"")</f>
        <v/>
      </c>
      <c r="U754" s="2" t="str">
        <f>IF($B754="","",RIGHT($G754*1000+100+COUNTIF($G$2:$G754,$G754),9))</f>
        <v/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/>
      </c>
    </row>
    <row r="755" spans="15:22" x14ac:dyDescent="0.45">
      <c r="O755" s="2" t="str">
        <f>IFERROR(IF($B755="","",INDEX(所属情報!$E:$E,MATCH($A755,所属情報!$A:$A,0))),"")</f>
        <v/>
      </c>
      <c r="P755" s="2" t="str">
        <f t="shared" si="33"/>
        <v/>
      </c>
      <c r="Q755" s="2" t="str">
        <f t="shared" si="34"/>
        <v/>
      </c>
      <c r="R755" s="2" t="str">
        <f t="shared" si="35"/>
        <v/>
      </c>
      <c r="S755" s="2" t="str">
        <f>IFERROR(IF($F755="","",INDEX(リスト!$C:$C,MATCH($F755,リスト!$B:$B,0))),"")</f>
        <v/>
      </c>
      <c r="T755" s="2" t="str">
        <f>IFERROR(IF($K755="","",INDEX(リスト!$F:$F,MATCH($K755,リスト!$E:$E,0))),"")</f>
        <v/>
      </c>
      <c r="U755" s="2" t="str">
        <f>IF($B755="","",RIGHT($G755*1000+100+COUNTIF($G$2:$G755,$G755),9))</f>
        <v/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/>
      </c>
    </row>
    <row r="756" spans="15:22" x14ac:dyDescent="0.45">
      <c r="O756" s="2" t="str">
        <f>IFERROR(IF($B756="","",INDEX(所属情報!$E:$E,MATCH($A756,所属情報!$A:$A,0))),"")</f>
        <v/>
      </c>
      <c r="P756" s="2" t="str">
        <f t="shared" si="33"/>
        <v/>
      </c>
      <c r="Q756" s="2" t="str">
        <f t="shared" si="34"/>
        <v/>
      </c>
      <c r="R756" s="2" t="str">
        <f t="shared" si="35"/>
        <v/>
      </c>
      <c r="S756" s="2" t="str">
        <f>IFERROR(IF($F756="","",INDEX(リスト!$C:$C,MATCH($F756,リスト!$B:$B,0))),"")</f>
        <v/>
      </c>
      <c r="T756" s="2" t="str">
        <f>IFERROR(IF($K756="","",INDEX(リスト!$F:$F,MATCH($K756,リスト!$E:$E,0))),"")</f>
        <v/>
      </c>
      <c r="U756" s="2" t="str">
        <f>IF($B756="","",RIGHT($G756*1000+100+COUNTIF($G$2:$G756,$G756),9))</f>
        <v/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/>
      </c>
    </row>
    <row r="757" spans="15:22" x14ac:dyDescent="0.45">
      <c r="O757" s="2" t="str">
        <f>IFERROR(IF($B757="","",INDEX(所属情報!$E:$E,MATCH($A757,所属情報!$A:$A,0))),"")</f>
        <v/>
      </c>
      <c r="P757" s="2" t="str">
        <f t="shared" si="33"/>
        <v/>
      </c>
      <c r="Q757" s="2" t="str">
        <f t="shared" si="34"/>
        <v/>
      </c>
      <c r="R757" s="2" t="str">
        <f t="shared" si="35"/>
        <v/>
      </c>
      <c r="S757" s="2" t="str">
        <f>IFERROR(IF($F757="","",INDEX(リスト!$C:$C,MATCH($F757,リスト!$B:$B,0))),"")</f>
        <v/>
      </c>
      <c r="T757" s="2" t="str">
        <f>IFERROR(IF($K757="","",INDEX(リスト!$F:$F,MATCH($K757,リスト!$E:$E,0))),"")</f>
        <v/>
      </c>
      <c r="U757" s="2" t="str">
        <f>IF($B757="","",RIGHT($G757*1000+100+COUNTIF($G$2:$G757,$G757),9))</f>
        <v/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/>
      </c>
    </row>
    <row r="758" spans="15:22" x14ac:dyDescent="0.45">
      <c r="O758" s="2" t="str">
        <f>IFERROR(IF($B758="","",INDEX(所属情報!$E:$E,MATCH($A758,所属情報!$A:$A,0))),"")</f>
        <v/>
      </c>
      <c r="P758" s="2" t="str">
        <f t="shared" si="33"/>
        <v/>
      </c>
      <c r="Q758" s="2" t="str">
        <f t="shared" si="34"/>
        <v/>
      </c>
      <c r="R758" s="2" t="str">
        <f t="shared" si="35"/>
        <v/>
      </c>
      <c r="S758" s="2" t="str">
        <f>IFERROR(IF($F758="","",INDEX(リスト!$C:$C,MATCH($F758,リスト!$B:$B,0))),"")</f>
        <v/>
      </c>
      <c r="T758" s="2" t="str">
        <f>IFERROR(IF($K758="","",INDEX(リスト!$F:$F,MATCH($K758,リスト!$E:$E,0))),"")</f>
        <v/>
      </c>
      <c r="U758" s="2" t="str">
        <f>IF($B758="","",RIGHT($G758*1000+100+COUNTIF($G$2:$G758,$G758),9))</f>
        <v/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/>
      </c>
    </row>
    <row r="759" spans="15:22" x14ac:dyDescent="0.45">
      <c r="O759" s="2" t="str">
        <f>IFERROR(IF($B759="","",INDEX(所属情報!$E:$E,MATCH($A759,所属情報!$A:$A,0))),"")</f>
        <v/>
      </c>
      <c r="P759" s="2" t="str">
        <f t="shared" si="33"/>
        <v/>
      </c>
      <c r="Q759" s="2" t="str">
        <f t="shared" si="34"/>
        <v/>
      </c>
      <c r="R759" s="2" t="str">
        <f t="shared" si="35"/>
        <v/>
      </c>
      <c r="S759" s="2" t="str">
        <f>IFERROR(IF($F759="","",INDEX(リスト!$C:$C,MATCH($F759,リスト!$B:$B,0))),"")</f>
        <v/>
      </c>
      <c r="T759" s="2" t="str">
        <f>IFERROR(IF($K759="","",INDEX(リスト!$F:$F,MATCH($K759,リスト!$E:$E,0))),"")</f>
        <v/>
      </c>
      <c r="U759" s="2" t="str">
        <f>IF($B759="","",RIGHT($G759*1000+100+COUNTIF($G$2:$G759,$G759),9))</f>
        <v/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/>
      </c>
    </row>
    <row r="760" spans="15:22" x14ac:dyDescent="0.45">
      <c r="O760" s="2" t="str">
        <f>IFERROR(IF($B760="","",INDEX(所属情報!$E:$E,MATCH($A760,所属情報!$A:$A,0))),"")</f>
        <v/>
      </c>
      <c r="P760" s="2" t="str">
        <f t="shared" si="33"/>
        <v/>
      </c>
      <c r="Q760" s="2" t="str">
        <f t="shared" si="34"/>
        <v/>
      </c>
      <c r="R760" s="2" t="str">
        <f t="shared" si="35"/>
        <v/>
      </c>
      <c r="S760" s="2" t="str">
        <f>IFERROR(IF($F760="","",INDEX(リスト!$C:$C,MATCH($F760,リスト!$B:$B,0))),"")</f>
        <v/>
      </c>
      <c r="T760" s="2" t="str">
        <f>IFERROR(IF($K760="","",INDEX(リスト!$F:$F,MATCH($K760,リスト!$E:$E,0))),"")</f>
        <v/>
      </c>
      <c r="U760" s="2" t="str">
        <f>IF($B760="","",RIGHT($G760*1000+100+COUNTIF($G$2:$G760,$G760),9))</f>
        <v/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/>
      </c>
    </row>
    <row r="761" spans="15:22" x14ac:dyDescent="0.45">
      <c r="O761" s="2" t="str">
        <f>IFERROR(IF($B761="","",INDEX(所属情報!$E:$E,MATCH($A761,所属情報!$A:$A,0))),"")</f>
        <v/>
      </c>
      <c r="P761" s="2" t="str">
        <f t="shared" si="33"/>
        <v/>
      </c>
      <c r="Q761" s="2" t="str">
        <f t="shared" si="34"/>
        <v/>
      </c>
      <c r="R761" s="2" t="str">
        <f t="shared" si="35"/>
        <v/>
      </c>
      <c r="S761" s="2" t="str">
        <f>IFERROR(IF($F761="","",INDEX(リスト!$C:$C,MATCH($F761,リスト!$B:$B,0))),"")</f>
        <v/>
      </c>
      <c r="T761" s="2" t="str">
        <f>IFERROR(IF($K761="","",INDEX(リスト!$F:$F,MATCH($K761,リスト!$E:$E,0))),"")</f>
        <v/>
      </c>
      <c r="U761" s="2" t="str">
        <f>IF($B761="","",RIGHT($G761*1000+100+COUNTIF($G$2:$G761,$G761),9))</f>
        <v/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/>
      </c>
    </row>
    <row r="762" spans="15:22" x14ac:dyDescent="0.45">
      <c r="O762" s="2" t="str">
        <f>IFERROR(IF($B762="","",INDEX(所属情報!$E:$E,MATCH($A762,所属情報!$A:$A,0))),"")</f>
        <v/>
      </c>
      <c r="P762" s="2" t="str">
        <f t="shared" si="33"/>
        <v/>
      </c>
      <c r="Q762" s="2" t="str">
        <f t="shared" si="34"/>
        <v/>
      </c>
      <c r="R762" s="2" t="str">
        <f t="shared" si="35"/>
        <v/>
      </c>
      <c r="S762" s="2" t="str">
        <f>IFERROR(IF($F762="","",INDEX(リスト!$C:$C,MATCH($F762,リスト!$B:$B,0))),"")</f>
        <v/>
      </c>
      <c r="T762" s="2" t="str">
        <f>IFERROR(IF($K762="","",INDEX(リスト!$F:$F,MATCH($K762,リスト!$E:$E,0))),"")</f>
        <v/>
      </c>
      <c r="U762" s="2" t="str">
        <f>IF($B762="","",RIGHT($G762*1000+100+COUNTIF($G$2:$G762,$G762),9))</f>
        <v/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/>
      </c>
    </row>
    <row r="763" spans="15:22" x14ac:dyDescent="0.45">
      <c r="O763" s="2" t="str">
        <f>IFERROR(IF($B763="","",INDEX(所属情報!$E:$E,MATCH($A763,所属情報!$A:$A,0))),"")</f>
        <v/>
      </c>
      <c r="P763" s="2" t="str">
        <f t="shared" si="33"/>
        <v/>
      </c>
      <c r="Q763" s="2" t="str">
        <f t="shared" si="34"/>
        <v/>
      </c>
      <c r="R763" s="2" t="str">
        <f t="shared" si="35"/>
        <v/>
      </c>
      <c r="S763" s="2" t="str">
        <f>IFERROR(IF($F763="","",INDEX(リスト!$C:$C,MATCH($F763,リスト!$B:$B,0))),"")</f>
        <v/>
      </c>
      <c r="T763" s="2" t="str">
        <f>IFERROR(IF($K763="","",INDEX(リスト!$F:$F,MATCH($K763,リスト!$E:$E,0))),"")</f>
        <v/>
      </c>
      <c r="U763" s="2" t="str">
        <f>IF($B763="","",RIGHT($G763*1000+100+COUNTIF($G$2:$G763,$G763),9))</f>
        <v/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/>
      </c>
    </row>
    <row r="764" spans="15:22" x14ac:dyDescent="0.45">
      <c r="O764" s="2" t="str">
        <f>IFERROR(IF($B764="","",INDEX(所属情報!$E:$E,MATCH($A764,所属情報!$A:$A,0))),"")</f>
        <v/>
      </c>
      <c r="P764" s="2" t="str">
        <f t="shared" si="33"/>
        <v/>
      </c>
      <c r="Q764" s="2" t="str">
        <f t="shared" si="34"/>
        <v/>
      </c>
      <c r="R764" s="2" t="str">
        <f t="shared" si="35"/>
        <v/>
      </c>
      <c r="S764" s="2" t="str">
        <f>IFERROR(IF($F764="","",INDEX(リスト!$C:$C,MATCH($F764,リスト!$B:$B,0))),"")</f>
        <v/>
      </c>
      <c r="T764" s="2" t="str">
        <f>IFERROR(IF($K764="","",INDEX(リスト!$F:$F,MATCH($K764,リスト!$E:$E,0))),"")</f>
        <v/>
      </c>
      <c r="U764" s="2" t="str">
        <f>IF($B764="","",RIGHT($G764*1000+100+COUNTIF($G$2:$G764,$G764),9))</f>
        <v/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/>
      </c>
    </row>
    <row r="765" spans="15:22" x14ac:dyDescent="0.45">
      <c r="O765" s="2" t="str">
        <f>IFERROR(IF($B765="","",INDEX(所属情報!$E:$E,MATCH($A765,所属情報!$A:$A,0))),"")</f>
        <v/>
      </c>
      <c r="P765" s="2" t="str">
        <f t="shared" si="33"/>
        <v/>
      </c>
      <c r="Q765" s="2" t="str">
        <f t="shared" si="34"/>
        <v/>
      </c>
      <c r="R765" s="2" t="str">
        <f t="shared" si="35"/>
        <v/>
      </c>
      <c r="S765" s="2" t="str">
        <f>IFERROR(IF($F765="","",INDEX(リスト!$C:$C,MATCH($F765,リスト!$B:$B,0))),"")</f>
        <v/>
      </c>
      <c r="T765" s="2" t="str">
        <f>IFERROR(IF($K765="","",INDEX(リスト!$F:$F,MATCH($K765,リスト!$E:$E,0))),"")</f>
        <v/>
      </c>
      <c r="U765" s="2" t="str">
        <f>IF($B765="","",RIGHT($G765*1000+100+COUNTIF($G$2:$G765,$G765),9))</f>
        <v/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/>
      </c>
    </row>
    <row r="766" spans="15:22" x14ac:dyDescent="0.45">
      <c r="O766" s="2" t="str">
        <f>IFERROR(IF($B766="","",INDEX(所属情報!$E:$E,MATCH($A766,所属情報!$A:$A,0))),"")</f>
        <v/>
      </c>
      <c r="P766" s="2" t="str">
        <f t="shared" si="33"/>
        <v/>
      </c>
      <c r="Q766" s="2" t="str">
        <f t="shared" si="34"/>
        <v/>
      </c>
      <c r="R766" s="2" t="str">
        <f t="shared" si="35"/>
        <v/>
      </c>
      <c r="S766" s="2" t="str">
        <f>IFERROR(IF($F766="","",INDEX(リスト!$C:$C,MATCH($F766,リスト!$B:$B,0))),"")</f>
        <v/>
      </c>
      <c r="T766" s="2" t="str">
        <f>IFERROR(IF($K766="","",INDEX(リスト!$F:$F,MATCH($K766,リスト!$E:$E,0))),"")</f>
        <v/>
      </c>
      <c r="U766" s="2" t="str">
        <f>IF($B766="","",RIGHT($G766*1000+100+COUNTIF($G$2:$G766,$G766),9))</f>
        <v/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/>
      </c>
    </row>
    <row r="767" spans="15:22" x14ac:dyDescent="0.45">
      <c r="O767" s="2" t="str">
        <f>IFERROR(IF($B767="","",INDEX(所属情報!$E:$E,MATCH($A767,所属情報!$A:$A,0))),"")</f>
        <v/>
      </c>
      <c r="P767" s="2" t="str">
        <f t="shared" si="33"/>
        <v/>
      </c>
      <c r="Q767" s="2" t="str">
        <f t="shared" si="34"/>
        <v/>
      </c>
      <c r="R767" s="2" t="str">
        <f t="shared" si="35"/>
        <v/>
      </c>
      <c r="S767" s="2" t="str">
        <f>IFERROR(IF($F767="","",INDEX(リスト!$C:$C,MATCH($F767,リスト!$B:$B,0))),"")</f>
        <v/>
      </c>
      <c r="T767" s="2" t="str">
        <f>IFERROR(IF($K767="","",INDEX(リスト!$F:$F,MATCH($K767,リスト!$E:$E,0))),"")</f>
        <v/>
      </c>
      <c r="U767" s="2" t="str">
        <f>IF($B767="","",RIGHT($G767*1000+100+COUNTIF($G$2:$G767,$G767),9))</f>
        <v/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/>
      </c>
    </row>
    <row r="768" spans="15:22" x14ac:dyDescent="0.45">
      <c r="O768" s="2" t="str">
        <f>IFERROR(IF($B768="","",INDEX(所属情報!$E:$E,MATCH($A768,所属情報!$A:$A,0))),"")</f>
        <v/>
      </c>
      <c r="P768" s="2" t="str">
        <f t="shared" si="33"/>
        <v/>
      </c>
      <c r="Q768" s="2" t="str">
        <f t="shared" si="34"/>
        <v/>
      </c>
      <c r="R768" s="2" t="str">
        <f t="shared" si="35"/>
        <v/>
      </c>
      <c r="S768" s="2" t="str">
        <f>IFERROR(IF($F768="","",INDEX(リスト!$C:$C,MATCH($F768,リスト!$B:$B,0))),"")</f>
        <v/>
      </c>
      <c r="T768" s="2" t="str">
        <f>IFERROR(IF($K768="","",INDEX(リスト!$F:$F,MATCH($K768,リスト!$E:$E,0))),"")</f>
        <v/>
      </c>
      <c r="U768" s="2" t="str">
        <f>IF($B768="","",RIGHT($G768*1000+100+COUNTIF($G$2:$G768,$G768),9))</f>
        <v/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/>
      </c>
    </row>
    <row r="769" spans="15:22" x14ac:dyDescent="0.45">
      <c r="O769" s="2" t="str">
        <f>IFERROR(IF($B769="","",INDEX(所属情報!$E:$E,MATCH($A769,所属情報!$A:$A,0))),"")</f>
        <v/>
      </c>
      <c r="P769" s="2" t="str">
        <f t="shared" si="33"/>
        <v/>
      </c>
      <c r="Q769" s="2" t="str">
        <f t="shared" si="34"/>
        <v/>
      </c>
      <c r="R769" s="2" t="str">
        <f t="shared" si="35"/>
        <v/>
      </c>
      <c r="S769" s="2" t="str">
        <f>IFERROR(IF($F769="","",INDEX(リスト!$C:$C,MATCH($F769,リスト!$B:$B,0))),"")</f>
        <v/>
      </c>
      <c r="T769" s="2" t="str">
        <f>IFERROR(IF($K769="","",INDEX(リスト!$F:$F,MATCH($K769,リスト!$E:$E,0))),"")</f>
        <v/>
      </c>
      <c r="U769" s="2" t="str">
        <f>IF($B769="","",RIGHT($G769*1000+100+COUNTIF($G$2:$G769,$G769),9))</f>
        <v/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/>
      </c>
    </row>
    <row r="770" spans="15:22" x14ac:dyDescent="0.45">
      <c r="O770" s="2" t="str">
        <f>IFERROR(IF($B770="","",INDEX(所属情報!$E:$E,MATCH($A770,所属情報!$A:$A,0))),"")</f>
        <v/>
      </c>
      <c r="P770" s="2" t="str">
        <f t="shared" si="33"/>
        <v/>
      </c>
      <c r="Q770" s="2" t="str">
        <f t="shared" si="34"/>
        <v/>
      </c>
      <c r="R770" s="2" t="str">
        <f t="shared" si="35"/>
        <v/>
      </c>
      <c r="S770" s="2" t="str">
        <f>IFERROR(IF($F770="","",INDEX(リスト!$C:$C,MATCH($F770,リスト!$B:$B,0))),"")</f>
        <v/>
      </c>
      <c r="T770" s="2" t="str">
        <f>IFERROR(IF($K770="","",INDEX(リスト!$F:$F,MATCH($K770,リスト!$E:$E,0))),"")</f>
        <v/>
      </c>
      <c r="U770" s="2" t="str">
        <f>IF($B770="","",RIGHT($G770*1000+100+COUNTIF($G$2:$G770,$G770),9))</f>
        <v/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/>
      </c>
    </row>
    <row r="771" spans="15:22" x14ac:dyDescent="0.45">
      <c r="O771" s="2" t="str">
        <f>IFERROR(IF($B771="","",INDEX(所属情報!$E:$E,MATCH($A771,所属情報!$A:$A,0))),"")</f>
        <v/>
      </c>
      <c r="P771" s="2" t="str">
        <f t="shared" ref="P771:P834" si="36">IF($C771="","",IF($E771="",$C771,$C771&amp;" ("&amp;$E771&amp;")"))</f>
        <v/>
      </c>
      <c r="Q771" s="2" t="str">
        <f t="shared" ref="Q771:Q834" si="37">IF($D771="","",ASC($D771))</f>
        <v/>
      </c>
      <c r="R771" s="2" t="str">
        <f t="shared" ref="R771:R834" si="38">IF($I771="","",UPPER($I771)&amp;" "&amp;UPPER(LEFT($J771,1))&amp;LOWER(RIGHT($J771,LEN($J771)-1))&amp;" ("&amp;MID($G771,3,2)&amp;")")</f>
        <v/>
      </c>
      <c r="S771" s="2" t="str">
        <f>IFERROR(IF($F771="","",INDEX(リスト!$C:$C,MATCH($F771,リスト!$B:$B,0))),"")</f>
        <v/>
      </c>
      <c r="T771" s="2" t="str">
        <f>IFERROR(IF($K771="","",INDEX(リスト!$F:$F,MATCH($K771,リスト!$E:$E,0))),"")</f>
        <v/>
      </c>
      <c r="U771" s="2" t="str">
        <f>IF($B771="","",RIGHT($G771*1000+100+COUNTIF($G$2:$G771,$G771),9))</f>
        <v/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/>
      </c>
    </row>
    <row r="772" spans="15:22" x14ac:dyDescent="0.45">
      <c r="O772" s="2" t="str">
        <f>IFERROR(IF($B772="","",INDEX(所属情報!$E:$E,MATCH($A772,所属情報!$A:$A,0))),"")</f>
        <v/>
      </c>
      <c r="P772" s="2" t="str">
        <f t="shared" si="36"/>
        <v/>
      </c>
      <c r="Q772" s="2" t="str">
        <f t="shared" si="37"/>
        <v/>
      </c>
      <c r="R772" s="2" t="str">
        <f t="shared" si="38"/>
        <v/>
      </c>
      <c r="S772" s="2" t="str">
        <f>IFERROR(IF($F772="","",INDEX(リスト!$C:$C,MATCH($F772,リスト!$B:$B,0))),"")</f>
        <v/>
      </c>
      <c r="T772" s="2" t="str">
        <f>IFERROR(IF($K772="","",INDEX(リスト!$F:$F,MATCH($K772,リスト!$E:$E,0))),"")</f>
        <v/>
      </c>
      <c r="U772" s="2" t="str">
        <f>IF($B772="","",RIGHT($G772*1000+100+COUNTIF($G$2:$G772,$G772),9))</f>
        <v/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/>
      </c>
    </row>
    <row r="773" spans="15:22" x14ac:dyDescent="0.45">
      <c r="O773" s="2" t="str">
        <f>IFERROR(IF($B773="","",INDEX(所属情報!$E:$E,MATCH($A773,所属情報!$A:$A,0))),"")</f>
        <v/>
      </c>
      <c r="P773" s="2" t="str">
        <f t="shared" si="36"/>
        <v/>
      </c>
      <c r="Q773" s="2" t="str">
        <f t="shared" si="37"/>
        <v/>
      </c>
      <c r="R773" s="2" t="str">
        <f t="shared" si="38"/>
        <v/>
      </c>
      <c r="S773" s="2" t="str">
        <f>IFERROR(IF($F773="","",INDEX(リスト!$C:$C,MATCH($F773,リスト!$B:$B,0))),"")</f>
        <v/>
      </c>
      <c r="T773" s="2" t="str">
        <f>IFERROR(IF($K773="","",INDEX(リスト!$F:$F,MATCH($K773,リスト!$E:$E,0))),"")</f>
        <v/>
      </c>
      <c r="U773" s="2" t="str">
        <f>IF($B773="","",RIGHT($G773*1000+100+COUNTIF($G$2:$G773,$G773),9))</f>
        <v/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/>
      </c>
    </row>
    <row r="774" spans="15:22" x14ac:dyDescent="0.45">
      <c r="O774" s="2" t="str">
        <f>IFERROR(IF($B774="","",INDEX(所属情報!$E:$E,MATCH($A774,所属情報!$A:$A,0))),"")</f>
        <v/>
      </c>
      <c r="P774" s="2" t="str">
        <f t="shared" si="36"/>
        <v/>
      </c>
      <c r="Q774" s="2" t="str">
        <f t="shared" si="37"/>
        <v/>
      </c>
      <c r="R774" s="2" t="str">
        <f t="shared" si="38"/>
        <v/>
      </c>
      <c r="S774" s="2" t="str">
        <f>IFERROR(IF($F774="","",INDEX(リスト!$C:$C,MATCH($F774,リスト!$B:$B,0))),"")</f>
        <v/>
      </c>
      <c r="T774" s="2" t="str">
        <f>IFERROR(IF($K774="","",INDEX(リスト!$F:$F,MATCH($K774,リスト!$E:$E,0))),"")</f>
        <v/>
      </c>
      <c r="U774" s="2" t="str">
        <f>IF($B774="","",RIGHT($G774*1000+100+COUNTIF($G$2:$G774,$G774),9))</f>
        <v/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/>
      </c>
    </row>
    <row r="775" spans="15:22" x14ac:dyDescent="0.45">
      <c r="O775" s="2" t="str">
        <f>IFERROR(IF($B775="","",INDEX(所属情報!$E:$E,MATCH($A775,所属情報!$A:$A,0))),"")</f>
        <v/>
      </c>
      <c r="P775" s="2" t="str">
        <f t="shared" si="36"/>
        <v/>
      </c>
      <c r="Q775" s="2" t="str">
        <f t="shared" si="37"/>
        <v/>
      </c>
      <c r="R775" s="2" t="str">
        <f t="shared" si="38"/>
        <v/>
      </c>
      <c r="S775" s="2" t="str">
        <f>IFERROR(IF($F775="","",INDEX(リスト!$C:$C,MATCH($F775,リスト!$B:$B,0))),"")</f>
        <v/>
      </c>
      <c r="T775" s="2" t="str">
        <f>IFERROR(IF($K775="","",INDEX(リスト!$F:$F,MATCH($K775,リスト!$E:$E,0))),"")</f>
        <v/>
      </c>
      <c r="U775" s="2" t="str">
        <f>IF($B775="","",RIGHT($G775*1000+100+COUNTIF($G$2:$G775,$G775),9))</f>
        <v/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/>
      </c>
    </row>
    <row r="776" spans="15:22" x14ac:dyDescent="0.45">
      <c r="O776" s="2" t="str">
        <f>IFERROR(IF($B776="","",INDEX(所属情報!$E:$E,MATCH($A776,所属情報!$A:$A,0))),"")</f>
        <v/>
      </c>
      <c r="P776" s="2" t="str">
        <f t="shared" si="36"/>
        <v/>
      </c>
      <c r="Q776" s="2" t="str">
        <f t="shared" si="37"/>
        <v/>
      </c>
      <c r="R776" s="2" t="str">
        <f t="shared" si="38"/>
        <v/>
      </c>
      <c r="S776" s="2" t="str">
        <f>IFERROR(IF($F776="","",INDEX(リスト!$C:$C,MATCH($F776,リスト!$B:$B,0))),"")</f>
        <v/>
      </c>
      <c r="T776" s="2" t="str">
        <f>IFERROR(IF($K776="","",INDEX(リスト!$F:$F,MATCH($K776,リスト!$E:$E,0))),"")</f>
        <v/>
      </c>
      <c r="U776" s="2" t="str">
        <f>IF($B776="","",RIGHT($G776*1000+100+COUNTIF($G$2:$G776,$G776),9))</f>
        <v/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/>
      </c>
    </row>
    <row r="777" spans="15:22" x14ac:dyDescent="0.45">
      <c r="O777" s="2" t="str">
        <f>IFERROR(IF($B777="","",INDEX(所属情報!$E:$E,MATCH($A777,所属情報!$A:$A,0))),"")</f>
        <v/>
      </c>
      <c r="P777" s="2" t="str">
        <f t="shared" si="36"/>
        <v/>
      </c>
      <c r="Q777" s="2" t="str">
        <f t="shared" si="37"/>
        <v/>
      </c>
      <c r="R777" s="2" t="str">
        <f t="shared" si="38"/>
        <v/>
      </c>
      <c r="S777" s="2" t="str">
        <f>IFERROR(IF($F777="","",INDEX(リスト!$C:$C,MATCH($F777,リスト!$B:$B,0))),"")</f>
        <v/>
      </c>
      <c r="T777" s="2" t="str">
        <f>IFERROR(IF($K777="","",INDEX(リスト!$F:$F,MATCH($K777,リスト!$E:$E,0))),"")</f>
        <v/>
      </c>
      <c r="U777" s="2" t="str">
        <f>IF($B777="","",RIGHT($G777*1000+100+COUNTIF($G$2:$G777,$G777),9))</f>
        <v/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/>
      </c>
    </row>
    <row r="778" spans="15:22" x14ac:dyDescent="0.45">
      <c r="O778" s="2" t="str">
        <f>IFERROR(IF($B778="","",INDEX(所属情報!$E:$E,MATCH($A778,所属情報!$A:$A,0))),"")</f>
        <v/>
      </c>
      <c r="P778" s="2" t="str">
        <f t="shared" si="36"/>
        <v/>
      </c>
      <c r="Q778" s="2" t="str">
        <f t="shared" si="37"/>
        <v/>
      </c>
      <c r="R778" s="2" t="str">
        <f t="shared" si="38"/>
        <v/>
      </c>
      <c r="S778" s="2" t="str">
        <f>IFERROR(IF($F778="","",INDEX(リスト!$C:$C,MATCH($F778,リスト!$B:$B,0))),"")</f>
        <v/>
      </c>
      <c r="T778" s="2" t="str">
        <f>IFERROR(IF($K778="","",INDEX(リスト!$F:$F,MATCH($K778,リスト!$E:$E,0))),"")</f>
        <v/>
      </c>
      <c r="U778" s="2" t="str">
        <f>IF($B778="","",RIGHT($G778*1000+100+COUNTIF($G$2:$G778,$G778),9))</f>
        <v/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/>
      </c>
    </row>
    <row r="779" spans="15:22" x14ac:dyDescent="0.45">
      <c r="O779" s="2" t="str">
        <f>IFERROR(IF($B779="","",INDEX(所属情報!$E:$E,MATCH($A779,所属情報!$A:$A,0))),"")</f>
        <v/>
      </c>
      <c r="P779" s="2" t="str">
        <f t="shared" si="36"/>
        <v/>
      </c>
      <c r="Q779" s="2" t="str">
        <f t="shared" si="37"/>
        <v/>
      </c>
      <c r="R779" s="2" t="str">
        <f t="shared" si="38"/>
        <v/>
      </c>
      <c r="S779" s="2" t="str">
        <f>IFERROR(IF($F779="","",INDEX(リスト!$C:$C,MATCH($F779,リスト!$B:$B,0))),"")</f>
        <v/>
      </c>
      <c r="T779" s="2" t="str">
        <f>IFERROR(IF($K779="","",INDEX(リスト!$F:$F,MATCH($K779,リスト!$E:$E,0))),"")</f>
        <v/>
      </c>
      <c r="U779" s="2" t="str">
        <f>IF($B779="","",RIGHT($G779*1000+100+COUNTIF($G$2:$G779,$G779),9))</f>
        <v/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/>
      </c>
    </row>
    <row r="780" spans="15:22" x14ac:dyDescent="0.45">
      <c r="O780" s="2" t="str">
        <f>IFERROR(IF($B780="","",INDEX(所属情報!$E:$E,MATCH($A780,所属情報!$A:$A,0))),"")</f>
        <v/>
      </c>
      <c r="P780" s="2" t="str">
        <f t="shared" si="36"/>
        <v/>
      </c>
      <c r="Q780" s="2" t="str">
        <f t="shared" si="37"/>
        <v/>
      </c>
      <c r="R780" s="2" t="str">
        <f t="shared" si="38"/>
        <v/>
      </c>
      <c r="S780" s="2" t="str">
        <f>IFERROR(IF($F780="","",INDEX(リスト!$C:$C,MATCH($F780,リスト!$B:$B,0))),"")</f>
        <v/>
      </c>
      <c r="T780" s="2" t="str">
        <f>IFERROR(IF($K780="","",INDEX(リスト!$F:$F,MATCH($K780,リスト!$E:$E,0))),"")</f>
        <v/>
      </c>
      <c r="U780" s="2" t="str">
        <f>IF($B780="","",RIGHT($G780*1000+100+COUNTIF($G$2:$G780,$G780),9))</f>
        <v/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/>
      </c>
    </row>
    <row r="781" spans="15:22" x14ac:dyDescent="0.45">
      <c r="O781" s="2" t="str">
        <f>IFERROR(IF($B781="","",INDEX(所属情報!$E:$E,MATCH($A781,所属情報!$A:$A,0))),"")</f>
        <v/>
      </c>
      <c r="P781" s="2" t="str">
        <f t="shared" si="36"/>
        <v/>
      </c>
      <c r="Q781" s="2" t="str">
        <f t="shared" si="37"/>
        <v/>
      </c>
      <c r="R781" s="2" t="str">
        <f t="shared" si="38"/>
        <v/>
      </c>
      <c r="S781" s="2" t="str">
        <f>IFERROR(IF($F781="","",INDEX(リスト!$C:$C,MATCH($F781,リスト!$B:$B,0))),"")</f>
        <v/>
      </c>
      <c r="T781" s="2" t="str">
        <f>IFERROR(IF($K781="","",INDEX(リスト!$F:$F,MATCH($K781,リスト!$E:$E,0))),"")</f>
        <v/>
      </c>
      <c r="U781" s="2" t="str">
        <f>IF($B781="","",RIGHT($G781*1000+100+COUNTIF($G$2:$G781,$G781),9))</f>
        <v/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/>
      </c>
    </row>
    <row r="782" spans="15:22" x14ac:dyDescent="0.45">
      <c r="O782" s="2" t="str">
        <f>IFERROR(IF($B782="","",INDEX(所属情報!$E:$E,MATCH($A782,所属情報!$A:$A,0))),"")</f>
        <v/>
      </c>
      <c r="P782" s="2" t="str">
        <f t="shared" si="36"/>
        <v/>
      </c>
      <c r="Q782" s="2" t="str">
        <f t="shared" si="37"/>
        <v/>
      </c>
      <c r="R782" s="2" t="str">
        <f t="shared" si="38"/>
        <v/>
      </c>
      <c r="S782" s="2" t="str">
        <f>IFERROR(IF($F782="","",INDEX(リスト!$C:$C,MATCH($F782,リスト!$B:$B,0))),"")</f>
        <v/>
      </c>
      <c r="T782" s="2" t="str">
        <f>IFERROR(IF($K782="","",INDEX(リスト!$F:$F,MATCH($K782,リスト!$E:$E,0))),"")</f>
        <v/>
      </c>
      <c r="U782" s="2" t="str">
        <f>IF($B782="","",RIGHT($G782*1000+100+COUNTIF($G$2:$G782,$G782),9))</f>
        <v/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/>
      </c>
    </row>
    <row r="783" spans="15:22" x14ac:dyDescent="0.45">
      <c r="O783" s="2" t="str">
        <f>IFERROR(IF($B783="","",INDEX(所属情報!$E:$E,MATCH($A783,所属情報!$A:$A,0))),"")</f>
        <v/>
      </c>
      <c r="P783" s="2" t="str">
        <f t="shared" si="36"/>
        <v/>
      </c>
      <c r="Q783" s="2" t="str">
        <f t="shared" si="37"/>
        <v/>
      </c>
      <c r="R783" s="2" t="str">
        <f t="shared" si="38"/>
        <v/>
      </c>
      <c r="S783" s="2" t="str">
        <f>IFERROR(IF($F783="","",INDEX(リスト!$C:$C,MATCH($F783,リスト!$B:$B,0))),"")</f>
        <v/>
      </c>
      <c r="T783" s="2" t="str">
        <f>IFERROR(IF($K783="","",INDEX(リスト!$F:$F,MATCH($K783,リスト!$E:$E,0))),"")</f>
        <v/>
      </c>
      <c r="U783" s="2" t="str">
        <f>IF($B783="","",RIGHT($G783*1000+100+COUNTIF($G$2:$G783,$G783),9))</f>
        <v/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/>
      </c>
    </row>
    <row r="784" spans="15:22" x14ac:dyDescent="0.45">
      <c r="O784" s="2" t="str">
        <f>IFERROR(IF($B784="","",INDEX(所属情報!$E:$E,MATCH($A784,所属情報!$A:$A,0))),"")</f>
        <v/>
      </c>
      <c r="P784" s="2" t="str">
        <f t="shared" si="36"/>
        <v/>
      </c>
      <c r="Q784" s="2" t="str">
        <f t="shared" si="37"/>
        <v/>
      </c>
      <c r="R784" s="2" t="str">
        <f t="shared" si="38"/>
        <v/>
      </c>
      <c r="S784" s="2" t="str">
        <f>IFERROR(IF($F784="","",INDEX(リスト!$C:$C,MATCH($F784,リスト!$B:$B,0))),"")</f>
        <v/>
      </c>
      <c r="T784" s="2" t="str">
        <f>IFERROR(IF($K784="","",INDEX(リスト!$F:$F,MATCH($K784,リスト!$E:$E,0))),"")</f>
        <v/>
      </c>
      <c r="U784" s="2" t="str">
        <f>IF($B784="","",RIGHT($G784*1000+100+COUNTIF($G$2:$G784,$G784),9))</f>
        <v/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/>
      </c>
    </row>
    <row r="785" spans="15:22" x14ac:dyDescent="0.45">
      <c r="O785" s="2" t="str">
        <f>IFERROR(IF($B785="","",INDEX(所属情報!$E:$E,MATCH($A785,所属情報!$A:$A,0))),"")</f>
        <v/>
      </c>
      <c r="P785" s="2" t="str">
        <f t="shared" si="36"/>
        <v/>
      </c>
      <c r="Q785" s="2" t="str">
        <f t="shared" si="37"/>
        <v/>
      </c>
      <c r="R785" s="2" t="str">
        <f t="shared" si="38"/>
        <v/>
      </c>
      <c r="S785" s="2" t="str">
        <f>IFERROR(IF($F785="","",INDEX(リスト!$C:$C,MATCH($F785,リスト!$B:$B,0))),"")</f>
        <v/>
      </c>
      <c r="T785" s="2" t="str">
        <f>IFERROR(IF($K785="","",INDEX(リスト!$F:$F,MATCH($K785,リスト!$E:$E,0))),"")</f>
        <v/>
      </c>
      <c r="U785" s="2" t="str">
        <f>IF($B785="","",RIGHT($G785*1000+100+COUNTIF($G$2:$G785,$G785),9))</f>
        <v/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/>
      </c>
    </row>
    <row r="786" spans="15:22" x14ac:dyDescent="0.45">
      <c r="O786" s="2" t="str">
        <f>IFERROR(IF($B786="","",INDEX(所属情報!$E:$E,MATCH($A786,所属情報!$A:$A,0))),"")</f>
        <v/>
      </c>
      <c r="P786" s="2" t="str">
        <f t="shared" si="36"/>
        <v/>
      </c>
      <c r="Q786" s="2" t="str">
        <f t="shared" si="37"/>
        <v/>
      </c>
      <c r="R786" s="2" t="str">
        <f t="shared" si="38"/>
        <v/>
      </c>
      <c r="S786" s="2" t="str">
        <f>IFERROR(IF($F786="","",INDEX(リスト!$C:$C,MATCH($F786,リスト!$B:$B,0))),"")</f>
        <v/>
      </c>
      <c r="T786" s="2" t="str">
        <f>IFERROR(IF($K786="","",INDEX(リスト!$F:$F,MATCH($K786,リスト!$E:$E,0))),"")</f>
        <v/>
      </c>
      <c r="U786" s="2" t="str">
        <f>IF($B786="","",RIGHT($G786*1000+100+COUNTIF($G$2:$G786,$G786),9))</f>
        <v/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/>
      </c>
    </row>
    <row r="787" spans="15:22" x14ac:dyDescent="0.45">
      <c r="O787" s="2" t="str">
        <f>IFERROR(IF($B787="","",INDEX(所属情報!$E:$E,MATCH($A787,所属情報!$A:$A,0))),"")</f>
        <v/>
      </c>
      <c r="P787" s="2" t="str">
        <f t="shared" si="36"/>
        <v/>
      </c>
      <c r="Q787" s="2" t="str">
        <f t="shared" si="37"/>
        <v/>
      </c>
      <c r="R787" s="2" t="str">
        <f t="shared" si="38"/>
        <v/>
      </c>
      <c r="S787" s="2" t="str">
        <f>IFERROR(IF($F787="","",INDEX(リスト!$C:$C,MATCH($F787,リスト!$B:$B,0))),"")</f>
        <v/>
      </c>
      <c r="T787" s="2" t="str">
        <f>IFERROR(IF($K787="","",INDEX(リスト!$F:$F,MATCH($K787,リスト!$E:$E,0))),"")</f>
        <v/>
      </c>
      <c r="U787" s="2" t="str">
        <f>IF($B787="","",RIGHT($G787*1000+100+COUNTIF($G$2:$G787,$G787),9))</f>
        <v/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/>
      </c>
    </row>
    <row r="788" spans="15:22" x14ac:dyDescent="0.45">
      <c r="O788" s="2" t="str">
        <f>IFERROR(IF($B788="","",INDEX(所属情報!$E:$E,MATCH($A788,所属情報!$A:$A,0))),"")</f>
        <v/>
      </c>
      <c r="P788" s="2" t="str">
        <f t="shared" si="36"/>
        <v/>
      </c>
      <c r="Q788" s="2" t="str">
        <f t="shared" si="37"/>
        <v/>
      </c>
      <c r="R788" s="2" t="str">
        <f t="shared" si="38"/>
        <v/>
      </c>
      <c r="S788" s="2" t="str">
        <f>IFERROR(IF($F788="","",INDEX(リスト!$C:$C,MATCH($F788,リスト!$B:$B,0))),"")</f>
        <v/>
      </c>
      <c r="T788" s="2" t="str">
        <f>IFERROR(IF($K788="","",INDEX(リスト!$F:$F,MATCH($K788,リスト!$E:$E,0))),"")</f>
        <v/>
      </c>
      <c r="U788" s="2" t="str">
        <f>IF($B788="","",RIGHT($G788*1000+100+COUNTIF($G$2:$G788,$G788),9))</f>
        <v/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/>
      </c>
    </row>
    <row r="789" spans="15:22" x14ac:dyDescent="0.45">
      <c r="O789" s="2" t="str">
        <f>IFERROR(IF($B789="","",INDEX(所属情報!$E:$E,MATCH($A789,所属情報!$A:$A,0))),"")</f>
        <v/>
      </c>
      <c r="P789" s="2" t="str">
        <f t="shared" si="36"/>
        <v/>
      </c>
      <c r="Q789" s="2" t="str">
        <f t="shared" si="37"/>
        <v/>
      </c>
      <c r="R789" s="2" t="str">
        <f t="shared" si="38"/>
        <v/>
      </c>
      <c r="S789" s="2" t="str">
        <f>IFERROR(IF($F789="","",INDEX(リスト!$C:$C,MATCH($F789,リスト!$B:$B,0))),"")</f>
        <v/>
      </c>
      <c r="T789" s="2" t="str">
        <f>IFERROR(IF($K789="","",INDEX(リスト!$F:$F,MATCH($K789,リスト!$E:$E,0))),"")</f>
        <v/>
      </c>
      <c r="U789" s="2" t="str">
        <f>IF($B789="","",RIGHT($G789*1000+100+COUNTIF($G$2:$G789,$G789),9))</f>
        <v/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/>
      </c>
    </row>
    <row r="790" spans="15:22" x14ac:dyDescent="0.45">
      <c r="O790" s="2" t="str">
        <f>IFERROR(IF($B790="","",INDEX(所属情報!$E:$E,MATCH($A790,所属情報!$A:$A,0))),"")</f>
        <v/>
      </c>
      <c r="P790" s="2" t="str">
        <f t="shared" si="36"/>
        <v/>
      </c>
      <c r="Q790" s="2" t="str">
        <f t="shared" si="37"/>
        <v/>
      </c>
      <c r="R790" s="2" t="str">
        <f t="shared" si="38"/>
        <v/>
      </c>
      <c r="S790" s="2" t="str">
        <f>IFERROR(IF($F790="","",INDEX(リスト!$C:$C,MATCH($F790,リスト!$B:$B,0))),"")</f>
        <v/>
      </c>
      <c r="T790" s="2" t="str">
        <f>IFERROR(IF($K790="","",INDEX(リスト!$F:$F,MATCH($K790,リスト!$E:$E,0))),"")</f>
        <v/>
      </c>
      <c r="U790" s="2" t="str">
        <f>IF($B790="","",RIGHT($G790*1000+100+COUNTIF($G$2:$G790,$G790),9))</f>
        <v/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/>
      </c>
    </row>
    <row r="791" spans="15:22" x14ac:dyDescent="0.45">
      <c r="O791" s="2" t="str">
        <f>IFERROR(IF($B791="","",INDEX(所属情報!$E:$E,MATCH($A791,所属情報!$A:$A,0))),"")</f>
        <v/>
      </c>
      <c r="P791" s="2" t="str">
        <f t="shared" si="36"/>
        <v/>
      </c>
      <c r="Q791" s="2" t="str">
        <f t="shared" si="37"/>
        <v/>
      </c>
      <c r="R791" s="2" t="str">
        <f t="shared" si="38"/>
        <v/>
      </c>
      <c r="S791" s="2" t="str">
        <f>IFERROR(IF($F791="","",INDEX(リスト!$C:$C,MATCH($F791,リスト!$B:$B,0))),"")</f>
        <v/>
      </c>
      <c r="T791" s="2" t="str">
        <f>IFERROR(IF($K791="","",INDEX(リスト!$F:$F,MATCH($K791,リスト!$E:$E,0))),"")</f>
        <v/>
      </c>
      <c r="U791" s="2" t="str">
        <f>IF($B791="","",RIGHT($G791*1000+100+COUNTIF($G$2:$G791,$G791),9))</f>
        <v/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/>
      </c>
    </row>
    <row r="792" spans="15:22" x14ac:dyDescent="0.45">
      <c r="O792" s="2" t="str">
        <f>IFERROR(IF($B792="","",INDEX(所属情報!$E:$E,MATCH($A792,所属情報!$A:$A,0))),"")</f>
        <v/>
      </c>
      <c r="P792" s="2" t="str">
        <f t="shared" si="36"/>
        <v/>
      </c>
      <c r="Q792" s="2" t="str">
        <f t="shared" si="37"/>
        <v/>
      </c>
      <c r="R792" s="2" t="str">
        <f t="shared" si="38"/>
        <v/>
      </c>
      <c r="S792" s="2" t="str">
        <f>IFERROR(IF($F792="","",INDEX(リスト!$C:$C,MATCH($F792,リスト!$B:$B,0))),"")</f>
        <v/>
      </c>
      <c r="T792" s="2" t="str">
        <f>IFERROR(IF($K792="","",INDEX(リスト!$F:$F,MATCH($K792,リスト!$E:$E,0))),"")</f>
        <v/>
      </c>
      <c r="U792" s="2" t="str">
        <f>IF($B792="","",RIGHT($G792*1000+100+COUNTIF($G$2:$G792,$G792),9))</f>
        <v/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/>
      </c>
    </row>
    <row r="793" spans="15:22" x14ac:dyDescent="0.45">
      <c r="O793" s="2" t="str">
        <f>IFERROR(IF($B793="","",INDEX(所属情報!$E:$E,MATCH($A793,所属情報!$A:$A,0))),"")</f>
        <v/>
      </c>
      <c r="P793" s="2" t="str">
        <f t="shared" si="36"/>
        <v/>
      </c>
      <c r="Q793" s="2" t="str">
        <f t="shared" si="37"/>
        <v/>
      </c>
      <c r="R793" s="2" t="str">
        <f t="shared" si="38"/>
        <v/>
      </c>
      <c r="S793" s="2" t="str">
        <f>IFERROR(IF($F793="","",INDEX(リスト!$C:$C,MATCH($F793,リスト!$B:$B,0))),"")</f>
        <v/>
      </c>
      <c r="T793" s="2" t="str">
        <f>IFERROR(IF($K793="","",INDEX(リスト!$F:$F,MATCH($K793,リスト!$E:$E,0))),"")</f>
        <v/>
      </c>
      <c r="U793" s="2" t="str">
        <f>IF($B793="","",RIGHT($G793*1000+100+COUNTIF($G$2:$G793,$G793),9))</f>
        <v/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/>
      </c>
    </row>
    <row r="794" spans="15:22" x14ac:dyDescent="0.45">
      <c r="O794" s="2" t="str">
        <f>IFERROR(IF($B794="","",INDEX(所属情報!$E:$E,MATCH($A794,所属情報!$A:$A,0))),"")</f>
        <v/>
      </c>
      <c r="P794" s="2" t="str">
        <f t="shared" si="36"/>
        <v/>
      </c>
      <c r="Q794" s="2" t="str">
        <f t="shared" si="37"/>
        <v/>
      </c>
      <c r="R794" s="2" t="str">
        <f t="shared" si="38"/>
        <v/>
      </c>
      <c r="S794" s="2" t="str">
        <f>IFERROR(IF($F794="","",INDEX(リスト!$C:$C,MATCH($F794,リスト!$B:$B,0))),"")</f>
        <v/>
      </c>
      <c r="T794" s="2" t="str">
        <f>IFERROR(IF($K794="","",INDEX(リスト!$F:$F,MATCH($K794,リスト!$E:$E,0))),"")</f>
        <v/>
      </c>
      <c r="U794" s="2" t="str">
        <f>IF($B794="","",RIGHT($G794*1000+100+COUNTIF($G$2:$G794,$G794),9))</f>
        <v/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/>
      </c>
    </row>
    <row r="795" spans="15:22" x14ac:dyDescent="0.45">
      <c r="O795" s="2" t="str">
        <f>IFERROR(IF($B795="","",INDEX(所属情報!$E:$E,MATCH($A795,所属情報!$A:$A,0))),"")</f>
        <v/>
      </c>
      <c r="P795" s="2" t="str">
        <f t="shared" si="36"/>
        <v/>
      </c>
      <c r="Q795" s="2" t="str">
        <f t="shared" si="37"/>
        <v/>
      </c>
      <c r="R795" s="2" t="str">
        <f t="shared" si="38"/>
        <v/>
      </c>
      <c r="S795" s="2" t="str">
        <f>IFERROR(IF($F795="","",INDEX(リスト!$C:$C,MATCH($F795,リスト!$B:$B,0))),"")</f>
        <v/>
      </c>
      <c r="T795" s="2" t="str">
        <f>IFERROR(IF($K795="","",INDEX(リスト!$F:$F,MATCH($K795,リスト!$E:$E,0))),"")</f>
        <v/>
      </c>
      <c r="U795" s="2" t="str">
        <f>IF($B795="","",RIGHT($G795*1000+100+COUNTIF($G$2:$G795,$G795),9))</f>
        <v/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/>
      </c>
    </row>
    <row r="796" spans="15:22" x14ac:dyDescent="0.45">
      <c r="O796" s="2" t="str">
        <f>IFERROR(IF($B796="","",INDEX(所属情報!$E:$E,MATCH($A796,所属情報!$A:$A,0))),"")</f>
        <v/>
      </c>
      <c r="P796" s="2" t="str">
        <f t="shared" si="36"/>
        <v/>
      </c>
      <c r="Q796" s="2" t="str">
        <f t="shared" si="37"/>
        <v/>
      </c>
      <c r="R796" s="2" t="str">
        <f t="shared" si="38"/>
        <v/>
      </c>
      <c r="S796" s="2" t="str">
        <f>IFERROR(IF($F796="","",INDEX(リスト!$C:$C,MATCH($F796,リスト!$B:$B,0))),"")</f>
        <v/>
      </c>
      <c r="T796" s="2" t="str">
        <f>IFERROR(IF($K796="","",INDEX(リスト!$F:$F,MATCH($K796,リスト!$E:$E,0))),"")</f>
        <v/>
      </c>
      <c r="U796" s="2" t="str">
        <f>IF($B796="","",RIGHT($G796*1000+100+COUNTIF($G$2:$G796,$G796),9))</f>
        <v/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/>
      </c>
    </row>
    <row r="797" spans="15:22" x14ac:dyDescent="0.45">
      <c r="O797" s="2" t="str">
        <f>IFERROR(IF($B797="","",INDEX(所属情報!$E:$E,MATCH($A797,所属情報!$A:$A,0))),"")</f>
        <v/>
      </c>
      <c r="P797" s="2" t="str">
        <f t="shared" si="36"/>
        <v/>
      </c>
      <c r="Q797" s="2" t="str">
        <f t="shared" si="37"/>
        <v/>
      </c>
      <c r="R797" s="2" t="str">
        <f t="shared" si="38"/>
        <v/>
      </c>
      <c r="S797" s="2" t="str">
        <f>IFERROR(IF($F797="","",INDEX(リスト!$C:$C,MATCH($F797,リスト!$B:$B,0))),"")</f>
        <v/>
      </c>
      <c r="T797" s="2" t="str">
        <f>IFERROR(IF($K797="","",INDEX(リスト!$F:$F,MATCH($K797,リスト!$E:$E,0))),"")</f>
        <v/>
      </c>
      <c r="U797" s="2" t="str">
        <f>IF($B797="","",RIGHT($G797*1000+100+COUNTIF($G$2:$G797,$G797),9))</f>
        <v/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/>
      </c>
    </row>
    <row r="798" spans="15:22" x14ac:dyDescent="0.45">
      <c r="O798" s="2" t="str">
        <f>IFERROR(IF($B798="","",INDEX(所属情報!$E:$E,MATCH($A798,所属情報!$A:$A,0))),"")</f>
        <v/>
      </c>
      <c r="P798" s="2" t="str">
        <f t="shared" si="36"/>
        <v/>
      </c>
      <c r="Q798" s="2" t="str">
        <f t="shared" si="37"/>
        <v/>
      </c>
      <c r="R798" s="2" t="str">
        <f t="shared" si="38"/>
        <v/>
      </c>
      <c r="S798" s="2" t="str">
        <f>IFERROR(IF($F798="","",INDEX(リスト!$C:$C,MATCH($F798,リスト!$B:$B,0))),"")</f>
        <v/>
      </c>
      <c r="T798" s="2" t="str">
        <f>IFERROR(IF($K798="","",INDEX(リスト!$F:$F,MATCH($K798,リスト!$E:$E,0))),"")</f>
        <v/>
      </c>
      <c r="U798" s="2" t="str">
        <f>IF($B798="","",RIGHT($G798*1000+100+COUNTIF($G$2:$G798,$G798),9))</f>
        <v/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/>
      </c>
    </row>
    <row r="799" spans="15:22" x14ac:dyDescent="0.45">
      <c r="O799" s="2" t="str">
        <f>IFERROR(IF($B799="","",INDEX(所属情報!$E:$E,MATCH($A799,所属情報!$A:$A,0))),"")</f>
        <v/>
      </c>
      <c r="P799" s="2" t="str">
        <f t="shared" si="36"/>
        <v/>
      </c>
      <c r="Q799" s="2" t="str">
        <f t="shared" si="37"/>
        <v/>
      </c>
      <c r="R799" s="2" t="str">
        <f t="shared" si="38"/>
        <v/>
      </c>
      <c r="S799" s="2" t="str">
        <f>IFERROR(IF($F799="","",INDEX(リスト!$C:$C,MATCH($F799,リスト!$B:$B,0))),"")</f>
        <v/>
      </c>
      <c r="T799" s="2" t="str">
        <f>IFERROR(IF($K799="","",INDEX(リスト!$F:$F,MATCH($K799,リスト!$E:$E,0))),"")</f>
        <v/>
      </c>
      <c r="U799" s="2" t="str">
        <f>IF($B799="","",RIGHT($G799*1000+100+COUNTIF($G$2:$G799,$G799),9))</f>
        <v/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/>
      </c>
    </row>
    <row r="800" spans="15:22" x14ac:dyDescent="0.45">
      <c r="O800" s="2" t="str">
        <f>IFERROR(IF($B800="","",INDEX(所属情報!$E:$E,MATCH($A800,所属情報!$A:$A,0))),"")</f>
        <v/>
      </c>
      <c r="P800" s="2" t="str">
        <f t="shared" si="36"/>
        <v/>
      </c>
      <c r="Q800" s="2" t="str">
        <f t="shared" si="37"/>
        <v/>
      </c>
      <c r="R800" s="2" t="str">
        <f t="shared" si="38"/>
        <v/>
      </c>
      <c r="S800" s="2" t="str">
        <f>IFERROR(IF($F800="","",INDEX(リスト!$C:$C,MATCH($F800,リスト!$B:$B,0))),"")</f>
        <v/>
      </c>
      <c r="T800" s="2" t="str">
        <f>IFERROR(IF($K800="","",INDEX(リスト!$F:$F,MATCH($K800,リスト!$E:$E,0))),"")</f>
        <v/>
      </c>
      <c r="U800" s="2" t="str">
        <f>IF($B800="","",RIGHT($G800*1000+100+COUNTIF($G$2:$G800,$G800),9))</f>
        <v/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/>
      </c>
    </row>
    <row r="801" spans="15:22" x14ac:dyDescent="0.45">
      <c r="O801" s="2" t="str">
        <f>IFERROR(IF($B801="","",INDEX(所属情報!$E:$E,MATCH($A801,所属情報!$A:$A,0))),"")</f>
        <v/>
      </c>
      <c r="P801" s="2" t="str">
        <f t="shared" si="36"/>
        <v/>
      </c>
      <c r="Q801" s="2" t="str">
        <f t="shared" si="37"/>
        <v/>
      </c>
      <c r="R801" s="2" t="str">
        <f t="shared" si="38"/>
        <v/>
      </c>
      <c r="S801" s="2" t="str">
        <f>IFERROR(IF($F801="","",INDEX(リスト!$C:$C,MATCH($F801,リスト!$B:$B,0))),"")</f>
        <v/>
      </c>
      <c r="T801" s="2" t="str">
        <f>IFERROR(IF($K801="","",INDEX(リスト!$F:$F,MATCH($K801,リスト!$E:$E,0))),"")</f>
        <v/>
      </c>
      <c r="U801" s="2" t="str">
        <f>IF($B801="","",RIGHT($G801*1000+100+COUNTIF($G$2:$G801,$G801),9))</f>
        <v/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/>
      </c>
    </row>
    <row r="802" spans="15:22" x14ac:dyDescent="0.45">
      <c r="O802" s="2" t="str">
        <f>IFERROR(IF($B802="","",INDEX(所属情報!$E:$E,MATCH($A802,所属情報!$A:$A,0))),"")</f>
        <v/>
      </c>
      <c r="P802" s="2" t="str">
        <f t="shared" si="36"/>
        <v/>
      </c>
      <c r="Q802" s="2" t="str">
        <f t="shared" si="37"/>
        <v/>
      </c>
      <c r="R802" s="2" t="str">
        <f t="shared" si="38"/>
        <v/>
      </c>
      <c r="S802" s="2" t="str">
        <f>IFERROR(IF($F802="","",INDEX(リスト!$C:$C,MATCH($F802,リスト!$B:$B,0))),"")</f>
        <v/>
      </c>
      <c r="T802" s="2" t="str">
        <f>IFERROR(IF($K802="","",INDEX(リスト!$F:$F,MATCH($K802,リスト!$E:$E,0))),"")</f>
        <v/>
      </c>
      <c r="U802" s="2" t="str">
        <f>IF($B802="","",RIGHT($G802*1000+100+COUNTIF($G$2:$G802,$G802),9))</f>
        <v/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/>
      </c>
    </row>
    <row r="803" spans="15:22" x14ac:dyDescent="0.45">
      <c r="O803" s="2" t="str">
        <f>IFERROR(IF($B803="","",INDEX(所属情報!$E:$E,MATCH($A803,所属情報!$A:$A,0))),"")</f>
        <v/>
      </c>
      <c r="P803" s="2" t="str">
        <f t="shared" si="36"/>
        <v/>
      </c>
      <c r="Q803" s="2" t="str">
        <f t="shared" si="37"/>
        <v/>
      </c>
      <c r="R803" s="2" t="str">
        <f t="shared" si="38"/>
        <v/>
      </c>
      <c r="S803" s="2" t="str">
        <f>IFERROR(IF($F803="","",INDEX(リスト!$C:$C,MATCH($F803,リスト!$B:$B,0))),"")</f>
        <v/>
      </c>
      <c r="T803" s="2" t="str">
        <f>IFERROR(IF($K803="","",INDEX(リスト!$F:$F,MATCH($K803,リスト!$E:$E,0))),"")</f>
        <v/>
      </c>
      <c r="U803" s="2" t="str">
        <f>IF($B803="","",RIGHT($G803*1000+100+COUNTIF($G$2:$G803,$G803),9))</f>
        <v/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/>
      </c>
    </row>
    <row r="804" spans="15:22" x14ac:dyDescent="0.45">
      <c r="O804" s="2" t="str">
        <f>IFERROR(IF($B804="","",INDEX(所属情報!$E:$E,MATCH($A804,所属情報!$A:$A,0))),"")</f>
        <v/>
      </c>
      <c r="P804" s="2" t="str">
        <f t="shared" si="36"/>
        <v/>
      </c>
      <c r="Q804" s="2" t="str">
        <f t="shared" si="37"/>
        <v/>
      </c>
      <c r="R804" s="2" t="str">
        <f t="shared" si="38"/>
        <v/>
      </c>
      <c r="S804" s="2" t="str">
        <f>IFERROR(IF($F804="","",INDEX(リスト!$C:$C,MATCH($F804,リスト!$B:$B,0))),"")</f>
        <v/>
      </c>
      <c r="T804" s="2" t="str">
        <f>IFERROR(IF($K804="","",INDEX(リスト!$F:$F,MATCH($K804,リスト!$E:$E,0))),"")</f>
        <v/>
      </c>
      <c r="U804" s="2" t="str">
        <f>IF($B804="","",RIGHT($G804*1000+100+COUNTIF($G$2:$G804,$G804),9))</f>
        <v/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/>
      </c>
    </row>
    <row r="805" spans="15:22" x14ac:dyDescent="0.45">
      <c r="O805" s="2" t="str">
        <f>IFERROR(IF($B805="","",INDEX(所属情報!$E:$E,MATCH($A805,所属情報!$A:$A,0))),"")</f>
        <v/>
      </c>
      <c r="P805" s="2" t="str">
        <f t="shared" si="36"/>
        <v/>
      </c>
      <c r="Q805" s="2" t="str">
        <f t="shared" si="37"/>
        <v/>
      </c>
      <c r="R805" s="2" t="str">
        <f t="shared" si="38"/>
        <v/>
      </c>
      <c r="S805" s="2" t="str">
        <f>IFERROR(IF($F805="","",INDEX(リスト!$C:$C,MATCH($F805,リスト!$B:$B,0))),"")</f>
        <v/>
      </c>
      <c r="T805" s="2" t="str">
        <f>IFERROR(IF($K805="","",INDEX(リスト!$F:$F,MATCH($K805,リスト!$E:$E,0))),"")</f>
        <v/>
      </c>
      <c r="U805" s="2" t="str">
        <f>IF($B805="","",RIGHT($G805*1000+100+COUNTIF($G$2:$G805,$G805),9))</f>
        <v/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/>
      </c>
    </row>
    <row r="806" spans="15:22" x14ac:dyDescent="0.45">
      <c r="O806" s="2" t="str">
        <f>IFERROR(IF($B806="","",INDEX(所属情報!$E:$E,MATCH($A806,所属情報!$A:$A,0))),"")</f>
        <v/>
      </c>
      <c r="P806" s="2" t="str">
        <f t="shared" si="36"/>
        <v/>
      </c>
      <c r="Q806" s="2" t="str">
        <f t="shared" si="37"/>
        <v/>
      </c>
      <c r="R806" s="2" t="str">
        <f t="shared" si="38"/>
        <v/>
      </c>
      <c r="S806" s="2" t="str">
        <f>IFERROR(IF($F806="","",INDEX(リスト!$C:$C,MATCH($F806,リスト!$B:$B,0))),"")</f>
        <v/>
      </c>
      <c r="T806" s="2" t="str">
        <f>IFERROR(IF($K806="","",INDEX(リスト!$F:$F,MATCH($K806,リスト!$E:$E,0))),"")</f>
        <v/>
      </c>
      <c r="U806" s="2" t="str">
        <f>IF($B806="","",RIGHT($G806*1000+100+COUNTIF($G$2:$G806,$G806),9))</f>
        <v/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/>
      </c>
    </row>
    <row r="807" spans="15:22" x14ac:dyDescent="0.45">
      <c r="O807" s="2" t="str">
        <f>IFERROR(IF($B807="","",INDEX(所属情報!$E:$E,MATCH($A807,所属情報!$A:$A,0))),"")</f>
        <v/>
      </c>
      <c r="P807" s="2" t="str">
        <f t="shared" si="36"/>
        <v/>
      </c>
      <c r="Q807" s="2" t="str">
        <f t="shared" si="37"/>
        <v/>
      </c>
      <c r="R807" s="2" t="str">
        <f t="shared" si="38"/>
        <v/>
      </c>
      <c r="S807" s="2" t="str">
        <f>IFERROR(IF($F807="","",INDEX(リスト!$C:$C,MATCH($F807,リスト!$B:$B,0))),"")</f>
        <v/>
      </c>
      <c r="T807" s="2" t="str">
        <f>IFERROR(IF($K807="","",INDEX(リスト!$F:$F,MATCH($K807,リスト!$E:$E,0))),"")</f>
        <v/>
      </c>
      <c r="U807" s="2" t="str">
        <f>IF($B807="","",RIGHT($G807*1000+100+COUNTIF($G$2:$G807,$G807),9))</f>
        <v/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/>
      </c>
    </row>
    <row r="808" spans="15:22" x14ac:dyDescent="0.45">
      <c r="O808" s="2" t="str">
        <f>IFERROR(IF($B808="","",INDEX(所属情報!$E:$E,MATCH($A808,所属情報!$A:$A,0))),"")</f>
        <v/>
      </c>
      <c r="P808" s="2" t="str">
        <f t="shared" si="36"/>
        <v/>
      </c>
      <c r="Q808" s="2" t="str">
        <f t="shared" si="37"/>
        <v/>
      </c>
      <c r="R808" s="2" t="str">
        <f t="shared" si="38"/>
        <v/>
      </c>
      <c r="S808" s="2" t="str">
        <f>IFERROR(IF($F808="","",INDEX(リスト!$C:$C,MATCH($F808,リスト!$B:$B,0))),"")</f>
        <v/>
      </c>
      <c r="T808" s="2" t="str">
        <f>IFERROR(IF($K808="","",INDEX(リスト!$F:$F,MATCH($K808,リスト!$E:$E,0))),"")</f>
        <v/>
      </c>
      <c r="U808" s="2" t="str">
        <f>IF($B808="","",RIGHT($G808*1000+100+COUNTIF($G$2:$G808,$G808),9))</f>
        <v/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/>
      </c>
    </row>
    <row r="809" spans="15:22" x14ac:dyDescent="0.45">
      <c r="O809" s="2" t="str">
        <f>IFERROR(IF($B809="","",INDEX(所属情報!$E:$E,MATCH($A809,所属情報!$A:$A,0))),"")</f>
        <v/>
      </c>
      <c r="P809" s="2" t="str">
        <f t="shared" si="36"/>
        <v/>
      </c>
      <c r="Q809" s="2" t="str">
        <f t="shared" si="37"/>
        <v/>
      </c>
      <c r="R809" s="2" t="str">
        <f t="shared" si="38"/>
        <v/>
      </c>
      <c r="S809" s="2" t="str">
        <f>IFERROR(IF($F809="","",INDEX(リスト!$C:$C,MATCH($F809,リスト!$B:$B,0))),"")</f>
        <v/>
      </c>
      <c r="T809" s="2" t="str">
        <f>IFERROR(IF($K809="","",INDEX(リスト!$F:$F,MATCH($K809,リスト!$E:$E,0))),"")</f>
        <v/>
      </c>
      <c r="U809" s="2" t="str">
        <f>IF($B809="","",RIGHT($G809*1000+100+COUNTIF($G$2:$G809,$G809),9))</f>
        <v/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/>
      </c>
    </row>
    <row r="810" spans="15:22" x14ac:dyDescent="0.45">
      <c r="O810" s="2" t="str">
        <f>IFERROR(IF($B810="","",INDEX(所属情報!$E:$E,MATCH($A810,所属情報!$A:$A,0))),"")</f>
        <v/>
      </c>
      <c r="P810" s="2" t="str">
        <f t="shared" si="36"/>
        <v/>
      </c>
      <c r="Q810" s="2" t="str">
        <f t="shared" si="37"/>
        <v/>
      </c>
      <c r="R810" s="2" t="str">
        <f t="shared" si="38"/>
        <v/>
      </c>
      <c r="S810" s="2" t="str">
        <f>IFERROR(IF($F810="","",INDEX(リスト!$C:$C,MATCH($F810,リスト!$B:$B,0))),"")</f>
        <v/>
      </c>
      <c r="T810" s="2" t="str">
        <f>IFERROR(IF($K810="","",INDEX(リスト!$F:$F,MATCH($K810,リスト!$E:$E,0))),"")</f>
        <v/>
      </c>
      <c r="U810" s="2" t="str">
        <f>IF($B810="","",RIGHT($G810*1000+100+COUNTIF($G$2:$G810,$G810),9))</f>
        <v/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/>
      </c>
    </row>
    <row r="811" spans="15:22" x14ac:dyDescent="0.45">
      <c r="O811" s="2" t="str">
        <f>IFERROR(IF($B811="","",INDEX(所属情報!$E:$E,MATCH($A811,所属情報!$A:$A,0))),"")</f>
        <v/>
      </c>
      <c r="P811" s="2" t="str">
        <f t="shared" si="36"/>
        <v/>
      </c>
      <c r="Q811" s="2" t="str">
        <f t="shared" si="37"/>
        <v/>
      </c>
      <c r="R811" s="2" t="str">
        <f t="shared" si="38"/>
        <v/>
      </c>
      <c r="S811" s="2" t="str">
        <f>IFERROR(IF($F811="","",INDEX(リスト!$C:$C,MATCH($F811,リスト!$B:$B,0))),"")</f>
        <v/>
      </c>
      <c r="T811" s="2" t="str">
        <f>IFERROR(IF($K811="","",INDEX(リスト!$F:$F,MATCH($K811,リスト!$E:$E,0))),"")</f>
        <v/>
      </c>
      <c r="U811" s="2" t="str">
        <f>IF($B811="","",RIGHT($G811*1000+100+COUNTIF($G$2:$G811,$G811),9))</f>
        <v/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/>
      </c>
    </row>
    <row r="812" spans="15:22" x14ac:dyDescent="0.45">
      <c r="O812" s="2" t="str">
        <f>IFERROR(IF($B812="","",INDEX(所属情報!$E:$E,MATCH($A812,所属情報!$A:$A,0))),"")</f>
        <v/>
      </c>
      <c r="P812" s="2" t="str">
        <f t="shared" si="36"/>
        <v/>
      </c>
      <c r="Q812" s="2" t="str">
        <f t="shared" si="37"/>
        <v/>
      </c>
      <c r="R812" s="2" t="str">
        <f t="shared" si="38"/>
        <v/>
      </c>
      <c r="S812" s="2" t="str">
        <f>IFERROR(IF($F812="","",INDEX(リスト!$C:$C,MATCH($F812,リスト!$B:$B,0))),"")</f>
        <v/>
      </c>
      <c r="T812" s="2" t="str">
        <f>IFERROR(IF($K812="","",INDEX(リスト!$F:$F,MATCH($K812,リスト!$E:$E,0))),"")</f>
        <v/>
      </c>
      <c r="U812" s="2" t="str">
        <f>IF($B812="","",RIGHT($G812*1000+100+COUNTIF($G$2:$G812,$G812),9))</f>
        <v/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/>
      </c>
    </row>
    <row r="813" spans="15:22" x14ac:dyDescent="0.45">
      <c r="O813" s="2" t="str">
        <f>IFERROR(IF($B813="","",INDEX(所属情報!$E:$E,MATCH($A813,所属情報!$A:$A,0))),"")</f>
        <v/>
      </c>
      <c r="P813" s="2" t="str">
        <f t="shared" si="36"/>
        <v/>
      </c>
      <c r="Q813" s="2" t="str">
        <f t="shared" si="37"/>
        <v/>
      </c>
      <c r="R813" s="2" t="str">
        <f t="shared" si="38"/>
        <v/>
      </c>
      <c r="S813" s="2" t="str">
        <f>IFERROR(IF($F813="","",INDEX(リスト!$C:$C,MATCH($F813,リスト!$B:$B,0))),"")</f>
        <v/>
      </c>
      <c r="T813" s="2" t="str">
        <f>IFERROR(IF($K813="","",INDEX(リスト!$F:$F,MATCH($K813,リスト!$E:$E,0))),"")</f>
        <v/>
      </c>
      <c r="U813" s="2" t="str">
        <f>IF($B813="","",RIGHT($G813*1000+100+COUNTIF($G$2:$G813,$G813),9))</f>
        <v/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/>
      </c>
    </row>
    <row r="814" spans="15:22" x14ac:dyDescent="0.45">
      <c r="O814" s="2" t="str">
        <f>IFERROR(IF($B814="","",INDEX(所属情報!$E:$E,MATCH($A814,所属情報!$A:$A,0))),"")</f>
        <v/>
      </c>
      <c r="P814" s="2" t="str">
        <f t="shared" si="36"/>
        <v/>
      </c>
      <c r="Q814" s="2" t="str">
        <f t="shared" si="37"/>
        <v/>
      </c>
      <c r="R814" s="2" t="str">
        <f t="shared" si="38"/>
        <v/>
      </c>
      <c r="S814" s="2" t="str">
        <f>IFERROR(IF($F814="","",INDEX(リスト!$C:$C,MATCH($F814,リスト!$B:$B,0))),"")</f>
        <v/>
      </c>
      <c r="T814" s="2" t="str">
        <f>IFERROR(IF($K814="","",INDEX(リスト!$F:$F,MATCH($K814,リスト!$E:$E,0))),"")</f>
        <v/>
      </c>
      <c r="U814" s="2" t="str">
        <f>IF($B814="","",RIGHT($G814*1000+100+COUNTIF($G$2:$G814,$G814),9))</f>
        <v/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/>
      </c>
    </row>
    <row r="815" spans="15:22" x14ac:dyDescent="0.45">
      <c r="O815" s="2" t="str">
        <f>IFERROR(IF($B815="","",INDEX(所属情報!$E:$E,MATCH($A815,所属情報!$A:$A,0))),"")</f>
        <v/>
      </c>
      <c r="P815" s="2" t="str">
        <f t="shared" si="36"/>
        <v/>
      </c>
      <c r="Q815" s="2" t="str">
        <f t="shared" si="37"/>
        <v/>
      </c>
      <c r="R815" s="2" t="str">
        <f t="shared" si="38"/>
        <v/>
      </c>
      <c r="S815" s="2" t="str">
        <f>IFERROR(IF($F815="","",INDEX(リスト!$C:$C,MATCH($F815,リスト!$B:$B,0))),"")</f>
        <v/>
      </c>
      <c r="T815" s="2" t="str">
        <f>IFERROR(IF($K815="","",INDEX(リスト!$F:$F,MATCH($K815,リスト!$E:$E,0))),"")</f>
        <v/>
      </c>
      <c r="U815" s="2" t="str">
        <f>IF($B815="","",RIGHT($G815*1000+100+COUNTIF($G$2:$G815,$G815),9))</f>
        <v/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/>
      </c>
    </row>
    <row r="816" spans="15:22" x14ac:dyDescent="0.45">
      <c r="O816" s="2" t="str">
        <f>IFERROR(IF($B816="","",INDEX(所属情報!$E:$E,MATCH($A816,所属情報!$A:$A,0))),"")</f>
        <v/>
      </c>
      <c r="P816" s="2" t="str">
        <f t="shared" si="36"/>
        <v/>
      </c>
      <c r="Q816" s="2" t="str">
        <f t="shared" si="37"/>
        <v/>
      </c>
      <c r="R816" s="2" t="str">
        <f t="shared" si="38"/>
        <v/>
      </c>
      <c r="S816" s="2" t="str">
        <f>IFERROR(IF($F816="","",INDEX(リスト!$C:$C,MATCH($F816,リスト!$B:$B,0))),"")</f>
        <v/>
      </c>
      <c r="T816" s="2" t="str">
        <f>IFERROR(IF($K816="","",INDEX(リスト!$F:$F,MATCH($K816,リスト!$E:$E,0))),"")</f>
        <v/>
      </c>
      <c r="U816" s="2" t="str">
        <f>IF($B816="","",RIGHT($G816*1000+100+COUNTIF($G$2:$G816,$G816),9))</f>
        <v/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/>
      </c>
    </row>
    <row r="817" spans="15:22" x14ac:dyDescent="0.45">
      <c r="O817" s="2" t="str">
        <f>IFERROR(IF($B817="","",INDEX(所属情報!$E:$E,MATCH($A817,所属情報!$A:$A,0))),"")</f>
        <v/>
      </c>
      <c r="P817" s="2" t="str">
        <f t="shared" si="36"/>
        <v/>
      </c>
      <c r="Q817" s="2" t="str">
        <f t="shared" si="37"/>
        <v/>
      </c>
      <c r="R817" s="2" t="str">
        <f t="shared" si="38"/>
        <v/>
      </c>
      <c r="S817" s="2" t="str">
        <f>IFERROR(IF($F817="","",INDEX(リスト!$C:$C,MATCH($F817,リスト!$B:$B,0))),"")</f>
        <v/>
      </c>
      <c r="T817" s="2" t="str">
        <f>IFERROR(IF($K817="","",INDEX(リスト!$F:$F,MATCH($K817,リスト!$E:$E,0))),"")</f>
        <v/>
      </c>
      <c r="U817" s="2" t="str">
        <f>IF($B817="","",RIGHT($G817*1000+100+COUNTIF($G$2:$G817,$G817),9))</f>
        <v/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/>
      </c>
    </row>
    <row r="818" spans="15:22" x14ac:dyDescent="0.45">
      <c r="O818" s="2" t="str">
        <f>IFERROR(IF($B818="","",INDEX(所属情報!$E:$E,MATCH($A818,所属情報!$A:$A,0))),"")</f>
        <v/>
      </c>
      <c r="P818" s="2" t="str">
        <f t="shared" si="36"/>
        <v/>
      </c>
      <c r="Q818" s="2" t="str">
        <f t="shared" si="37"/>
        <v/>
      </c>
      <c r="R818" s="2" t="str">
        <f t="shared" si="38"/>
        <v/>
      </c>
      <c r="S818" s="2" t="str">
        <f>IFERROR(IF($F818="","",INDEX(リスト!$C:$C,MATCH($F818,リスト!$B:$B,0))),"")</f>
        <v/>
      </c>
      <c r="T818" s="2" t="str">
        <f>IFERROR(IF($K818="","",INDEX(リスト!$F:$F,MATCH($K818,リスト!$E:$E,0))),"")</f>
        <v/>
      </c>
      <c r="U818" s="2" t="str">
        <f>IF($B818="","",RIGHT($G818*1000+100+COUNTIF($G$2:$G818,$G818),9))</f>
        <v/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/>
      </c>
    </row>
    <row r="819" spans="15:22" x14ac:dyDescent="0.45">
      <c r="O819" s="2" t="str">
        <f>IFERROR(IF($B819="","",INDEX(所属情報!$E:$E,MATCH($A819,所属情報!$A:$A,0))),"")</f>
        <v/>
      </c>
      <c r="P819" s="2" t="str">
        <f t="shared" si="36"/>
        <v/>
      </c>
      <c r="Q819" s="2" t="str">
        <f t="shared" si="37"/>
        <v/>
      </c>
      <c r="R819" s="2" t="str">
        <f t="shared" si="38"/>
        <v/>
      </c>
      <c r="S819" s="2" t="str">
        <f>IFERROR(IF($F819="","",INDEX(リスト!$C:$C,MATCH($F819,リスト!$B:$B,0))),"")</f>
        <v/>
      </c>
      <c r="T819" s="2" t="str">
        <f>IFERROR(IF($K819="","",INDEX(リスト!$F:$F,MATCH($K819,リスト!$E:$E,0))),"")</f>
        <v/>
      </c>
      <c r="U819" s="2" t="str">
        <f>IF($B819="","",RIGHT($G819*1000+100+COUNTIF($G$2:$G819,$G819),9))</f>
        <v/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/>
      </c>
    </row>
    <row r="820" spans="15:22" x14ac:dyDescent="0.45">
      <c r="O820" s="2" t="str">
        <f>IFERROR(IF($B820="","",INDEX(所属情報!$E:$E,MATCH($A820,所属情報!$A:$A,0))),"")</f>
        <v/>
      </c>
      <c r="P820" s="2" t="str">
        <f t="shared" si="36"/>
        <v/>
      </c>
      <c r="Q820" s="2" t="str">
        <f t="shared" si="37"/>
        <v/>
      </c>
      <c r="R820" s="2" t="str">
        <f t="shared" si="38"/>
        <v/>
      </c>
      <c r="S820" s="2" t="str">
        <f>IFERROR(IF($F820="","",INDEX(リスト!$C:$C,MATCH($F820,リスト!$B:$B,0))),"")</f>
        <v/>
      </c>
      <c r="T820" s="2" t="str">
        <f>IFERROR(IF($K820="","",INDEX(リスト!$F:$F,MATCH($K820,リスト!$E:$E,0))),"")</f>
        <v/>
      </c>
      <c r="U820" s="2" t="str">
        <f>IF($B820="","",RIGHT($G820*1000+100+COUNTIF($G$2:$G820,$G820),9))</f>
        <v/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/>
      </c>
    </row>
    <row r="821" spans="15:22" x14ac:dyDescent="0.45">
      <c r="O821" s="2" t="str">
        <f>IFERROR(IF($B821="","",INDEX(所属情報!$E:$E,MATCH($A821,所属情報!$A:$A,0))),"")</f>
        <v/>
      </c>
      <c r="P821" s="2" t="str">
        <f t="shared" si="36"/>
        <v/>
      </c>
      <c r="Q821" s="2" t="str">
        <f t="shared" si="37"/>
        <v/>
      </c>
      <c r="R821" s="2" t="str">
        <f t="shared" si="38"/>
        <v/>
      </c>
      <c r="S821" s="2" t="str">
        <f>IFERROR(IF($F821="","",INDEX(リスト!$C:$C,MATCH($F821,リスト!$B:$B,0))),"")</f>
        <v/>
      </c>
      <c r="T821" s="2" t="str">
        <f>IFERROR(IF($K821="","",INDEX(リスト!$F:$F,MATCH($K821,リスト!$E:$E,0))),"")</f>
        <v/>
      </c>
      <c r="U821" s="2" t="str">
        <f>IF($B821="","",RIGHT($G821*1000+100+COUNTIF($G$2:$G821,$G821),9))</f>
        <v/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/>
      </c>
    </row>
    <row r="822" spans="15:22" x14ac:dyDescent="0.45">
      <c r="O822" s="2" t="str">
        <f>IFERROR(IF($B822="","",INDEX(所属情報!$E:$E,MATCH($A822,所属情報!$A:$A,0))),"")</f>
        <v/>
      </c>
      <c r="P822" s="2" t="str">
        <f t="shared" si="36"/>
        <v/>
      </c>
      <c r="Q822" s="2" t="str">
        <f t="shared" si="37"/>
        <v/>
      </c>
      <c r="R822" s="2" t="str">
        <f t="shared" si="38"/>
        <v/>
      </c>
      <c r="S822" s="2" t="str">
        <f>IFERROR(IF($F822="","",INDEX(リスト!$C:$C,MATCH($F822,リスト!$B:$B,0))),"")</f>
        <v/>
      </c>
      <c r="T822" s="2" t="str">
        <f>IFERROR(IF($K822="","",INDEX(リスト!$F:$F,MATCH($K822,リスト!$E:$E,0))),"")</f>
        <v/>
      </c>
      <c r="U822" s="2" t="str">
        <f>IF($B822="","",RIGHT($G822*1000+100+COUNTIF($G$2:$G822,$G822),9))</f>
        <v/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/>
      </c>
    </row>
    <row r="823" spans="15:22" x14ac:dyDescent="0.45">
      <c r="O823" s="2" t="str">
        <f>IFERROR(IF($B823="","",INDEX(所属情報!$E:$E,MATCH($A823,所属情報!$A:$A,0))),"")</f>
        <v/>
      </c>
      <c r="P823" s="2" t="str">
        <f t="shared" si="36"/>
        <v/>
      </c>
      <c r="Q823" s="2" t="str">
        <f t="shared" si="37"/>
        <v/>
      </c>
      <c r="R823" s="2" t="str">
        <f t="shared" si="38"/>
        <v/>
      </c>
      <c r="S823" s="2" t="str">
        <f>IFERROR(IF($F823="","",INDEX(リスト!$C:$C,MATCH($F823,リスト!$B:$B,0))),"")</f>
        <v/>
      </c>
      <c r="T823" s="2" t="str">
        <f>IFERROR(IF($K823="","",INDEX(リスト!$F:$F,MATCH($K823,リスト!$E:$E,0))),"")</f>
        <v/>
      </c>
      <c r="U823" s="2" t="str">
        <f>IF($B823="","",RIGHT($G823*1000+100+COUNTIF($G$2:$G823,$G823),9))</f>
        <v/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/>
      </c>
    </row>
    <row r="824" spans="15:22" x14ac:dyDescent="0.45">
      <c r="O824" s="2" t="str">
        <f>IFERROR(IF($B824="","",INDEX(所属情報!$E:$E,MATCH($A824,所属情報!$A:$A,0))),"")</f>
        <v/>
      </c>
      <c r="P824" s="2" t="str">
        <f t="shared" si="36"/>
        <v/>
      </c>
      <c r="Q824" s="2" t="str">
        <f t="shared" si="37"/>
        <v/>
      </c>
      <c r="R824" s="2" t="str">
        <f t="shared" si="38"/>
        <v/>
      </c>
      <c r="S824" s="2" t="str">
        <f>IFERROR(IF($F824="","",INDEX(リスト!$C:$C,MATCH($F824,リスト!$B:$B,0))),"")</f>
        <v/>
      </c>
      <c r="T824" s="2" t="str">
        <f>IFERROR(IF($K824="","",INDEX(リスト!$F:$F,MATCH($K824,リスト!$E:$E,0))),"")</f>
        <v/>
      </c>
      <c r="U824" s="2" t="str">
        <f>IF($B824="","",RIGHT($G824*1000+100+COUNTIF($G$2:$G824,$G824),9))</f>
        <v/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/>
      </c>
    </row>
    <row r="825" spans="15:22" x14ac:dyDescent="0.45">
      <c r="O825" s="2" t="str">
        <f>IFERROR(IF($B825="","",INDEX(所属情報!$E:$E,MATCH($A825,所属情報!$A:$A,0))),"")</f>
        <v/>
      </c>
      <c r="P825" s="2" t="str">
        <f t="shared" si="36"/>
        <v/>
      </c>
      <c r="Q825" s="2" t="str">
        <f t="shared" si="37"/>
        <v/>
      </c>
      <c r="R825" s="2" t="str">
        <f t="shared" si="38"/>
        <v/>
      </c>
      <c r="S825" s="2" t="str">
        <f>IFERROR(IF($F825="","",INDEX(リスト!$C:$C,MATCH($F825,リスト!$B:$B,0))),"")</f>
        <v/>
      </c>
      <c r="T825" s="2" t="str">
        <f>IFERROR(IF($K825="","",INDEX(リスト!$F:$F,MATCH($K825,リスト!$E:$E,0))),"")</f>
        <v/>
      </c>
      <c r="U825" s="2" t="str">
        <f>IF($B825="","",RIGHT($G825*1000+100+COUNTIF($G$2:$G825,$G825),9))</f>
        <v/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/>
      </c>
    </row>
    <row r="826" spans="15:22" x14ac:dyDescent="0.45">
      <c r="O826" s="2" t="str">
        <f>IFERROR(IF($B826="","",INDEX(所属情報!$E:$E,MATCH($A826,所属情報!$A:$A,0))),"")</f>
        <v/>
      </c>
      <c r="P826" s="2" t="str">
        <f t="shared" si="36"/>
        <v/>
      </c>
      <c r="Q826" s="2" t="str">
        <f t="shared" si="37"/>
        <v/>
      </c>
      <c r="R826" s="2" t="str">
        <f t="shared" si="38"/>
        <v/>
      </c>
      <c r="S826" s="2" t="str">
        <f>IFERROR(IF($F826="","",INDEX(リスト!$C:$C,MATCH($F826,リスト!$B:$B,0))),"")</f>
        <v/>
      </c>
      <c r="T826" s="2" t="str">
        <f>IFERROR(IF($K826="","",INDEX(リスト!$F:$F,MATCH($K826,リスト!$E:$E,0))),"")</f>
        <v/>
      </c>
      <c r="U826" s="2" t="str">
        <f>IF($B826="","",RIGHT($G826*1000+100+COUNTIF($G$2:$G826,$G826),9))</f>
        <v/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/>
      </c>
    </row>
    <row r="827" spans="15:22" x14ac:dyDescent="0.45">
      <c r="O827" s="2" t="str">
        <f>IFERROR(IF($B827="","",INDEX(所属情報!$E:$E,MATCH($A827,所属情報!$A:$A,0))),"")</f>
        <v/>
      </c>
      <c r="P827" s="2" t="str">
        <f t="shared" si="36"/>
        <v/>
      </c>
      <c r="Q827" s="2" t="str">
        <f t="shared" si="37"/>
        <v/>
      </c>
      <c r="R827" s="2" t="str">
        <f t="shared" si="38"/>
        <v/>
      </c>
      <c r="S827" s="2" t="str">
        <f>IFERROR(IF($F827="","",INDEX(リスト!$C:$C,MATCH($F827,リスト!$B:$B,0))),"")</f>
        <v/>
      </c>
      <c r="T827" s="2" t="str">
        <f>IFERROR(IF($K827="","",INDEX(リスト!$F:$F,MATCH($K827,リスト!$E:$E,0))),"")</f>
        <v/>
      </c>
      <c r="U827" s="2" t="str">
        <f>IF($B827="","",RIGHT($G827*1000+100+COUNTIF($G$2:$G827,$G827),9))</f>
        <v/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/>
      </c>
    </row>
    <row r="828" spans="15:22" x14ac:dyDescent="0.45">
      <c r="O828" s="2" t="str">
        <f>IFERROR(IF($B828="","",INDEX(所属情報!$E:$E,MATCH($A828,所属情報!$A:$A,0))),"")</f>
        <v/>
      </c>
      <c r="P828" s="2" t="str">
        <f t="shared" si="36"/>
        <v/>
      </c>
      <c r="Q828" s="2" t="str">
        <f t="shared" si="37"/>
        <v/>
      </c>
      <c r="R828" s="2" t="str">
        <f t="shared" si="38"/>
        <v/>
      </c>
      <c r="S828" s="2" t="str">
        <f>IFERROR(IF($F828="","",INDEX(リスト!$C:$C,MATCH($F828,リスト!$B:$B,0))),"")</f>
        <v/>
      </c>
      <c r="T828" s="2" t="str">
        <f>IFERROR(IF($K828="","",INDEX(リスト!$F:$F,MATCH($K828,リスト!$E:$E,0))),"")</f>
        <v/>
      </c>
      <c r="U828" s="2" t="str">
        <f>IF($B828="","",RIGHT($G828*1000+100+COUNTIF($G$2:$G828,$G828),9))</f>
        <v/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/>
      </c>
    </row>
    <row r="829" spans="15:22" x14ac:dyDescent="0.45">
      <c r="O829" s="2" t="str">
        <f>IFERROR(IF($B829="","",INDEX(所属情報!$E:$E,MATCH($A829,所属情報!$A:$A,0))),"")</f>
        <v/>
      </c>
      <c r="P829" s="2" t="str">
        <f t="shared" si="36"/>
        <v/>
      </c>
      <c r="Q829" s="2" t="str">
        <f t="shared" si="37"/>
        <v/>
      </c>
      <c r="R829" s="2" t="str">
        <f t="shared" si="38"/>
        <v/>
      </c>
      <c r="S829" s="2" t="str">
        <f>IFERROR(IF($F829="","",INDEX(リスト!$C:$C,MATCH($F829,リスト!$B:$B,0))),"")</f>
        <v/>
      </c>
      <c r="T829" s="2" t="str">
        <f>IFERROR(IF($K829="","",INDEX(リスト!$F:$F,MATCH($K829,リスト!$E:$E,0))),"")</f>
        <v/>
      </c>
      <c r="U829" s="2" t="str">
        <f>IF($B829="","",RIGHT($G829*1000+100+COUNTIF($G$2:$G829,$G829),9))</f>
        <v/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/>
      </c>
    </row>
    <row r="830" spans="15:22" x14ac:dyDescent="0.45">
      <c r="O830" s="2" t="str">
        <f>IFERROR(IF($B830="","",INDEX(所属情報!$E:$E,MATCH($A830,所属情報!$A:$A,0))),"")</f>
        <v/>
      </c>
      <c r="P830" s="2" t="str">
        <f t="shared" si="36"/>
        <v/>
      </c>
      <c r="Q830" s="2" t="str">
        <f t="shared" si="37"/>
        <v/>
      </c>
      <c r="R830" s="2" t="str">
        <f t="shared" si="38"/>
        <v/>
      </c>
      <c r="S830" s="2" t="str">
        <f>IFERROR(IF($F830="","",INDEX(リスト!$C:$C,MATCH($F830,リスト!$B:$B,0))),"")</f>
        <v/>
      </c>
      <c r="T830" s="2" t="str">
        <f>IFERROR(IF($K830="","",INDEX(リスト!$F:$F,MATCH($K830,リスト!$E:$E,0))),"")</f>
        <v/>
      </c>
      <c r="U830" s="2" t="str">
        <f>IF($B830="","",RIGHT($G830*1000+100+COUNTIF($G$2:$G830,$G830),9))</f>
        <v/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/>
      </c>
    </row>
    <row r="831" spans="15:22" x14ac:dyDescent="0.45">
      <c r="O831" s="2" t="str">
        <f>IFERROR(IF($B831="","",INDEX(所属情報!$E:$E,MATCH($A831,所属情報!$A:$A,0))),"")</f>
        <v/>
      </c>
      <c r="P831" s="2" t="str">
        <f t="shared" si="36"/>
        <v/>
      </c>
      <c r="Q831" s="2" t="str">
        <f t="shared" si="37"/>
        <v/>
      </c>
      <c r="R831" s="2" t="str">
        <f t="shared" si="38"/>
        <v/>
      </c>
      <c r="S831" s="2" t="str">
        <f>IFERROR(IF($F831="","",INDEX(リスト!$C:$C,MATCH($F831,リスト!$B:$B,0))),"")</f>
        <v/>
      </c>
      <c r="T831" s="2" t="str">
        <f>IFERROR(IF($K831="","",INDEX(リスト!$F:$F,MATCH($K831,リスト!$E:$E,0))),"")</f>
        <v/>
      </c>
      <c r="U831" s="2" t="str">
        <f>IF($B831="","",RIGHT($G831*1000+100+COUNTIF($G$2:$G831,$G831),9))</f>
        <v/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/>
      </c>
    </row>
    <row r="832" spans="15:22" x14ac:dyDescent="0.45">
      <c r="O832" s="2" t="str">
        <f>IFERROR(IF($B832="","",INDEX(所属情報!$E:$E,MATCH($A832,所属情報!$A:$A,0))),"")</f>
        <v/>
      </c>
      <c r="P832" s="2" t="str">
        <f t="shared" si="36"/>
        <v/>
      </c>
      <c r="Q832" s="2" t="str">
        <f t="shared" si="37"/>
        <v/>
      </c>
      <c r="R832" s="2" t="str">
        <f t="shared" si="38"/>
        <v/>
      </c>
      <c r="S832" s="2" t="str">
        <f>IFERROR(IF($F832="","",INDEX(リスト!$C:$C,MATCH($F832,リスト!$B:$B,0))),"")</f>
        <v/>
      </c>
      <c r="T832" s="2" t="str">
        <f>IFERROR(IF($K832="","",INDEX(リスト!$F:$F,MATCH($K832,リスト!$E:$E,0))),"")</f>
        <v/>
      </c>
      <c r="U832" s="2" t="str">
        <f>IF($B832="","",RIGHT($G832*1000+100+COUNTIF($G$2:$G832,$G832),9))</f>
        <v/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/>
      </c>
    </row>
    <row r="833" spans="15:22" x14ac:dyDescent="0.45">
      <c r="O833" s="2" t="str">
        <f>IFERROR(IF($B833="","",INDEX(所属情報!$E:$E,MATCH($A833,所属情報!$A:$A,0))),"")</f>
        <v/>
      </c>
      <c r="P833" s="2" t="str">
        <f t="shared" si="36"/>
        <v/>
      </c>
      <c r="Q833" s="2" t="str">
        <f t="shared" si="37"/>
        <v/>
      </c>
      <c r="R833" s="2" t="str">
        <f t="shared" si="38"/>
        <v/>
      </c>
      <c r="S833" s="2" t="str">
        <f>IFERROR(IF($F833="","",INDEX(リスト!$C:$C,MATCH($F833,リスト!$B:$B,0))),"")</f>
        <v/>
      </c>
      <c r="T833" s="2" t="str">
        <f>IFERROR(IF($K833="","",INDEX(リスト!$F:$F,MATCH($K833,リスト!$E:$E,0))),"")</f>
        <v/>
      </c>
      <c r="U833" s="2" t="str">
        <f>IF($B833="","",RIGHT($G833*1000+100+COUNTIF($G$2:$G833,$G833),9))</f>
        <v/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/>
      </c>
    </row>
    <row r="834" spans="15:22" x14ac:dyDescent="0.45">
      <c r="O834" s="2" t="str">
        <f>IFERROR(IF($B834="","",INDEX(所属情報!$E:$E,MATCH($A834,所属情報!$A:$A,0))),"")</f>
        <v/>
      </c>
      <c r="P834" s="2" t="str">
        <f t="shared" si="36"/>
        <v/>
      </c>
      <c r="Q834" s="2" t="str">
        <f t="shared" si="37"/>
        <v/>
      </c>
      <c r="R834" s="2" t="str">
        <f t="shared" si="38"/>
        <v/>
      </c>
      <c r="S834" s="2" t="str">
        <f>IFERROR(IF($F834="","",INDEX(リスト!$C:$C,MATCH($F834,リスト!$B:$B,0))),"")</f>
        <v/>
      </c>
      <c r="T834" s="2" t="str">
        <f>IFERROR(IF($K834="","",INDEX(リスト!$F:$F,MATCH($K834,リスト!$E:$E,0))),"")</f>
        <v/>
      </c>
      <c r="U834" s="2" t="str">
        <f>IF($B834="","",RIGHT($G834*1000+100+COUNTIF($G$2:$G834,$G834),9))</f>
        <v/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/>
      </c>
    </row>
    <row r="835" spans="15:22" x14ac:dyDescent="0.45">
      <c r="O835" s="2" t="str">
        <f>IFERROR(IF($B835="","",INDEX(所属情報!$E:$E,MATCH($A835,所属情報!$A:$A,0))),"")</f>
        <v/>
      </c>
      <c r="P835" s="2" t="str">
        <f t="shared" ref="P835:P898" si="39">IF($C835="","",IF($E835="",$C835,$C835&amp;" ("&amp;$E835&amp;")"))</f>
        <v/>
      </c>
      <c r="Q835" s="2" t="str">
        <f t="shared" ref="Q835:Q898" si="40">IF($D835="","",ASC($D835))</f>
        <v/>
      </c>
      <c r="R835" s="2" t="str">
        <f t="shared" ref="R835:R898" si="41">IF($I835="","",UPPER($I835)&amp;" "&amp;UPPER(LEFT($J835,1))&amp;LOWER(RIGHT($J835,LEN($J835)-1))&amp;" ("&amp;MID($G835,3,2)&amp;")")</f>
        <v/>
      </c>
      <c r="S835" s="2" t="str">
        <f>IFERROR(IF($F835="","",INDEX(リスト!$C:$C,MATCH($F835,リスト!$B:$B,0))),"")</f>
        <v/>
      </c>
      <c r="T835" s="2" t="str">
        <f>IFERROR(IF($K835="","",INDEX(リスト!$F:$F,MATCH($K835,リスト!$E:$E,0))),"")</f>
        <v/>
      </c>
      <c r="U835" s="2" t="str">
        <f>IF($B835="","",RIGHT($G835*1000+100+COUNTIF($G$2:$G835,$G835),9))</f>
        <v/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/>
      </c>
    </row>
    <row r="836" spans="15:22" x14ac:dyDescent="0.45">
      <c r="O836" s="2" t="str">
        <f>IFERROR(IF($B836="","",INDEX(所属情報!$E:$E,MATCH($A836,所属情報!$A:$A,0))),"")</f>
        <v/>
      </c>
      <c r="P836" s="2" t="str">
        <f t="shared" si="39"/>
        <v/>
      </c>
      <c r="Q836" s="2" t="str">
        <f t="shared" si="40"/>
        <v/>
      </c>
      <c r="R836" s="2" t="str">
        <f t="shared" si="41"/>
        <v/>
      </c>
      <c r="S836" s="2" t="str">
        <f>IFERROR(IF($F836="","",INDEX(リスト!$C:$C,MATCH($F836,リスト!$B:$B,0))),"")</f>
        <v/>
      </c>
      <c r="T836" s="2" t="str">
        <f>IFERROR(IF($K836="","",INDEX(リスト!$F:$F,MATCH($K836,リスト!$E:$E,0))),"")</f>
        <v/>
      </c>
      <c r="U836" s="2" t="str">
        <f>IF($B836="","",RIGHT($G836*1000+100+COUNTIF($G$2:$G836,$G836),9))</f>
        <v/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/>
      </c>
    </row>
    <row r="837" spans="15:22" x14ac:dyDescent="0.45">
      <c r="O837" s="2" t="str">
        <f>IFERROR(IF($B837="","",INDEX(所属情報!$E:$E,MATCH($A837,所属情報!$A:$A,0))),"")</f>
        <v/>
      </c>
      <c r="P837" s="2" t="str">
        <f t="shared" si="39"/>
        <v/>
      </c>
      <c r="Q837" s="2" t="str">
        <f t="shared" si="40"/>
        <v/>
      </c>
      <c r="R837" s="2" t="str">
        <f t="shared" si="41"/>
        <v/>
      </c>
      <c r="S837" s="2" t="str">
        <f>IFERROR(IF($F837="","",INDEX(リスト!$C:$C,MATCH($F837,リスト!$B:$B,0))),"")</f>
        <v/>
      </c>
      <c r="T837" s="2" t="str">
        <f>IFERROR(IF($K837="","",INDEX(リスト!$F:$F,MATCH($K837,リスト!$E:$E,0))),"")</f>
        <v/>
      </c>
      <c r="U837" s="2" t="str">
        <f>IF($B837="","",RIGHT($G837*1000+100+COUNTIF($G$2:$G837,$G837),9))</f>
        <v/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/>
      </c>
    </row>
    <row r="838" spans="15:22" x14ac:dyDescent="0.45">
      <c r="O838" s="2" t="str">
        <f>IFERROR(IF($B838="","",INDEX(所属情報!$E:$E,MATCH($A838,所属情報!$A:$A,0))),"")</f>
        <v/>
      </c>
      <c r="P838" s="2" t="str">
        <f t="shared" si="39"/>
        <v/>
      </c>
      <c r="Q838" s="2" t="str">
        <f t="shared" si="40"/>
        <v/>
      </c>
      <c r="R838" s="2" t="str">
        <f t="shared" si="41"/>
        <v/>
      </c>
      <c r="S838" s="2" t="str">
        <f>IFERROR(IF($F838="","",INDEX(リスト!$C:$C,MATCH($F838,リスト!$B:$B,0))),"")</f>
        <v/>
      </c>
      <c r="T838" s="2" t="str">
        <f>IFERROR(IF($K838="","",INDEX(リスト!$F:$F,MATCH($K838,リスト!$E:$E,0))),"")</f>
        <v/>
      </c>
      <c r="U838" s="2" t="str">
        <f>IF($B838="","",RIGHT($G838*1000+100+COUNTIF($G$2:$G838,$G838),9))</f>
        <v/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/>
      </c>
    </row>
    <row r="839" spans="15:22" x14ac:dyDescent="0.45">
      <c r="O839" s="2" t="str">
        <f>IFERROR(IF($B839="","",INDEX(所属情報!$E:$E,MATCH($A839,所属情報!$A:$A,0))),"")</f>
        <v/>
      </c>
      <c r="P839" s="2" t="str">
        <f t="shared" si="39"/>
        <v/>
      </c>
      <c r="Q839" s="2" t="str">
        <f t="shared" si="40"/>
        <v/>
      </c>
      <c r="R839" s="2" t="str">
        <f t="shared" si="41"/>
        <v/>
      </c>
      <c r="S839" s="2" t="str">
        <f>IFERROR(IF($F839="","",INDEX(リスト!$C:$C,MATCH($F839,リスト!$B:$B,0))),"")</f>
        <v/>
      </c>
      <c r="T839" s="2" t="str">
        <f>IFERROR(IF($K839="","",INDEX(リスト!$F:$F,MATCH($K839,リスト!$E:$E,0))),"")</f>
        <v/>
      </c>
      <c r="U839" s="2" t="str">
        <f>IF($B839="","",RIGHT($G839*1000+100+COUNTIF($G$2:$G839,$G839),9))</f>
        <v/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/>
      </c>
    </row>
    <row r="840" spans="15:22" x14ac:dyDescent="0.45">
      <c r="O840" s="2" t="str">
        <f>IFERROR(IF($B840="","",INDEX(所属情報!$E:$E,MATCH($A840,所属情報!$A:$A,0))),"")</f>
        <v/>
      </c>
      <c r="P840" s="2" t="str">
        <f t="shared" si="39"/>
        <v/>
      </c>
      <c r="Q840" s="2" t="str">
        <f t="shared" si="40"/>
        <v/>
      </c>
      <c r="R840" s="2" t="str">
        <f t="shared" si="41"/>
        <v/>
      </c>
      <c r="S840" s="2" t="str">
        <f>IFERROR(IF($F840="","",INDEX(リスト!$C:$C,MATCH($F840,リスト!$B:$B,0))),"")</f>
        <v/>
      </c>
      <c r="T840" s="2" t="str">
        <f>IFERROR(IF($K840="","",INDEX(リスト!$F:$F,MATCH($K840,リスト!$E:$E,0))),"")</f>
        <v/>
      </c>
      <c r="U840" s="2" t="str">
        <f>IF($B840="","",RIGHT($G840*1000+100+COUNTIF($G$2:$G840,$G840),9))</f>
        <v/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/>
      </c>
    </row>
    <row r="841" spans="15:22" x14ac:dyDescent="0.45">
      <c r="O841" s="2" t="str">
        <f>IFERROR(IF($B841="","",INDEX(所属情報!$E:$E,MATCH($A841,所属情報!$A:$A,0))),"")</f>
        <v/>
      </c>
      <c r="P841" s="2" t="str">
        <f t="shared" si="39"/>
        <v/>
      </c>
      <c r="Q841" s="2" t="str">
        <f t="shared" si="40"/>
        <v/>
      </c>
      <c r="R841" s="2" t="str">
        <f t="shared" si="41"/>
        <v/>
      </c>
      <c r="S841" s="2" t="str">
        <f>IFERROR(IF($F841="","",INDEX(リスト!$C:$C,MATCH($F841,リスト!$B:$B,0))),"")</f>
        <v/>
      </c>
      <c r="T841" s="2" t="str">
        <f>IFERROR(IF($K841="","",INDEX(リスト!$F:$F,MATCH($K841,リスト!$E:$E,0))),"")</f>
        <v/>
      </c>
      <c r="U841" s="2" t="str">
        <f>IF($B841="","",RIGHT($G841*1000+100+COUNTIF($G$2:$G841,$G841),9))</f>
        <v/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/>
      </c>
    </row>
    <row r="842" spans="15:22" x14ac:dyDescent="0.45">
      <c r="O842" s="2" t="str">
        <f>IFERROR(IF($B842="","",INDEX(所属情報!$E:$E,MATCH($A842,所属情報!$A:$A,0))),"")</f>
        <v/>
      </c>
      <c r="P842" s="2" t="str">
        <f t="shared" si="39"/>
        <v/>
      </c>
      <c r="Q842" s="2" t="str">
        <f t="shared" si="40"/>
        <v/>
      </c>
      <c r="R842" s="2" t="str">
        <f t="shared" si="41"/>
        <v/>
      </c>
      <c r="S842" s="2" t="str">
        <f>IFERROR(IF($F842="","",INDEX(リスト!$C:$C,MATCH($F842,リスト!$B:$B,0))),"")</f>
        <v/>
      </c>
      <c r="T842" s="2" t="str">
        <f>IFERROR(IF($K842="","",INDEX(リスト!$F:$F,MATCH($K842,リスト!$E:$E,0))),"")</f>
        <v/>
      </c>
      <c r="U842" s="2" t="str">
        <f>IF($B842="","",RIGHT($G842*1000+100+COUNTIF($G$2:$G842,$G842),9))</f>
        <v/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/>
      </c>
    </row>
    <row r="843" spans="15:22" x14ac:dyDescent="0.45">
      <c r="O843" s="2" t="str">
        <f>IFERROR(IF($B843="","",INDEX(所属情報!$E:$E,MATCH($A843,所属情報!$A:$A,0))),"")</f>
        <v/>
      </c>
      <c r="P843" s="2" t="str">
        <f t="shared" si="39"/>
        <v/>
      </c>
      <c r="Q843" s="2" t="str">
        <f t="shared" si="40"/>
        <v/>
      </c>
      <c r="R843" s="2" t="str">
        <f t="shared" si="41"/>
        <v/>
      </c>
      <c r="S843" s="2" t="str">
        <f>IFERROR(IF($F843="","",INDEX(リスト!$C:$C,MATCH($F843,リスト!$B:$B,0))),"")</f>
        <v/>
      </c>
      <c r="T843" s="2" t="str">
        <f>IFERROR(IF($K843="","",INDEX(リスト!$F:$F,MATCH($K843,リスト!$E:$E,0))),"")</f>
        <v/>
      </c>
      <c r="U843" s="2" t="str">
        <f>IF($B843="","",RIGHT($G843*1000+100+COUNTIF($G$2:$G843,$G843),9))</f>
        <v/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/>
      </c>
    </row>
    <row r="844" spans="15:22" x14ac:dyDescent="0.45">
      <c r="O844" s="2" t="str">
        <f>IFERROR(IF($B844="","",INDEX(所属情報!$E:$E,MATCH($A844,所属情報!$A:$A,0))),"")</f>
        <v/>
      </c>
      <c r="P844" s="2" t="str">
        <f t="shared" si="39"/>
        <v/>
      </c>
      <c r="Q844" s="2" t="str">
        <f t="shared" si="40"/>
        <v/>
      </c>
      <c r="R844" s="2" t="str">
        <f t="shared" si="41"/>
        <v/>
      </c>
      <c r="S844" s="2" t="str">
        <f>IFERROR(IF($F844="","",INDEX(リスト!$C:$C,MATCH($F844,リスト!$B:$B,0))),"")</f>
        <v/>
      </c>
      <c r="T844" s="2" t="str">
        <f>IFERROR(IF($K844="","",INDEX(リスト!$F:$F,MATCH($K844,リスト!$E:$E,0))),"")</f>
        <v/>
      </c>
      <c r="U844" s="2" t="str">
        <f>IF($B844="","",RIGHT($G844*1000+100+COUNTIF($G$2:$G844,$G844),9))</f>
        <v/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/>
      </c>
    </row>
    <row r="845" spans="15:22" x14ac:dyDescent="0.45">
      <c r="O845" s="2" t="str">
        <f>IFERROR(IF($B845="","",INDEX(所属情報!$E:$E,MATCH($A845,所属情報!$A:$A,0))),"")</f>
        <v/>
      </c>
      <c r="P845" s="2" t="str">
        <f t="shared" si="39"/>
        <v/>
      </c>
      <c r="Q845" s="2" t="str">
        <f t="shared" si="40"/>
        <v/>
      </c>
      <c r="R845" s="2" t="str">
        <f t="shared" si="41"/>
        <v/>
      </c>
      <c r="S845" s="2" t="str">
        <f>IFERROR(IF($F845="","",INDEX(リスト!$C:$C,MATCH($F845,リスト!$B:$B,0))),"")</f>
        <v/>
      </c>
      <c r="T845" s="2" t="str">
        <f>IFERROR(IF($K845="","",INDEX(リスト!$F:$F,MATCH($K845,リスト!$E:$E,0))),"")</f>
        <v/>
      </c>
      <c r="U845" s="2" t="str">
        <f>IF($B845="","",RIGHT($G845*1000+100+COUNTIF($G$2:$G845,$G845),9))</f>
        <v/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/>
      </c>
    </row>
    <row r="846" spans="15:22" x14ac:dyDescent="0.45">
      <c r="O846" s="2" t="str">
        <f>IFERROR(IF($B846="","",INDEX(所属情報!$E:$E,MATCH($A846,所属情報!$A:$A,0))),"")</f>
        <v/>
      </c>
      <c r="P846" s="2" t="str">
        <f t="shared" si="39"/>
        <v/>
      </c>
      <c r="Q846" s="2" t="str">
        <f t="shared" si="40"/>
        <v/>
      </c>
      <c r="R846" s="2" t="str">
        <f t="shared" si="41"/>
        <v/>
      </c>
      <c r="S846" s="2" t="str">
        <f>IFERROR(IF($F846="","",INDEX(リスト!$C:$C,MATCH($F846,リスト!$B:$B,0))),"")</f>
        <v/>
      </c>
      <c r="T846" s="2" t="str">
        <f>IFERROR(IF($K846="","",INDEX(リスト!$F:$F,MATCH($K846,リスト!$E:$E,0))),"")</f>
        <v/>
      </c>
      <c r="U846" s="2" t="str">
        <f>IF($B846="","",RIGHT($G846*1000+100+COUNTIF($G$2:$G846,$G846),9))</f>
        <v/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/>
      </c>
    </row>
    <row r="847" spans="15:22" x14ac:dyDescent="0.45">
      <c r="O847" s="2" t="str">
        <f>IFERROR(IF($B847="","",INDEX(所属情報!$E:$E,MATCH($A847,所属情報!$A:$A,0))),"")</f>
        <v/>
      </c>
      <c r="P847" s="2" t="str">
        <f t="shared" si="39"/>
        <v/>
      </c>
      <c r="Q847" s="2" t="str">
        <f t="shared" si="40"/>
        <v/>
      </c>
      <c r="R847" s="2" t="str">
        <f t="shared" si="41"/>
        <v/>
      </c>
      <c r="S847" s="2" t="str">
        <f>IFERROR(IF($F847="","",INDEX(リスト!$C:$C,MATCH($F847,リスト!$B:$B,0))),"")</f>
        <v/>
      </c>
      <c r="T847" s="2" t="str">
        <f>IFERROR(IF($K847="","",INDEX(リスト!$F:$F,MATCH($K847,リスト!$E:$E,0))),"")</f>
        <v/>
      </c>
      <c r="U847" s="2" t="str">
        <f>IF($B847="","",RIGHT($G847*1000+100+COUNTIF($G$2:$G847,$G847),9))</f>
        <v/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/>
      </c>
    </row>
    <row r="848" spans="15:22" x14ac:dyDescent="0.45">
      <c r="O848" s="2" t="str">
        <f>IFERROR(IF($B848="","",INDEX(所属情報!$E:$E,MATCH($A848,所属情報!$A:$A,0))),"")</f>
        <v/>
      </c>
      <c r="P848" s="2" t="str">
        <f t="shared" si="39"/>
        <v/>
      </c>
      <c r="Q848" s="2" t="str">
        <f t="shared" si="40"/>
        <v/>
      </c>
      <c r="R848" s="2" t="str">
        <f t="shared" si="41"/>
        <v/>
      </c>
      <c r="S848" s="2" t="str">
        <f>IFERROR(IF($F848="","",INDEX(リスト!$C:$C,MATCH($F848,リスト!$B:$B,0))),"")</f>
        <v/>
      </c>
      <c r="T848" s="2" t="str">
        <f>IFERROR(IF($K848="","",INDEX(リスト!$F:$F,MATCH($K848,リスト!$E:$E,0))),"")</f>
        <v/>
      </c>
      <c r="U848" s="2" t="str">
        <f>IF($B848="","",RIGHT($G848*1000+100+COUNTIF($G$2:$G848,$G848),9))</f>
        <v/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/>
      </c>
    </row>
    <row r="849" spans="15:22" x14ac:dyDescent="0.45">
      <c r="O849" s="2" t="str">
        <f>IFERROR(IF($B849="","",INDEX(所属情報!$E:$E,MATCH($A849,所属情報!$A:$A,0))),"")</f>
        <v/>
      </c>
      <c r="P849" s="2" t="str">
        <f t="shared" si="39"/>
        <v/>
      </c>
      <c r="Q849" s="2" t="str">
        <f t="shared" si="40"/>
        <v/>
      </c>
      <c r="R849" s="2" t="str">
        <f t="shared" si="41"/>
        <v/>
      </c>
      <c r="S849" s="2" t="str">
        <f>IFERROR(IF($F849="","",INDEX(リスト!$C:$C,MATCH($F849,リスト!$B:$B,0))),"")</f>
        <v/>
      </c>
      <c r="T849" s="2" t="str">
        <f>IFERROR(IF($K849="","",INDEX(リスト!$F:$F,MATCH($K849,リスト!$E:$E,0))),"")</f>
        <v/>
      </c>
      <c r="U849" s="2" t="str">
        <f>IF($B849="","",RIGHT($G849*1000+100+COUNTIF($G$2:$G849,$G849),9))</f>
        <v/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/>
      </c>
    </row>
    <row r="850" spans="15:22" x14ac:dyDescent="0.45">
      <c r="O850" s="2" t="str">
        <f>IFERROR(IF($B850="","",INDEX(所属情報!$E:$E,MATCH($A850,所属情報!$A:$A,0))),"")</f>
        <v/>
      </c>
      <c r="P850" s="2" t="str">
        <f t="shared" si="39"/>
        <v/>
      </c>
      <c r="Q850" s="2" t="str">
        <f t="shared" si="40"/>
        <v/>
      </c>
      <c r="R850" s="2" t="str">
        <f t="shared" si="41"/>
        <v/>
      </c>
      <c r="S850" s="2" t="str">
        <f>IFERROR(IF($F850="","",INDEX(リスト!$C:$C,MATCH($F850,リスト!$B:$B,0))),"")</f>
        <v/>
      </c>
      <c r="T850" s="2" t="str">
        <f>IFERROR(IF($K850="","",INDEX(リスト!$F:$F,MATCH($K850,リスト!$E:$E,0))),"")</f>
        <v/>
      </c>
      <c r="U850" s="2" t="str">
        <f>IF($B850="","",RIGHT($G850*1000+100+COUNTIF($G$2:$G850,$G850),9))</f>
        <v/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/>
      </c>
    </row>
    <row r="851" spans="15:22" x14ac:dyDescent="0.45">
      <c r="O851" s="2" t="str">
        <f>IFERROR(IF($B851="","",INDEX(所属情報!$E:$E,MATCH($A851,所属情報!$A:$A,0))),"")</f>
        <v/>
      </c>
      <c r="P851" s="2" t="str">
        <f t="shared" si="39"/>
        <v/>
      </c>
      <c r="Q851" s="2" t="str">
        <f t="shared" si="40"/>
        <v/>
      </c>
      <c r="R851" s="2" t="str">
        <f t="shared" si="41"/>
        <v/>
      </c>
      <c r="S851" s="2" t="str">
        <f>IFERROR(IF($F851="","",INDEX(リスト!$C:$C,MATCH($F851,リスト!$B:$B,0))),"")</f>
        <v/>
      </c>
      <c r="T851" s="2" t="str">
        <f>IFERROR(IF($K851="","",INDEX(リスト!$F:$F,MATCH($K851,リスト!$E:$E,0))),"")</f>
        <v/>
      </c>
      <c r="U851" s="2" t="str">
        <f>IF($B851="","",RIGHT($G851*1000+100+COUNTIF($G$2:$G851,$G851),9))</f>
        <v/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/>
      </c>
    </row>
    <row r="852" spans="15:22" x14ac:dyDescent="0.45">
      <c r="O852" s="2" t="str">
        <f>IFERROR(IF($B852="","",INDEX(所属情報!$E:$E,MATCH($A852,所属情報!$A:$A,0))),"")</f>
        <v/>
      </c>
      <c r="P852" s="2" t="str">
        <f t="shared" si="39"/>
        <v/>
      </c>
      <c r="Q852" s="2" t="str">
        <f t="shared" si="40"/>
        <v/>
      </c>
      <c r="R852" s="2" t="str">
        <f t="shared" si="41"/>
        <v/>
      </c>
      <c r="S852" s="2" t="str">
        <f>IFERROR(IF($F852="","",INDEX(リスト!$C:$C,MATCH($F852,リスト!$B:$B,0))),"")</f>
        <v/>
      </c>
      <c r="T852" s="2" t="str">
        <f>IFERROR(IF($K852="","",INDEX(リスト!$F:$F,MATCH($K852,リスト!$E:$E,0))),"")</f>
        <v/>
      </c>
      <c r="U852" s="2" t="str">
        <f>IF($B852="","",RIGHT($G852*1000+100+COUNTIF($G$2:$G852,$G852),9))</f>
        <v/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/>
      </c>
    </row>
    <row r="853" spans="15:22" x14ac:dyDescent="0.45">
      <c r="O853" s="2" t="str">
        <f>IFERROR(IF($B853="","",INDEX(所属情報!$E:$E,MATCH($A853,所属情報!$A:$A,0))),"")</f>
        <v/>
      </c>
      <c r="P853" s="2" t="str">
        <f t="shared" si="39"/>
        <v/>
      </c>
      <c r="Q853" s="2" t="str">
        <f t="shared" si="40"/>
        <v/>
      </c>
      <c r="R853" s="2" t="str">
        <f t="shared" si="41"/>
        <v/>
      </c>
      <c r="S853" s="2" t="str">
        <f>IFERROR(IF($F853="","",INDEX(リスト!$C:$C,MATCH($F853,リスト!$B:$B,0))),"")</f>
        <v/>
      </c>
      <c r="T853" s="2" t="str">
        <f>IFERROR(IF($K853="","",INDEX(リスト!$F:$F,MATCH($K853,リスト!$E:$E,0))),"")</f>
        <v/>
      </c>
      <c r="U853" s="2" t="str">
        <f>IF($B853="","",RIGHT($G853*1000+100+COUNTIF($G$2:$G853,$G853),9))</f>
        <v/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/>
      </c>
    </row>
    <row r="854" spans="15:22" x14ac:dyDescent="0.45">
      <c r="O854" s="2" t="str">
        <f>IFERROR(IF($B854="","",INDEX(所属情報!$E:$E,MATCH($A854,所属情報!$A:$A,0))),"")</f>
        <v/>
      </c>
      <c r="P854" s="2" t="str">
        <f t="shared" si="39"/>
        <v/>
      </c>
      <c r="Q854" s="2" t="str">
        <f t="shared" si="40"/>
        <v/>
      </c>
      <c r="R854" s="2" t="str">
        <f t="shared" si="41"/>
        <v/>
      </c>
      <c r="S854" s="2" t="str">
        <f>IFERROR(IF($F854="","",INDEX(リスト!$C:$C,MATCH($F854,リスト!$B:$B,0))),"")</f>
        <v/>
      </c>
      <c r="T854" s="2" t="str">
        <f>IFERROR(IF($K854="","",INDEX(リスト!$F:$F,MATCH($K854,リスト!$E:$E,0))),"")</f>
        <v/>
      </c>
      <c r="U854" s="2" t="str">
        <f>IF($B854="","",RIGHT($G854*1000+100+COUNTIF($G$2:$G854,$G854),9))</f>
        <v/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/>
      </c>
    </row>
    <row r="855" spans="15:22" x14ac:dyDescent="0.45">
      <c r="O855" s="2" t="str">
        <f>IFERROR(IF($B855="","",INDEX(所属情報!$E:$E,MATCH($A855,所属情報!$A:$A,0))),"")</f>
        <v/>
      </c>
      <c r="P855" s="2" t="str">
        <f t="shared" si="39"/>
        <v/>
      </c>
      <c r="Q855" s="2" t="str">
        <f t="shared" si="40"/>
        <v/>
      </c>
      <c r="R855" s="2" t="str">
        <f t="shared" si="41"/>
        <v/>
      </c>
      <c r="S855" s="2" t="str">
        <f>IFERROR(IF($F855="","",INDEX(リスト!$C:$C,MATCH($F855,リスト!$B:$B,0))),"")</f>
        <v/>
      </c>
      <c r="T855" s="2" t="str">
        <f>IFERROR(IF($K855="","",INDEX(リスト!$F:$F,MATCH($K855,リスト!$E:$E,0))),"")</f>
        <v/>
      </c>
      <c r="U855" s="2" t="str">
        <f>IF($B855="","",RIGHT($G855*1000+100+COUNTIF($G$2:$G855,$G855),9))</f>
        <v/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/>
      </c>
    </row>
    <row r="856" spans="15:22" x14ac:dyDescent="0.45">
      <c r="O856" s="2" t="str">
        <f>IFERROR(IF($B856="","",INDEX(所属情報!$E:$E,MATCH($A856,所属情報!$A:$A,0))),"")</f>
        <v/>
      </c>
      <c r="P856" s="2" t="str">
        <f t="shared" si="39"/>
        <v/>
      </c>
      <c r="Q856" s="2" t="str">
        <f t="shared" si="40"/>
        <v/>
      </c>
      <c r="R856" s="2" t="str">
        <f t="shared" si="41"/>
        <v/>
      </c>
      <c r="S856" s="2" t="str">
        <f>IFERROR(IF($F856="","",INDEX(リスト!$C:$C,MATCH($F856,リスト!$B:$B,0))),"")</f>
        <v/>
      </c>
      <c r="T856" s="2" t="str">
        <f>IFERROR(IF($K856="","",INDEX(リスト!$F:$F,MATCH($K856,リスト!$E:$E,0))),"")</f>
        <v/>
      </c>
      <c r="U856" s="2" t="str">
        <f>IF($B856="","",RIGHT($G856*1000+100+COUNTIF($G$2:$G856,$G856),9))</f>
        <v/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/>
      </c>
    </row>
    <row r="857" spans="15:22" x14ac:dyDescent="0.45">
      <c r="O857" s="2" t="str">
        <f>IFERROR(IF($B857="","",INDEX(所属情報!$E:$E,MATCH($A857,所属情報!$A:$A,0))),"")</f>
        <v/>
      </c>
      <c r="P857" s="2" t="str">
        <f t="shared" si="39"/>
        <v/>
      </c>
      <c r="Q857" s="2" t="str">
        <f t="shared" si="40"/>
        <v/>
      </c>
      <c r="R857" s="2" t="str">
        <f t="shared" si="41"/>
        <v/>
      </c>
      <c r="S857" s="2" t="str">
        <f>IFERROR(IF($F857="","",INDEX(リスト!$C:$C,MATCH($F857,リスト!$B:$B,0))),"")</f>
        <v/>
      </c>
      <c r="T857" s="2" t="str">
        <f>IFERROR(IF($K857="","",INDEX(リスト!$F:$F,MATCH($K857,リスト!$E:$E,0))),"")</f>
        <v/>
      </c>
      <c r="U857" s="2" t="str">
        <f>IF($B857="","",RIGHT($G857*1000+100+COUNTIF($G$2:$G857,$G857),9))</f>
        <v/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/>
      </c>
    </row>
    <row r="858" spans="15:22" x14ac:dyDescent="0.45">
      <c r="O858" s="2" t="str">
        <f>IFERROR(IF($B858="","",INDEX(所属情報!$E:$E,MATCH($A858,所属情報!$A:$A,0))),"")</f>
        <v/>
      </c>
      <c r="P858" s="2" t="str">
        <f t="shared" si="39"/>
        <v/>
      </c>
      <c r="Q858" s="2" t="str">
        <f t="shared" si="40"/>
        <v/>
      </c>
      <c r="R858" s="2" t="str">
        <f t="shared" si="41"/>
        <v/>
      </c>
      <c r="S858" s="2" t="str">
        <f>IFERROR(IF($F858="","",INDEX(リスト!$C:$C,MATCH($F858,リスト!$B:$B,0))),"")</f>
        <v/>
      </c>
      <c r="T858" s="2" t="str">
        <f>IFERROR(IF($K858="","",INDEX(リスト!$F:$F,MATCH($K858,リスト!$E:$E,0))),"")</f>
        <v/>
      </c>
      <c r="U858" s="2" t="str">
        <f>IF($B858="","",RIGHT($G858*1000+100+COUNTIF($G$2:$G858,$G858),9))</f>
        <v/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/>
      </c>
    </row>
    <row r="859" spans="15:22" x14ac:dyDescent="0.45">
      <c r="O859" s="2" t="str">
        <f>IFERROR(IF($B859="","",INDEX(所属情報!$E:$E,MATCH($A859,所属情報!$A:$A,0))),"")</f>
        <v/>
      </c>
      <c r="P859" s="2" t="str">
        <f t="shared" si="39"/>
        <v/>
      </c>
      <c r="Q859" s="2" t="str">
        <f t="shared" si="40"/>
        <v/>
      </c>
      <c r="R859" s="2" t="str">
        <f t="shared" si="41"/>
        <v/>
      </c>
      <c r="S859" s="2" t="str">
        <f>IFERROR(IF($F859="","",INDEX(リスト!$C:$C,MATCH($F859,リスト!$B:$B,0))),"")</f>
        <v/>
      </c>
      <c r="T859" s="2" t="str">
        <f>IFERROR(IF($K859="","",INDEX(リスト!$F:$F,MATCH($K859,リスト!$E:$E,0))),"")</f>
        <v/>
      </c>
      <c r="U859" s="2" t="str">
        <f>IF($B859="","",RIGHT($G859*1000+100+COUNTIF($G$2:$G859,$G859),9))</f>
        <v/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/>
      </c>
    </row>
    <row r="860" spans="15:22" x14ac:dyDescent="0.45">
      <c r="O860" s="2" t="str">
        <f>IFERROR(IF($B860="","",INDEX(所属情報!$E:$E,MATCH($A860,所属情報!$A:$A,0))),"")</f>
        <v/>
      </c>
      <c r="P860" s="2" t="str">
        <f t="shared" si="39"/>
        <v/>
      </c>
      <c r="Q860" s="2" t="str">
        <f t="shared" si="40"/>
        <v/>
      </c>
      <c r="R860" s="2" t="str">
        <f t="shared" si="41"/>
        <v/>
      </c>
      <c r="S860" s="2" t="str">
        <f>IFERROR(IF($F860="","",INDEX(リスト!$C:$C,MATCH($F860,リスト!$B:$B,0))),"")</f>
        <v/>
      </c>
      <c r="T860" s="2" t="str">
        <f>IFERROR(IF($K860="","",INDEX(リスト!$F:$F,MATCH($K860,リスト!$E:$E,0))),"")</f>
        <v/>
      </c>
      <c r="U860" s="2" t="str">
        <f>IF($B860="","",RIGHT($G860*1000+100+COUNTIF($G$2:$G860,$G860),9))</f>
        <v/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/>
      </c>
    </row>
    <row r="861" spans="15:22" x14ac:dyDescent="0.45">
      <c r="O861" s="2" t="str">
        <f>IFERROR(IF($B861="","",INDEX(所属情報!$E:$E,MATCH($A861,所属情報!$A:$A,0))),"")</f>
        <v/>
      </c>
      <c r="P861" s="2" t="str">
        <f t="shared" si="39"/>
        <v/>
      </c>
      <c r="Q861" s="2" t="str">
        <f t="shared" si="40"/>
        <v/>
      </c>
      <c r="R861" s="2" t="str">
        <f t="shared" si="41"/>
        <v/>
      </c>
      <c r="S861" s="2" t="str">
        <f>IFERROR(IF($F861="","",INDEX(リスト!$C:$C,MATCH($F861,リスト!$B:$B,0))),"")</f>
        <v/>
      </c>
      <c r="T861" s="2" t="str">
        <f>IFERROR(IF($K861="","",INDEX(リスト!$F:$F,MATCH($K861,リスト!$E:$E,0))),"")</f>
        <v/>
      </c>
      <c r="U861" s="2" t="str">
        <f>IF($B861="","",RIGHT($G861*1000+100+COUNTIF($G$2:$G861,$G861),9))</f>
        <v/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/>
      </c>
    </row>
    <row r="862" spans="15:22" x14ac:dyDescent="0.45">
      <c r="O862" s="2" t="str">
        <f>IFERROR(IF($B862="","",INDEX(所属情報!$E:$E,MATCH($A862,所属情報!$A:$A,0))),"")</f>
        <v/>
      </c>
      <c r="P862" s="2" t="str">
        <f t="shared" si="39"/>
        <v/>
      </c>
      <c r="Q862" s="2" t="str">
        <f t="shared" si="40"/>
        <v/>
      </c>
      <c r="R862" s="2" t="str">
        <f t="shared" si="41"/>
        <v/>
      </c>
      <c r="S862" s="2" t="str">
        <f>IFERROR(IF($F862="","",INDEX(リスト!$C:$C,MATCH($F862,リスト!$B:$B,0))),"")</f>
        <v/>
      </c>
      <c r="T862" s="2" t="str">
        <f>IFERROR(IF($K862="","",INDEX(リスト!$F:$F,MATCH($K862,リスト!$E:$E,0))),"")</f>
        <v/>
      </c>
      <c r="U862" s="2" t="str">
        <f>IF($B862="","",RIGHT($G862*1000+100+COUNTIF($G$2:$G862,$G862),9))</f>
        <v/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/>
      </c>
    </row>
    <row r="863" spans="15:22" x14ac:dyDescent="0.45">
      <c r="O863" s="2" t="str">
        <f>IFERROR(IF($B863="","",INDEX(所属情報!$E:$E,MATCH($A863,所属情報!$A:$A,0))),"")</f>
        <v/>
      </c>
      <c r="P863" s="2" t="str">
        <f t="shared" si="39"/>
        <v/>
      </c>
      <c r="Q863" s="2" t="str">
        <f t="shared" si="40"/>
        <v/>
      </c>
      <c r="R863" s="2" t="str">
        <f t="shared" si="41"/>
        <v/>
      </c>
      <c r="S863" s="2" t="str">
        <f>IFERROR(IF($F863="","",INDEX(リスト!$C:$C,MATCH($F863,リスト!$B:$B,0))),"")</f>
        <v/>
      </c>
      <c r="T863" s="2" t="str">
        <f>IFERROR(IF($K863="","",INDEX(リスト!$F:$F,MATCH($K863,リスト!$E:$E,0))),"")</f>
        <v/>
      </c>
      <c r="U863" s="2" t="str">
        <f>IF($B863="","",RIGHT($G863*1000+100+COUNTIF($G$2:$G863,$G863),9))</f>
        <v/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/>
      </c>
    </row>
    <row r="864" spans="15:22" x14ac:dyDescent="0.45">
      <c r="O864" s="2" t="str">
        <f>IFERROR(IF($B864="","",INDEX(所属情報!$E:$E,MATCH($A864,所属情報!$A:$A,0))),"")</f>
        <v/>
      </c>
      <c r="P864" s="2" t="str">
        <f t="shared" si="39"/>
        <v/>
      </c>
      <c r="Q864" s="2" t="str">
        <f t="shared" si="40"/>
        <v/>
      </c>
      <c r="R864" s="2" t="str">
        <f t="shared" si="41"/>
        <v/>
      </c>
      <c r="S864" s="2" t="str">
        <f>IFERROR(IF($F864="","",INDEX(リスト!$C:$C,MATCH($F864,リスト!$B:$B,0))),"")</f>
        <v/>
      </c>
      <c r="T864" s="2" t="str">
        <f>IFERROR(IF($K864="","",INDEX(リスト!$F:$F,MATCH($K864,リスト!$E:$E,0))),"")</f>
        <v/>
      </c>
      <c r="U864" s="2" t="str">
        <f>IF($B864="","",RIGHT($G864*1000+100+COUNTIF($G$2:$G864,$G864),9))</f>
        <v/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/>
      </c>
    </row>
    <row r="865" spans="15:22" x14ac:dyDescent="0.45">
      <c r="O865" s="2" t="str">
        <f>IFERROR(IF($B865="","",INDEX(所属情報!$E:$E,MATCH($A865,所属情報!$A:$A,0))),"")</f>
        <v/>
      </c>
      <c r="P865" s="2" t="str">
        <f t="shared" si="39"/>
        <v/>
      </c>
      <c r="Q865" s="2" t="str">
        <f t="shared" si="40"/>
        <v/>
      </c>
      <c r="R865" s="2" t="str">
        <f t="shared" si="41"/>
        <v/>
      </c>
      <c r="S865" s="2" t="str">
        <f>IFERROR(IF($F865="","",INDEX(リスト!$C:$C,MATCH($F865,リスト!$B:$B,0))),"")</f>
        <v/>
      </c>
      <c r="T865" s="2" t="str">
        <f>IFERROR(IF($K865="","",INDEX(リスト!$F:$F,MATCH($K865,リスト!$E:$E,0))),"")</f>
        <v/>
      </c>
      <c r="U865" s="2" t="str">
        <f>IF($B865="","",RIGHT($G865*1000+100+COUNTIF($G$2:$G865,$G865),9))</f>
        <v/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/>
      </c>
    </row>
    <row r="866" spans="15:22" x14ac:dyDescent="0.45">
      <c r="O866" s="2" t="str">
        <f>IFERROR(IF($B866="","",INDEX(所属情報!$E:$E,MATCH($A866,所属情報!$A:$A,0))),"")</f>
        <v/>
      </c>
      <c r="P866" s="2" t="str">
        <f t="shared" si="39"/>
        <v/>
      </c>
      <c r="Q866" s="2" t="str">
        <f t="shared" si="40"/>
        <v/>
      </c>
      <c r="R866" s="2" t="str">
        <f t="shared" si="41"/>
        <v/>
      </c>
      <c r="S866" s="2" t="str">
        <f>IFERROR(IF($F866="","",INDEX(リスト!$C:$C,MATCH($F866,リスト!$B:$B,0))),"")</f>
        <v/>
      </c>
      <c r="T866" s="2" t="str">
        <f>IFERROR(IF($K866="","",INDEX(リスト!$F:$F,MATCH($K866,リスト!$E:$E,0))),"")</f>
        <v/>
      </c>
      <c r="U866" s="2" t="str">
        <f>IF($B866="","",RIGHT($G866*1000+100+COUNTIF($G$2:$G866,$G866),9))</f>
        <v/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/>
      </c>
    </row>
    <row r="867" spans="15:22" x14ac:dyDescent="0.45">
      <c r="O867" s="2" t="str">
        <f>IFERROR(IF($B867="","",INDEX(所属情報!$E:$E,MATCH($A867,所属情報!$A:$A,0))),"")</f>
        <v/>
      </c>
      <c r="P867" s="2" t="str">
        <f t="shared" si="39"/>
        <v/>
      </c>
      <c r="Q867" s="2" t="str">
        <f t="shared" si="40"/>
        <v/>
      </c>
      <c r="R867" s="2" t="str">
        <f t="shared" si="41"/>
        <v/>
      </c>
      <c r="S867" s="2" t="str">
        <f>IFERROR(IF($F867="","",INDEX(リスト!$C:$C,MATCH($F867,リスト!$B:$B,0))),"")</f>
        <v/>
      </c>
      <c r="T867" s="2" t="str">
        <f>IFERROR(IF($K867="","",INDEX(リスト!$F:$F,MATCH($K867,リスト!$E:$E,0))),"")</f>
        <v/>
      </c>
      <c r="U867" s="2" t="str">
        <f>IF($B867="","",RIGHT($G867*1000+100+COUNTIF($G$2:$G867,$G867),9))</f>
        <v/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/>
      </c>
    </row>
    <row r="868" spans="15:22" x14ac:dyDescent="0.45">
      <c r="O868" s="2" t="str">
        <f>IFERROR(IF($B868="","",INDEX(所属情報!$E:$E,MATCH($A868,所属情報!$A:$A,0))),"")</f>
        <v/>
      </c>
      <c r="P868" s="2" t="str">
        <f t="shared" si="39"/>
        <v/>
      </c>
      <c r="Q868" s="2" t="str">
        <f t="shared" si="40"/>
        <v/>
      </c>
      <c r="R868" s="2" t="str">
        <f t="shared" si="41"/>
        <v/>
      </c>
      <c r="S868" s="2" t="str">
        <f>IFERROR(IF($F868="","",INDEX(リスト!$C:$C,MATCH($F868,リスト!$B:$B,0))),"")</f>
        <v/>
      </c>
      <c r="T868" s="2" t="str">
        <f>IFERROR(IF($K868="","",INDEX(リスト!$F:$F,MATCH($K868,リスト!$E:$E,0))),"")</f>
        <v/>
      </c>
      <c r="U868" s="2" t="str">
        <f>IF($B868="","",RIGHT($G868*1000+100+COUNTIF($G$2:$G868,$G868),9))</f>
        <v/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/>
      </c>
    </row>
    <row r="869" spans="15:22" x14ac:dyDescent="0.45">
      <c r="O869" s="2" t="str">
        <f>IFERROR(IF($B869="","",INDEX(所属情報!$E:$E,MATCH($A869,所属情報!$A:$A,0))),"")</f>
        <v/>
      </c>
      <c r="P869" s="2" t="str">
        <f t="shared" si="39"/>
        <v/>
      </c>
      <c r="Q869" s="2" t="str">
        <f t="shared" si="40"/>
        <v/>
      </c>
      <c r="R869" s="2" t="str">
        <f t="shared" si="41"/>
        <v/>
      </c>
      <c r="S869" s="2" t="str">
        <f>IFERROR(IF($F869="","",INDEX(リスト!$C:$C,MATCH($F869,リスト!$B:$B,0))),"")</f>
        <v/>
      </c>
      <c r="T869" s="2" t="str">
        <f>IFERROR(IF($K869="","",INDEX(リスト!$F:$F,MATCH($K869,リスト!$E:$E,0))),"")</f>
        <v/>
      </c>
      <c r="U869" s="2" t="str">
        <f>IF($B869="","",RIGHT($G869*1000+100+COUNTIF($G$2:$G869,$G869),9))</f>
        <v/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/>
      </c>
    </row>
    <row r="870" spans="15:22" x14ac:dyDescent="0.45">
      <c r="O870" s="2" t="str">
        <f>IFERROR(IF($B870="","",INDEX(所属情報!$E:$E,MATCH($A870,所属情報!$A:$A,0))),"")</f>
        <v/>
      </c>
      <c r="P870" s="2" t="str">
        <f t="shared" si="39"/>
        <v/>
      </c>
      <c r="Q870" s="2" t="str">
        <f t="shared" si="40"/>
        <v/>
      </c>
      <c r="R870" s="2" t="str">
        <f t="shared" si="41"/>
        <v/>
      </c>
      <c r="S870" s="2" t="str">
        <f>IFERROR(IF($F870="","",INDEX(リスト!$C:$C,MATCH($F870,リスト!$B:$B,0))),"")</f>
        <v/>
      </c>
      <c r="T870" s="2" t="str">
        <f>IFERROR(IF($K870="","",INDEX(リスト!$F:$F,MATCH($K870,リスト!$E:$E,0))),"")</f>
        <v/>
      </c>
      <c r="U870" s="2" t="str">
        <f>IF($B870="","",RIGHT($G870*1000+100+COUNTIF($G$2:$G870,$G870),9))</f>
        <v/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/>
      </c>
    </row>
    <row r="871" spans="15:22" x14ac:dyDescent="0.45">
      <c r="O871" s="2" t="str">
        <f>IFERROR(IF($B871="","",INDEX(所属情報!$E:$E,MATCH($A871,所属情報!$A:$A,0))),"")</f>
        <v/>
      </c>
      <c r="P871" s="2" t="str">
        <f t="shared" si="39"/>
        <v/>
      </c>
      <c r="Q871" s="2" t="str">
        <f t="shared" si="40"/>
        <v/>
      </c>
      <c r="R871" s="2" t="str">
        <f t="shared" si="41"/>
        <v/>
      </c>
      <c r="S871" s="2" t="str">
        <f>IFERROR(IF($F871="","",INDEX(リスト!$C:$C,MATCH($F871,リスト!$B:$B,0))),"")</f>
        <v/>
      </c>
      <c r="T871" s="2" t="str">
        <f>IFERROR(IF($K871="","",INDEX(リスト!$F:$F,MATCH($K871,リスト!$E:$E,0))),"")</f>
        <v/>
      </c>
      <c r="U871" s="2" t="str">
        <f>IF($B871="","",RIGHT($G871*1000+100+COUNTIF($G$2:$G871,$G871),9))</f>
        <v/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/>
      </c>
    </row>
    <row r="872" spans="15:22" x14ac:dyDescent="0.45">
      <c r="O872" s="2" t="str">
        <f>IFERROR(IF($B872="","",INDEX(所属情報!$E:$E,MATCH($A872,所属情報!$A:$A,0))),"")</f>
        <v/>
      </c>
      <c r="P872" s="2" t="str">
        <f t="shared" si="39"/>
        <v/>
      </c>
      <c r="Q872" s="2" t="str">
        <f t="shared" si="40"/>
        <v/>
      </c>
      <c r="R872" s="2" t="str">
        <f t="shared" si="41"/>
        <v/>
      </c>
      <c r="S872" s="2" t="str">
        <f>IFERROR(IF($F872="","",INDEX(リスト!$C:$C,MATCH($F872,リスト!$B:$B,0))),"")</f>
        <v/>
      </c>
      <c r="T872" s="2" t="str">
        <f>IFERROR(IF($K872="","",INDEX(リスト!$F:$F,MATCH($K872,リスト!$E:$E,0))),"")</f>
        <v/>
      </c>
      <c r="U872" s="2" t="str">
        <f>IF($B872="","",RIGHT($G872*1000+100+COUNTIF($G$2:$G872,$G872),9))</f>
        <v/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/>
      </c>
    </row>
    <row r="873" spans="15:22" x14ac:dyDescent="0.45">
      <c r="O873" s="2" t="str">
        <f>IFERROR(IF($B873="","",INDEX(所属情報!$E:$E,MATCH($A873,所属情報!$A:$A,0))),"")</f>
        <v/>
      </c>
      <c r="P873" s="2" t="str">
        <f t="shared" si="39"/>
        <v/>
      </c>
      <c r="Q873" s="2" t="str">
        <f t="shared" si="40"/>
        <v/>
      </c>
      <c r="R873" s="2" t="str">
        <f t="shared" si="41"/>
        <v/>
      </c>
      <c r="S873" s="2" t="str">
        <f>IFERROR(IF($F873="","",INDEX(リスト!$C:$C,MATCH($F873,リスト!$B:$B,0))),"")</f>
        <v/>
      </c>
      <c r="T873" s="2" t="str">
        <f>IFERROR(IF($K873="","",INDEX(リスト!$F:$F,MATCH($K873,リスト!$E:$E,0))),"")</f>
        <v/>
      </c>
      <c r="U873" s="2" t="str">
        <f>IF($B873="","",RIGHT($G873*1000+100+COUNTIF($G$2:$G873,$G873),9))</f>
        <v/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/>
      </c>
    </row>
    <row r="874" spans="15:22" x14ac:dyDescent="0.45">
      <c r="O874" s="2" t="str">
        <f>IFERROR(IF($B874="","",INDEX(所属情報!$E:$E,MATCH($A874,所属情報!$A:$A,0))),"")</f>
        <v/>
      </c>
      <c r="P874" s="2" t="str">
        <f t="shared" si="39"/>
        <v/>
      </c>
      <c r="Q874" s="2" t="str">
        <f t="shared" si="40"/>
        <v/>
      </c>
      <c r="R874" s="2" t="str">
        <f t="shared" si="41"/>
        <v/>
      </c>
      <c r="S874" s="2" t="str">
        <f>IFERROR(IF($F874="","",INDEX(リスト!$C:$C,MATCH($F874,リスト!$B:$B,0))),"")</f>
        <v/>
      </c>
      <c r="T874" s="2" t="str">
        <f>IFERROR(IF($K874="","",INDEX(リスト!$F:$F,MATCH($K874,リスト!$E:$E,0))),"")</f>
        <v/>
      </c>
      <c r="U874" s="2" t="str">
        <f>IF($B874="","",RIGHT($G874*1000+100+COUNTIF($G$2:$G874,$G874),9))</f>
        <v/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/>
      </c>
    </row>
    <row r="875" spans="15:22" x14ac:dyDescent="0.45">
      <c r="O875" s="2" t="str">
        <f>IFERROR(IF($B875="","",INDEX(所属情報!$E:$E,MATCH($A875,所属情報!$A:$A,0))),"")</f>
        <v/>
      </c>
      <c r="P875" s="2" t="str">
        <f t="shared" si="39"/>
        <v/>
      </c>
      <c r="Q875" s="2" t="str">
        <f t="shared" si="40"/>
        <v/>
      </c>
      <c r="R875" s="2" t="str">
        <f t="shared" si="41"/>
        <v/>
      </c>
      <c r="S875" s="2" t="str">
        <f>IFERROR(IF($F875="","",INDEX(リスト!$C:$C,MATCH($F875,リスト!$B:$B,0))),"")</f>
        <v/>
      </c>
      <c r="T875" s="2" t="str">
        <f>IFERROR(IF($K875="","",INDEX(リスト!$F:$F,MATCH($K875,リスト!$E:$E,0))),"")</f>
        <v/>
      </c>
      <c r="U875" s="2" t="str">
        <f>IF($B875="","",RIGHT($G875*1000+100+COUNTIF($G$2:$G875,$G875),9))</f>
        <v/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/>
      </c>
    </row>
    <row r="876" spans="15:22" x14ac:dyDescent="0.45">
      <c r="O876" s="2" t="str">
        <f>IFERROR(IF($B876="","",INDEX(所属情報!$E:$E,MATCH($A876,所属情報!$A:$A,0))),"")</f>
        <v/>
      </c>
      <c r="P876" s="2" t="str">
        <f t="shared" si="39"/>
        <v/>
      </c>
      <c r="Q876" s="2" t="str">
        <f t="shared" si="40"/>
        <v/>
      </c>
      <c r="R876" s="2" t="str">
        <f t="shared" si="41"/>
        <v/>
      </c>
      <c r="S876" s="2" t="str">
        <f>IFERROR(IF($F876="","",INDEX(リスト!$C:$C,MATCH($F876,リスト!$B:$B,0))),"")</f>
        <v/>
      </c>
      <c r="T876" s="2" t="str">
        <f>IFERROR(IF($K876="","",INDEX(リスト!$F:$F,MATCH($K876,リスト!$E:$E,0))),"")</f>
        <v/>
      </c>
      <c r="U876" s="2" t="str">
        <f>IF($B876="","",RIGHT($G876*1000+100+COUNTIF($G$2:$G876,$G876),9))</f>
        <v/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/>
      </c>
    </row>
    <row r="877" spans="15:22" x14ac:dyDescent="0.45">
      <c r="O877" s="2" t="str">
        <f>IFERROR(IF($B877="","",INDEX(所属情報!$E:$E,MATCH($A877,所属情報!$A:$A,0))),"")</f>
        <v/>
      </c>
      <c r="P877" s="2" t="str">
        <f t="shared" si="39"/>
        <v/>
      </c>
      <c r="Q877" s="2" t="str">
        <f t="shared" si="40"/>
        <v/>
      </c>
      <c r="R877" s="2" t="str">
        <f t="shared" si="41"/>
        <v/>
      </c>
      <c r="S877" s="2" t="str">
        <f>IFERROR(IF($F877="","",INDEX(リスト!$C:$C,MATCH($F877,リスト!$B:$B,0))),"")</f>
        <v/>
      </c>
      <c r="T877" s="2" t="str">
        <f>IFERROR(IF($K877="","",INDEX(リスト!$F:$F,MATCH($K877,リスト!$E:$E,0))),"")</f>
        <v/>
      </c>
      <c r="U877" s="2" t="str">
        <f>IF($B877="","",RIGHT($G877*1000+100+COUNTIF($G$2:$G877,$G877),9))</f>
        <v/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/>
      </c>
    </row>
    <row r="878" spans="15:22" x14ac:dyDescent="0.45">
      <c r="O878" s="2" t="str">
        <f>IFERROR(IF($B878="","",INDEX(所属情報!$E:$E,MATCH($A878,所属情報!$A:$A,0))),"")</f>
        <v/>
      </c>
      <c r="P878" s="2" t="str">
        <f t="shared" si="39"/>
        <v/>
      </c>
      <c r="Q878" s="2" t="str">
        <f t="shared" si="40"/>
        <v/>
      </c>
      <c r="R878" s="2" t="str">
        <f t="shared" si="41"/>
        <v/>
      </c>
      <c r="S878" s="2" t="str">
        <f>IFERROR(IF($F878="","",INDEX(リスト!$C:$C,MATCH($F878,リスト!$B:$B,0))),"")</f>
        <v/>
      </c>
      <c r="T878" s="2" t="str">
        <f>IFERROR(IF($K878="","",INDEX(リスト!$F:$F,MATCH($K878,リスト!$E:$E,0))),"")</f>
        <v/>
      </c>
      <c r="U878" s="2" t="str">
        <f>IF($B878="","",RIGHT($G878*1000+100+COUNTIF($G$2:$G878,$G878),9))</f>
        <v/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/>
      </c>
    </row>
    <row r="879" spans="15:22" x14ac:dyDescent="0.45">
      <c r="O879" s="2" t="str">
        <f>IFERROR(IF($B879="","",INDEX(所属情報!$E:$E,MATCH($A879,所属情報!$A:$A,0))),"")</f>
        <v/>
      </c>
      <c r="P879" s="2" t="str">
        <f t="shared" si="39"/>
        <v/>
      </c>
      <c r="Q879" s="2" t="str">
        <f t="shared" si="40"/>
        <v/>
      </c>
      <c r="R879" s="2" t="str">
        <f t="shared" si="41"/>
        <v/>
      </c>
      <c r="S879" s="2" t="str">
        <f>IFERROR(IF($F879="","",INDEX(リスト!$C:$C,MATCH($F879,リスト!$B:$B,0))),"")</f>
        <v/>
      </c>
      <c r="T879" s="2" t="str">
        <f>IFERROR(IF($K879="","",INDEX(リスト!$F:$F,MATCH($K879,リスト!$E:$E,0))),"")</f>
        <v/>
      </c>
      <c r="U879" s="2" t="str">
        <f>IF($B879="","",RIGHT($G879*1000+100+COUNTIF($G$2:$G879,$G879),9))</f>
        <v/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/>
      </c>
    </row>
    <row r="880" spans="15:22" x14ac:dyDescent="0.45">
      <c r="O880" s="2" t="str">
        <f>IFERROR(IF($B880="","",INDEX(所属情報!$E:$E,MATCH($A880,所属情報!$A:$A,0))),"")</f>
        <v/>
      </c>
      <c r="P880" s="2" t="str">
        <f t="shared" si="39"/>
        <v/>
      </c>
      <c r="Q880" s="2" t="str">
        <f t="shared" si="40"/>
        <v/>
      </c>
      <c r="R880" s="2" t="str">
        <f t="shared" si="41"/>
        <v/>
      </c>
      <c r="S880" s="2" t="str">
        <f>IFERROR(IF($F880="","",INDEX(リスト!$C:$C,MATCH($F880,リスト!$B:$B,0))),"")</f>
        <v/>
      </c>
      <c r="T880" s="2" t="str">
        <f>IFERROR(IF($K880="","",INDEX(リスト!$F:$F,MATCH($K880,リスト!$E:$E,0))),"")</f>
        <v/>
      </c>
      <c r="U880" s="2" t="str">
        <f>IF($B880="","",RIGHT($G880*1000+100+COUNTIF($G$2:$G880,$G880),9))</f>
        <v/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/>
      </c>
    </row>
    <row r="881" spans="15:22" x14ac:dyDescent="0.45">
      <c r="O881" s="2" t="str">
        <f>IFERROR(IF($B881="","",INDEX(所属情報!$E:$E,MATCH($A881,所属情報!$A:$A,0))),"")</f>
        <v/>
      </c>
      <c r="P881" s="2" t="str">
        <f t="shared" si="39"/>
        <v/>
      </c>
      <c r="Q881" s="2" t="str">
        <f t="shared" si="40"/>
        <v/>
      </c>
      <c r="R881" s="2" t="str">
        <f t="shared" si="41"/>
        <v/>
      </c>
      <c r="S881" s="2" t="str">
        <f>IFERROR(IF($F881="","",INDEX(リスト!$C:$C,MATCH($F881,リスト!$B:$B,0))),"")</f>
        <v/>
      </c>
      <c r="T881" s="2" t="str">
        <f>IFERROR(IF($K881="","",INDEX(リスト!$F:$F,MATCH($K881,リスト!$E:$E,0))),"")</f>
        <v/>
      </c>
      <c r="U881" s="2" t="str">
        <f>IF($B881="","",RIGHT($G881*1000+100+COUNTIF($G$2:$G881,$G881),9))</f>
        <v/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/>
      </c>
    </row>
    <row r="882" spans="15:22" x14ac:dyDescent="0.45">
      <c r="O882" s="2" t="str">
        <f>IFERROR(IF($B882="","",INDEX(所属情報!$E:$E,MATCH($A882,所属情報!$A:$A,0))),"")</f>
        <v/>
      </c>
      <c r="P882" s="2" t="str">
        <f t="shared" si="39"/>
        <v/>
      </c>
      <c r="Q882" s="2" t="str">
        <f t="shared" si="40"/>
        <v/>
      </c>
      <c r="R882" s="2" t="str">
        <f t="shared" si="41"/>
        <v/>
      </c>
      <c r="S882" s="2" t="str">
        <f>IFERROR(IF($F882="","",INDEX(リスト!$C:$C,MATCH($F882,リスト!$B:$B,0))),"")</f>
        <v/>
      </c>
      <c r="T882" s="2" t="str">
        <f>IFERROR(IF($K882="","",INDEX(リスト!$F:$F,MATCH($K882,リスト!$E:$E,0))),"")</f>
        <v/>
      </c>
      <c r="U882" s="2" t="str">
        <f>IF($B882="","",RIGHT($G882*1000+100+COUNTIF($G$2:$G882,$G882),9))</f>
        <v/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/>
      </c>
    </row>
    <row r="883" spans="15:22" x14ac:dyDescent="0.45">
      <c r="O883" s="2" t="str">
        <f>IFERROR(IF($B883="","",INDEX(所属情報!$E:$E,MATCH($A883,所属情報!$A:$A,0))),"")</f>
        <v/>
      </c>
      <c r="P883" s="2" t="str">
        <f t="shared" si="39"/>
        <v/>
      </c>
      <c r="Q883" s="2" t="str">
        <f t="shared" si="40"/>
        <v/>
      </c>
      <c r="R883" s="2" t="str">
        <f t="shared" si="41"/>
        <v/>
      </c>
      <c r="S883" s="2" t="str">
        <f>IFERROR(IF($F883="","",INDEX(リスト!$C:$C,MATCH($F883,リスト!$B:$B,0))),"")</f>
        <v/>
      </c>
      <c r="T883" s="2" t="str">
        <f>IFERROR(IF($K883="","",INDEX(リスト!$F:$F,MATCH($K883,リスト!$E:$E,0))),"")</f>
        <v/>
      </c>
      <c r="U883" s="2" t="str">
        <f>IF($B883="","",RIGHT($G883*1000+100+COUNTIF($G$2:$G883,$G883),9))</f>
        <v/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/>
      </c>
    </row>
    <row r="884" spans="15:22" x14ac:dyDescent="0.45">
      <c r="O884" s="2" t="str">
        <f>IFERROR(IF($B884="","",INDEX(所属情報!$E:$E,MATCH($A884,所属情報!$A:$A,0))),"")</f>
        <v/>
      </c>
      <c r="P884" s="2" t="str">
        <f t="shared" si="39"/>
        <v/>
      </c>
      <c r="Q884" s="2" t="str">
        <f t="shared" si="40"/>
        <v/>
      </c>
      <c r="R884" s="2" t="str">
        <f t="shared" si="41"/>
        <v/>
      </c>
      <c r="S884" s="2" t="str">
        <f>IFERROR(IF($F884="","",INDEX(リスト!$C:$C,MATCH($F884,リスト!$B:$B,0))),"")</f>
        <v/>
      </c>
      <c r="T884" s="2" t="str">
        <f>IFERROR(IF($K884="","",INDEX(リスト!$F:$F,MATCH($K884,リスト!$E:$E,0))),"")</f>
        <v/>
      </c>
      <c r="U884" s="2" t="str">
        <f>IF($B884="","",RIGHT($G884*1000+100+COUNTIF($G$2:$G884,$G884),9))</f>
        <v/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/>
      </c>
    </row>
    <row r="885" spans="15:22" x14ac:dyDescent="0.45">
      <c r="O885" s="2" t="str">
        <f>IFERROR(IF($B885="","",INDEX(所属情報!$E:$E,MATCH($A885,所属情報!$A:$A,0))),"")</f>
        <v/>
      </c>
      <c r="P885" s="2" t="str">
        <f t="shared" si="39"/>
        <v/>
      </c>
      <c r="Q885" s="2" t="str">
        <f t="shared" si="40"/>
        <v/>
      </c>
      <c r="R885" s="2" t="str">
        <f t="shared" si="41"/>
        <v/>
      </c>
      <c r="S885" s="2" t="str">
        <f>IFERROR(IF($F885="","",INDEX(リスト!$C:$C,MATCH($F885,リスト!$B:$B,0))),"")</f>
        <v/>
      </c>
      <c r="T885" s="2" t="str">
        <f>IFERROR(IF($K885="","",INDEX(リスト!$F:$F,MATCH($K885,リスト!$E:$E,0))),"")</f>
        <v/>
      </c>
      <c r="U885" s="2" t="str">
        <f>IF($B885="","",RIGHT($G885*1000+100+COUNTIF($G$2:$G885,$G885),9))</f>
        <v/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/>
      </c>
    </row>
    <row r="886" spans="15:22" x14ac:dyDescent="0.45">
      <c r="O886" s="2" t="str">
        <f>IFERROR(IF($B886="","",INDEX(所属情報!$E:$E,MATCH($A886,所属情報!$A:$A,0))),"")</f>
        <v/>
      </c>
      <c r="P886" s="2" t="str">
        <f t="shared" si="39"/>
        <v/>
      </c>
      <c r="Q886" s="2" t="str">
        <f t="shared" si="40"/>
        <v/>
      </c>
      <c r="R886" s="2" t="str">
        <f t="shared" si="41"/>
        <v/>
      </c>
      <c r="S886" s="2" t="str">
        <f>IFERROR(IF($F886="","",INDEX(リスト!$C:$C,MATCH($F886,リスト!$B:$B,0))),"")</f>
        <v/>
      </c>
      <c r="T886" s="2" t="str">
        <f>IFERROR(IF($K886="","",INDEX(リスト!$F:$F,MATCH($K886,リスト!$E:$E,0))),"")</f>
        <v/>
      </c>
      <c r="U886" s="2" t="str">
        <f>IF($B886="","",RIGHT($G886*1000+100+COUNTIF($G$2:$G886,$G886),9))</f>
        <v/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/>
      </c>
    </row>
    <row r="887" spans="15:22" x14ac:dyDescent="0.45">
      <c r="O887" s="2" t="str">
        <f>IFERROR(IF($B887="","",INDEX(所属情報!$E:$E,MATCH($A887,所属情報!$A:$A,0))),"")</f>
        <v/>
      </c>
      <c r="P887" s="2" t="str">
        <f t="shared" si="39"/>
        <v/>
      </c>
      <c r="Q887" s="2" t="str">
        <f t="shared" si="40"/>
        <v/>
      </c>
      <c r="R887" s="2" t="str">
        <f t="shared" si="41"/>
        <v/>
      </c>
      <c r="S887" s="2" t="str">
        <f>IFERROR(IF($F887="","",INDEX(リスト!$C:$C,MATCH($F887,リスト!$B:$B,0))),"")</f>
        <v/>
      </c>
      <c r="T887" s="2" t="str">
        <f>IFERROR(IF($K887="","",INDEX(リスト!$F:$F,MATCH($K887,リスト!$E:$E,0))),"")</f>
        <v/>
      </c>
      <c r="U887" s="2" t="str">
        <f>IF($B887="","",RIGHT($G887*1000+100+COUNTIF($G$2:$G887,$G887),9))</f>
        <v/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/>
      </c>
    </row>
    <row r="888" spans="15:22" x14ac:dyDescent="0.45">
      <c r="O888" s="2" t="str">
        <f>IFERROR(IF($B888="","",INDEX(所属情報!$E:$E,MATCH($A888,所属情報!$A:$A,0))),"")</f>
        <v/>
      </c>
      <c r="P888" s="2" t="str">
        <f t="shared" si="39"/>
        <v/>
      </c>
      <c r="Q888" s="2" t="str">
        <f t="shared" si="40"/>
        <v/>
      </c>
      <c r="R888" s="2" t="str">
        <f t="shared" si="41"/>
        <v/>
      </c>
      <c r="S888" s="2" t="str">
        <f>IFERROR(IF($F888="","",INDEX(リスト!$C:$C,MATCH($F888,リスト!$B:$B,0))),"")</f>
        <v/>
      </c>
      <c r="T888" s="2" t="str">
        <f>IFERROR(IF($K888="","",INDEX(リスト!$F:$F,MATCH($K888,リスト!$E:$E,0))),"")</f>
        <v/>
      </c>
      <c r="U888" s="2" t="str">
        <f>IF($B888="","",RIGHT($G888*1000+100+COUNTIF($G$2:$G888,$G888),9))</f>
        <v/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/>
      </c>
    </row>
    <row r="889" spans="15:22" x14ac:dyDescent="0.45">
      <c r="O889" s="2" t="str">
        <f>IFERROR(IF($B889="","",INDEX(所属情報!$E:$E,MATCH($A889,所属情報!$A:$A,0))),"")</f>
        <v/>
      </c>
      <c r="P889" s="2" t="str">
        <f t="shared" si="39"/>
        <v/>
      </c>
      <c r="Q889" s="2" t="str">
        <f t="shared" si="40"/>
        <v/>
      </c>
      <c r="R889" s="2" t="str">
        <f t="shared" si="41"/>
        <v/>
      </c>
      <c r="S889" s="2" t="str">
        <f>IFERROR(IF($F889="","",INDEX(リスト!$C:$C,MATCH($F889,リスト!$B:$B,0))),"")</f>
        <v/>
      </c>
      <c r="T889" s="2" t="str">
        <f>IFERROR(IF($K889="","",INDEX(リスト!$F:$F,MATCH($K889,リスト!$E:$E,0))),"")</f>
        <v/>
      </c>
      <c r="U889" s="2" t="str">
        <f>IF($B889="","",RIGHT($G889*1000+100+COUNTIF($G$2:$G889,$G889),9))</f>
        <v/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/>
      </c>
    </row>
    <row r="890" spans="15:22" x14ac:dyDescent="0.45">
      <c r="O890" s="2" t="str">
        <f>IFERROR(IF($B890="","",INDEX(所属情報!$E:$E,MATCH($A890,所属情報!$A:$A,0))),"")</f>
        <v/>
      </c>
      <c r="P890" s="2" t="str">
        <f t="shared" si="39"/>
        <v/>
      </c>
      <c r="Q890" s="2" t="str">
        <f t="shared" si="40"/>
        <v/>
      </c>
      <c r="R890" s="2" t="str">
        <f t="shared" si="41"/>
        <v/>
      </c>
      <c r="S890" s="2" t="str">
        <f>IFERROR(IF($F890="","",INDEX(リスト!$C:$C,MATCH($F890,リスト!$B:$B,0))),"")</f>
        <v/>
      </c>
      <c r="T890" s="2" t="str">
        <f>IFERROR(IF($K890="","",INDEX(リスト!$F:$F,MATCH($K890,リスト!$E:$E,0))),"")</f>
        <v/>
      </c>
      <c r="U890" s="2" t="str">
        <f>IF($B890="","",RIGHT($G890*1000+100+COUNTIF($G$2:$G890,$G890),9))</f>
        <v/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/>
      </c>
    </row>
    <row r="891" spans="15:22" x14ac:dyDescent="0.45">
      <c r="O891" s="2" t="str">
        <f>IFERROR(IF($B891="","",INDEX(所属情報!$E:$E,MATCH($A891,所属情報!$A:$A,0))),"")</f>
        <v/>
      </c>
      <c r="P891" s="2" t="str">
        <f t="shared" si="39"/>
        <v/>
      </c>
      <c r="Q891" s="2" t="str">
        <f t="shared" si="40"/>
        <v/>
      </c>
      <c r="R891" s="2" t="str">
        <f t="shared" si="41"/>
        <v/>
      </c>
      <c r="S891" s="2" t="str">
        <f>IFERROR(IF($F891="","",INDEX(リスト!$C:$C,MATCH($F891,リスト!$B:$B,0))),"")</f>
        <v/>
      </c>
      <c r="T891" s="2" t="str">
        <f>IFERROR(IF($K891="","",INDEX(リスト!$F:$F,MATCH($K891,リスト!$E:$E,0))),"")</f>
        <v/>
      </c>
      <c r="U891" s="2" t="str">
        <f>IF($B891="","",RIGHT($G891*1000+100+COUNTIF($G$2:$G891,$G891),9))</f>
        <v/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/>
      </c>
    </row>
    <row r="892" spans="15:22" x14ac:dyDescent="0.45">
      <c r="O892" s="2" t="str">
        <f>IFERROR(IF($B892="","",INDEX(所属情報!$E:$E,MATCH($A892,所属情報!$A:$A,0))),"")</f>
        <v/>
      </c>
      <c r="P892" s="2" t="str">
        <f t="shared" si="39"/>
        <v/>
      </c>
      <c r="Q892" s="2" t="str">
        <f t="shared" si="40"/>
        <v/>
      </c>
      <c r="R892" s="2" t="str">
        <f t="shared" si="41"/>
        <v/>
      </c>
      <c r="S892" s="2" t="str">
        <f>IFERROR(IF($F892="","",INDEX(リスト!$C:$C,MATCH($F892,リスト!$B:$B,0))),"")</f>
        <v/>
      </c>
      <c r="T892" s="2" t="str">
        <f>IFERROR(IF($K892="","",INDEX(リスト!$F:$F,MATCH($K892,リスト!$E:$E,0))),"")</f>
        <v/>
      </c>
      <c r="U892" s="2" t="str">
        <f>IF($B892="","",RIGHT($G892*1000+100+COUNTIF($G$2:$G892,$G892),9))</f>
        <v/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/>
      </c>
    </row>
    <row r="893" spans="15:22" x14ac:dyDescent="0.45">
      <c r="O893" s="2" t="str">
        <f>IFERROR(IF($B893="","",INDEX(所属情報!$E:$E,MATCH($A893,所属情報!$A:$A,0))),"")</f>
        <v/>
      </c>
      <c r="P893" s="2" t="str">
        <f t="shared" si="39"/>
        <v/>
      </c>
      <c r="Q893" s="2" t="str">
        <f t="shared" si="40"/>
        <v/>
      </c>
      <c r="R893" s="2" t="str">
        <f t="shared" si="41"/>
        <v/>
      </c>
      <c r="S893" s="2" t="str">
        <f>IFERROR(IF($F893="","",INDEX(リスト!$C:$C,MATCH($F893,リスト!$B:$B,0))),"")</f>
        <v/>
      </c>
      <c r="T893" s="2" t="str">
        <f>IFERROR(IF($K893="","",INDEX(リスト!$F:$F,MATCH($K893,リスト!$E:$E,0))),"")</f>
        <v/>
      </c>
      <c r="U893" s="2" t="str">
        <f>IF($B893="","",RIGHT($G893*1000+100+COUNTIF($G$2:$G893,$G893),9))</f>
        <v/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/>
      </c>
    </row>
    <row r="894" spans="15:22" x14ac:dyDescent="0.45">
      <c r="O894" s="2" t="str">
        <f>IFERROR(IF($B894="","",INDEX(所属情報!$E:$E,MATCH($A894,所属情報!$A:$A,0))),"")</f>
        <v/>
      </c>
      <c r="P894" s="2" t="str">
        <f t="shared" si="39"/>
        <v/>
      </c>
      <c r="Q894" s="2" t="str">
        <f t="shared" si="40"/>
        <v/>
      </c>
      <c r="R894" s="2" t="str">
        <f t="shared" si="41"/>
        <v/>
      </c>
      <c r="S894" s="2" t="str">
        <f>IFERROR(IF($F894="","",INDEX(リスト!$C:$C,MATCH($F894,リスト!$B:$B,0))),"")</f>
        <v/>
      </c>
      <c r="T894" s="2" t="str">
        <f>IFERROR(IF($K894="","",INDEX(リスト!$F:$F,MATCH($K894,リスト!$E:$E,0))),"")</f>
        <v/>
      </c>
      <c r="U894" s="2" t="str">
        <f>IF($B894="","",RIGHT($G894*1000+100+COUNTIF($G$2:$G894,$G894),9))</f>
        <v/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/>
      </c>
    </row>
    <row r="895" spans="15:22" x14ac:dyDescent="0.45">
      <c r="O895" s="2" t="str">
        <f>IFERROR(IF($B895="","",INDEX(所属情報!$E:$E,MATCH($A895,所属情報!$A:$A,0))),"")</f>
        <v/>
      </c>
      <c r="P895" s="2" t="str">
        <f t="shared" si="39"/>
        <v/>
      </c>
      <c r="Q895" s="2" t="str">
        <f t="shared" si="40"/>
        <v/>
      </c>
      <c r="R895" s="2" t="str">
        <f t="shared" si="41"/>
        <v/>
      </c>
      <c r="S895" s="2" t="str">
        <f>IFERROR(IF($F895="","",INDEX(リスト!$C:$C,MATCH($F895,リスト!$B:$B,0))),"")</f>
        <v/>
      </c>
      <c r="T895" s="2" t="str">
        <f>IFERROR(IF($K895="","",INDEX(リスト!$F:$F,MATCH($K895,リスト!$E:$E,0))),"")</f>
        <v/>
      </c>
      <c r="U895" s="2" t="str">
        <f>IF($B895="","",RIGHT($G895*1000+100+COUNTIF($G$2:$G895,$G895),9))</f>
        <v/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/>
      </c>
    </row>
    <row r="896" spans="15:22" x14ac:dyDescent="0.45">
      <c r="O896" s="2" t="str">
        <f>IFERROR(IF($B896="","",INDEX(所属情報!$E:$E,MATCH($A896,所属情報!$A:$A,0))),"")</f>
        <v/>
      </c>
      <c r="P896" s="2" t="str">
        <f t="shared" si="39"/>
        <v/>
      </c>
      <c r="Q896" s="2" t="str">
        <f t="shared" si="40"/>
        <v/>
      </c>
      <c r="R896" s="2" t="str">
        <f t="shared" si="41"/>
        <v/>
      </c>
      <c r="S896" s="2" t="str">
        <f>IFERROR(IF($F896="","",INDEX(リスト!$C:$C,MATCH($F896,リスト!$B:$B,0))),"")</f>
        <v/>
      </c>
      <c r="T896" s="2" t="str">
        <f>IFERROR(IF($K896="","",INDEX(リスト!$F:$F,MATCH($K896,リスト!$E:$E,0))),"")</f>
        <v/>
      </c>
      <c r="U896" s="2" t="str">
        <f>IF($B896="","",RIGHT($G896*1000+100+COUNTIF($G$2:$G896,$G896),9))</f>
        <v/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/>
      </c>
    </row>
    <row r="897" spans="15:22" x14ac:dyDescent="0.45">
      <c r="O897" s="2" t="str">
        <f>IFERROR(IF($B897="","",INDEX(所属情報!$E:$E,MATCH($A897,所属情報!$A:$A,0))),"")</f>
        <v/>
      </c>
      <c r="P897" s="2" t="str">
        <f t="shared" si="39"/>
        <v/>
      </c>
      <c r="Q897" s="2" t="str">
        <f t="shared" si="40"/>
        <v/>
      </c>
      <c r="R897" s="2" t="str">
        <f t="shared" si="41"/>
        <v/>
      </c>
      <c r="S897" s="2" t="str">
        <f>IFERROR(IF($F897="","",INDEX(リスト!$C:$C,MATCH($F897,リスト!$B:$B,0))),"")</f>
        <v/>
      </c>
      <c r="T897" s="2" t="str">
        <f>IFERROR(IF($K897="","",INDEX(リスト!$F:$F,MATCH($K897,リスト!$E:$E,0))),"")</f>
        <v/>
      </c>
      <c r="U897" s="2" t="str">
        <f>IF($B897="","",RIGHT($G897*1000+100+COUNTIF($G$2:$G897,$G897),9))</f>
        <v/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/>
      </c>
    </row>
    <row r="898" spans="15:22" x14ac:dyDescent="0.45">
      <c r="O898" s="2" t="str">
        <f>IFERROR(IF($B898="","",INDEX(所属情報!$E:$E,MATCH($A898,所属情報!$A:$A,0))),"")</f>
        <v/>
      </c>
      <c r="P898" s="2" t="str">
        <f t="shared" si="39"/>
        <v/>
      </c>
      <c r="Q898" s="2" t="str">
        <f t="shared" si="40"/>
        <v/>
      </c>
      <c r="R898" s="2" t="str">
        <f t="shared" si="41"/>
        <v/>
      </c>
      <c r="S898" s="2" t="str">
        <f>IFERROR(IF($F898="","",INDEX(リスト!$C:$C,MATCH($F898,リスト!$B:$B,0))),"")</f>
        <v/>
      </c>
      <c r="T898" s="2" t="str">
        <f>IFERROR(IF($K898="","",INDEX(リスト!$F:$F,MATCH($K898,リスト!$E:$E,0))),"")</f>
        <v/>
      </c>
      <c r="U898" s="2" t="str">
        <f>IF($B898="","",RIGHT($G898*1000+100+COUNTIF($G$2:$G898,$G898),9))</f>
        <v/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/>
      </c>
    </row>
    <row r="899" spans="15:22" x14ac:dyDescent="0.45">
      <c r="O899" s="2" t="str">
        <f>IFERROR(IF($B899="","",INDEX(所属情報!$E:$E,MATCH($A899,所属情報!$A:$A,0))),"")</f>
        <v/>
      </c>
      <c r="P899" s="2" t="str">
        <f t="shared" ref="P899:P962" si="42">IF($C899="","",IF($E899="",$C899,$C899&amp;" ("&amp;$E899&amp;")"))</f>
        <v/>
      </c>
      <c r="Q899" s="2" t="str">
        <f t="shared" ref="Q899:Q962" si="43">IF($D899="","",ASC($D899))</f>
        <v/>
      </c>
      <c r="R899" s="2" t="str">
        <f t="shared" ref="R899:R962" si="44">IF($I899="","",UPPER($I899)&amp;" "&amp;UPPER(LEFT($J899,1))&amp;LOWER(RIGHT($J899,LEN($J899)-1))&amp;" ("&amp;MID($G899,3,2)&amp;")")</f>
        <v/>
      </c>
      <c r="S899" s="2" t="str">
        <f>IFERROR(IF($F899="","",INDEX(リスト!$C:$C,MATCH($F899,リスト!$B:$B,0))),"")</f>
        <v/>
      </c>
      <c r="T899" s="2" t="str">
        <f>IFERROR(IF($K899="","",INDEX(リスト!$F:$F,MATCH($K899,リスト!$E:$E,0))),"")</f>
        <v/>
      </c>
      <c r="U899" s="2" t="str">
        <f>IF($B899="","",RIGHT($G899*1000+100+COUNTIF($G$2:$G899,$G899),9))</f>
        <v/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/>
      </c>
    </row>
    <row r="900" spans="15:22" x14ac:dyDescent="0.45">
      <c r="O900" s="2" t="str">
        <f>IFERROR(IF($B900="","",INDEX(所属情報!$E:$E,MATCH($A900,所属情報!$A:$A,0))),"")</f>
        <v/>
      </c>
      <c r="P900" s="2" t="str">
        <f t="shared" si="42"/>
        <v/>
      </c>
      <c r="Q900" s="2" t="str">
        <f t="shared" si="43"/>
        <v/>
      </c>
      <c r="R900" s="2" t="str">
        <f t="shared" si="44"/>
        <v/>
      </c>
      <c r="S900" s="2" t="str">
        <f>IFERROR(IF($F900="","",INDEX(リスト!$C:$C,MATCH($F900,リスト!$B:$B,0))),"")</f>
        <v/>
      </c>
      <c r="T900" s="2" t="str">
        <f>IFERROR(IF($K900="","",INDEX(リスト!$F:$F,MATCH($K900,リスト!$E:$E,0))),"")</f>
        <v/>
      </c>
      <c r="U900" s="2" t="str">
        <f>IF($B900="","",RIGHT($G900*1000+100+COUNTIF($G$2:$G900,$G900),9))</f>
        <v/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/>
      </c>
    </row>
    <row r="901" spans="15:22" x14ac:dyDescent="0.45">
      <c r="O901" s="2" t="str">
        <f>IFERROR(IF($B901="","",INDEX(所属情報!$E:$E,MATCH($A901,所属情報!$A:$A,0))),"")</f>
        <v/>
      </c>
      <c r="P901" s="2" t="str">
        <f t="shared" si="42"/>
        <v/>
      </c>
      <c r="Q901" s="2" t="str">
        <f t="shared" si="43"/>
        <v/>
      </c>
      <c r="R901" s="2" t="str">
        <f t="shared" si="44"/>
        <v/>
      </c>
      <c r="S901" s="2" t="str">
        <f>IFERROR(IF($F901="","",INDEX(リスト!$C:$C,MATCH($F901,リスト!$B:$B,0))),"")</f>
        <v/>
      </c>
      <c r="T901" s="2" t="str">
        <f>IFERROR(IF($K901="","",INDEX(リスト!$F:$F,MATCH($K901,リスト!$E:$E,0))),"")</f>
        <v/>
      </c>
      <c r="U901" s="2" t="str">
        <f>IF($B901="","",RIGHT($G901*1000+100+COUNTIF($G$2:$G901,$G901),9))</f>
        <v/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/>
      </c>
    </row>
    <row r="902" spans="15:22" x14ac:dyDescent="0.45">
      <c r="O902" s="2" t="str">
        <f>IFERROR(IF($B902="","",INDEX(所属情報!$E:$E,MATCH($A902,所属情報!$A:$A,0))),"")</f>
        <v/>
      </c>
      <c r="P902" s="2" t="str">
        <f t="shared" si="42"/>
        <v/>
      </c>
      <c r="Q902" s="2" t="str">
        <f t="shared" si="43"/>
        <v/>
      </c>
      <c r="R902" s="2" t="str">
        <f t="shared" si="44"/>
        <v/>
      </c>
      <c r="S902" s="2" t="str">
        <f>IFERROR(IF($F902="","",INDEX(リスト!$C:$C,MATCH($F902,リスト!$B:$B,0))),"")</f>
        <v/>
      </c>
      <c r="T902" s="2" t="str">
        <f>IFERROR(IF($K902="","",INDEX(リスト!$F:$F,MATCH($K902,リスト!$E:$E,0))),"")</f>
        <v/>
      </c>
      <c r="U902" s="2" t="str">
        <f>IF($B902="","",RIGHT($G902*1000+100+COUNTIF($G$2:$G902,$G902),9))</f>
        <v/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/>
      </c>
    </row>
    <row r="903" spans="15:22" x14ac:dyDescent="0.45">
      <c r="O903" s="2" t="str">
        <f>IFERROR(IF($B903="","",INDEX(所属情報!$E:$E,MATCH($A903,所属情報!$A:$A,0))),"")</f>
        <v/>
      </c>
      <c r="P903" s="2" t="str">
        <f t="shared" si="42"/>
        <v/>
      </c>
      <c r="Q903" s="2" t="str">
        <f t="shared" si="43"/>
        <v/>
      </c>
      <c r="R903" s="2" t="str">
        <f t="shared" si="44"/>
        <v/>
      </c>
      <c r="S903" s="2" t="str">
        <f>IFERROR(IF($F903="","",INDEX(リスト!$C:$C,MATCH($F903,リスト!$B:$B,0))),"")</f>
        <v/>
      </c>
      <c r="T903" s="2" t="str">
        <f>IFERROR(IF($K903="","",INDEX(リスト!$F:$F,MATCH($K903,リスト!$E:$E,0))),"")</f>
        <v/>
      </c>
      <c r="U903" s="2" t="str">
        <f>IF($B903="","",RIGHT($G903*1000+100+COUNTIF($G$2:$G903,$G903),9))</f>
        <v/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/>
      </c>
    </row>
    <row r="904" spans="15:22" x14ac:dyDescent="0.45">
      <c r="O904" s="2" t="str">
        <f>IFERROR(IF($B904="","",INDEX(所属情報!$E:$E,MATCH($A904,所属情報!$A:$A,0))),"")</f>
        <v/>
      </c>
      <c r="P904" s="2" t="str">
        <f t="shared" si="42"/>
        <v/>
      </c>
      <c r="Q904" s="2" t="str">
        <f t="shared" si="43"/>
        <v/>
      </c>
      <c r="R904" s="2" t="str">
        <f t="shared" si="44"/>
        <v/>
      </c>
      <c r="S904" s="2" t="str">
        <f>IFERROR(IF($F904="","",INDEX(リスト!$C:$C,MATCH($F904,リスト!$B:$B,0))),"")</f>
        <v/>
      </c>
      <c r="T904" s="2" t="str">
        <f>IFERROR(IF($K904="","",INDEX(リスト!$F:$F,MATCH($K904,リスト!$E:$E,0))),"")</f>
        <v/>
      </c>
      <c r="U904" s="2" t="str">
        <f>IF($B904="","",RIGHT($G904*1000+100+COUNTIF($G$2:$G904,$G904),9))</f>
        <v/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/>
      </c>
    </row>
    <row r="905" spans="15:22" x14ac:dyDescent="0.45">
      <c r="O905" s="2" t="str">
        <f>IFERROR(IF($B905="","",INDEX(所属情報!$E:$E,MATCH($A905,所属情報!$A:$A,0))),"")</f>
        <v/>
      </c>
      <c r="P905" s="2" t="str">
        <f t="shared" si="42"/>
        <v/>
      </c>
      <c r="Q905" s="2" t="str">
        <f t="shared" si="43"/>
        <v/>
      </c>
      <c r="R905" s="2" t="str">
        <f t="shared" si="44"/>
        <v/>
      </c>
      <c r="S905" s="2" t="str">
        <f>IFERROR(IF($F905="","",INDEX(リスト!$C:$C,MATCH($F905,リスト!$B:$B,0))),"")</f>
        <v/>
      </c>
      <c r="T905" s="2" t="str">
        <f>IFERROR(IF($K905="","",INDEX(リスト!$F:$F,MATCH($K905,リスト!$E:$E,0))),"")</f>
        <v/>
      </c>
      <c r="U905" s="2" t="str">
        <f>IF($B905="","",RIGHT($G905*1000+100+COUNTIF($G$2:$G905,$G905),9))</f>
        <v/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/>
      </c>
    </row>
    <row r="906" spans="15:22" x14ac:dyDescent="0.45">
      <c r="O906" s="2" t="str">
        <f>IFERROR(IF($B906="","",INDEX(所属情報!$E:$E,MATCH($A906,所属情報!$A:$A,0))),"")</f>
        <v/>
      </c>
      <c r="P906" s="2" t="str">
        <f t="shared" si="42"/>
        <v/>
      </c>
      <c r="Q906" s="2" t="str">
        <f t="shared" si="43"/>
        <v/>
      </c>
      <c r="R906" s="2" t="str">
        <f t="shared" si="44"/>
        <v/>
      </c>
      <c r="S906" s="2" t="str">
        <f>IFERROR(IF($F906="","",INDEX(リスト!$C:$C,MATCH($F906,リスト!$B:$B,0))),"")</f>
        <v/>
      </c>
      <c r="T906" s="2" t="str">
        <f>IFERROR(IF($K906="","",INDEX(リスト!$F:$F,MATCH($K906,リスト!$E:$E,0))),"")</f>
        <v/>
      </c>
      <c r="U906" s="2" t="str">
        <f>IF($B906="","",RIGHT($G906*1000+100+COUNTIF($G$2:$G906,$G906),9))</f>
        <v/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/>
      </c>
    </row>
    <row r="907" spans="15:22" x14ac:dyDescent="0.45">
      <c r="O907" s="2" t="str">
        <f>IFERROR(IF($B907="","",INDEX(所属情報!$E:$E,MATCH($A907,所属情報!$A:$A,0))),"")</f>
        <v/>
      </c>
      <c r="P907" s="2" t="str">
        <f t="shared" si="42"/>
        <v/>
      </c>
      <c r="Q907" s="2" t="str">
        <f t="shared" si="43"/>
        <v/>
      </c>
      <c r="R907" s="2" t="str">
        <f t="shared" si="44"/>
        <v/>
      </c>
      <c r="S907" s="2" t="str">
        <f>IFERROR(IF($F907="","",INDEX(リスト!$C:$C,MATCH($F907,リスト!$B:$B,0))),"")</f>
        <v/>
      </c>
      <c r="T907" s="2" t="str">
        <f>IFERROR(IF($K907="","",INDEX(リスト!$F:$F,MATCH($K907,リスト!$E:$E,0))),"")</f>
        <v/>
      </c>
      <c r="U907" s="2" t="str">
        <f>IF($B907="","",RIGHT($G907*1000+100+COUNTIF($G$2:$G907,$G907),9))</f>
        <v/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/>
      </c>
    </row>
    <row r="908" spans="15:22" x14ac:dyDescent="0.45">
      <c r="O908" s="2" t="str">
        <f>IFERROR(IF($B908="","",INDEX(所属情報!$E:$E,MATCH($A908,所属情報!$A:$A,0))),"")</f>
        <v/>
      </c>
      <c r="P908" s="2" t="str">
        <f t="shared" si="42"/>
        <v/>
      </c>
      <c r="Q908" s="2" t="str">
        <f t="shared" si="43"/>
        <v/>
      </c>
      <c r="R908" s="2" t="str">
        <f t="shared" si="44"/>
        <v/>
      </c>
      <c r="S908" s="2" t="str">
        <f>IFERROR(IF($F908="","",INDEX(リスト!$C:$C,MATCH($F908,リスト!$B:$B,0))),"")</f>
        <v/>
      </c>
      <c r="T908" s="2" t="str">
        <f>IFERROR(IF($K908="","",INDEX(リスト!$F:$F,MATCH($K908,リスト!$E:$E,0))),"")</f>
        <v/>
      </c>
      <c r="U908" s="2" t="str">
        <f>IF($B908="","",RIGHT($G908*1000+100+COUNTIF($G$2:$G908,$G908),9))</f>
        <v/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/>
      </c>
    </row>
    <row r="909" spans="15:22" x14ac:dyDescent="0.45">
      <c r="O909" s="2" t="str">
        <f>IFERROR(IF($B909="","",INDEX(所属情報!$E:$E,MATCH($A909,所属情報!$A:$A,0))),"")</f>
        <v/>
      </c>
      <c r="P909" s="2" t="str">
        <f t="shared" si="42"/>
        <v/>
      </c>
      <c r="Q909" s="2" t="str">
        <f t="shared" si="43"/>
        <v/>
      </c>
      <c r="R909" s="2" t="str">
        <f t="shared" si="44"/>
        <v/>
      </c>
      <c r="S909" s="2" t="str">
        <f>IFERROR(IF($F909="","",INDEX(リスト!$C:$C,MATCH($F909,リスト!$B:$B,0))),"")</f>
        <v/>
      </c>
      <c r="T909" s="2" t="str">
        <f>IFERROR(IF($K909="","",INDEX(リスト!$F:$F,MATCH($K909,リスト!$E:$E,0))),"")</f>
        <v/>
      </c>
      <c r="U909" s="2" t="str">
        <f>IF($B909="","",RIGHT($G909*1000+100+COUNTIF($G$2:$G909,$G909),9))</f>
        <v/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/>
      </c>
    </row>
    <row r="910" spans="15:22" x14ac:dyDescent="0.45">
      <c r="O910" s="2" t="str">
        <f>IFERROR(IF($B910="","",INDEX(所属情報!$E:$E,MATCH($A910,所属情報!$A:$A,0))),"")</f>
        <v/>
      </c>
      <c r="P910" s="2" t="str">
        <f t="shared" si="42"/>
        <v/>
      </c>
      <c r="Q910" s="2" t="str">
        <f t="shared" si="43"/>
        <v/>
      </c>
      <c r="R910" s="2" t="str">
        <f t="shared" si="44"/>
        <v/>
      </c>
      <c r="S910" s="2" t="str">
        <f>IFERROR(IF($F910="","",INDEX(リスト!$C:$C,MATCH($F910,リスト!$B:$B,0))),"")</f>
        <v/>
      </c>
      <c r="T910" s="2" t="str">
        <f>IFERROR(IF($K910="","",INDEX(リスト!$F:$F,MATCH($K910,リスト!$E:$E,0))),"")</f>
        <v/>
      </c>
      <c r="U910" s="2" t="str">
        <f>IF($B910="","",RIGHT($G910*1000+100+COUNTIF($G$2:$G910,$G910),9))</f>
        <v/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/>
      </c>
    </row>
    <row r="911" spans="15:22" x14ac:dyDescent="0.45">
      <c r="O911" s="2" t="str">
        <f>IFERROR(IF($B911="","",INDEX(所属情報!$E:$E,MATCH($A911,所属情報!$A:$A,0))),"")</f>
        <v/>
      </c>
      <c r="P911" s="2" t="str">
        <f t="shared" si="42"/>
        <v/>
      </c>
      <c r="Q911" s="2" t="str">
        <f t="shared" si="43"/>
        <v/>
      </c>
      <c r="R911" s="2" t="str">
        <f t="shared" si="44"/>
        <v/>
      </c>
      <c r="S911" s="2" t="str">
        <f>IFERROR(IF($F911="","",INDEX(リスト!$C:$C,MATCH($F911,リスト!$B:$B,0))),"")</f>
        <v/>
      </c>
      <c r="T911" s="2" t="str">
        <f>IFERROR(IF($K911="","",INDEX(リスト!$F:$F,MATCH($K911,リスト!$E:$E,0))),"")</f>
        <v/>
      </c>
      <c r="U911" s="2" t="str">
        <f>IF($B911="","",RIGHT($G911*1000+100+COUNTIF($G$2:$G911,$G911),9))</f>
        <v/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/>
      </c>
    </row>
    <row r="912" spans="15:22" x14ac:dyDescent="0.45">
      <c r="O912" s="2" t="str">
        <f>IFERROR(IF($B912="","",INDEX(所属情報!$E:$E,MATCH($A912,所属情報!$A:$A,0))),"")</f>
        <v/>
      </c>
      <c r="P912" s="2" t="str">
        <f t="shared" si="42"/>
        <v/>
      </c>
      <c r="Q912" s="2" t="str">
        <f t="shared" si="43"/>
        <v/>
      </c>
      <c r="R912" s="2" t="str">
        <f t="shared" si="44"/>
        <v/>
      </c>
      <c r="S912" s="2" t="str">
        <f>IFERROR(IF($F912="","",INDEX(リスト!$C:$C,MATCH($F912,リスト!$B:$B,0))),"")</f>
        <v/>
      </c>
      <c r="T912" s="2" t="str">
        <f>IFERROR(IF($K912="","",INDEX(リスト!$F:$F,MATCH($K912,リスト!$E:$E,0))),"")</f>
        <v/>
      </c>
      <c r="U912" s="2" t="str">
        <f>IF($B912="","",RIGHT($G912*1000+100+COUNTIF($G$2:$G912,$G912),9))</f>
        <v/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/>
      </c>
    </row>
    <row r="913" spans="15:22" x14ac:dyDescent="0.45">
      <c r="O913" s="2" t="str">
        <f>IFERROR(IF($B913="","",INDEX(所属情報!$E:$E,MATCH($A913,所属情報!$A:$A,0))),"")</f>
        <v/>
      </c>
      <c r="P913" s="2" t="str">
        <f t="shared" si="42"/>
        <v/>
      </c>
      <c r="Q913" s="2" t="str">
        <f t="shared" si="43"/>
        <v/>
      </c>
      <c r="R913" s="2" t="str">
        <f t="shared" si="44"/>
        <v/>
      </c>
      <c r="S913" s="2" t="str">
        <f>IFERROR(IF($F913="","",INDEX(リスト!$C:$C,MATCH($F913,リスト!$B:$B,0))),"")</f>
        <v/>
      </c>
      <c r="T913" s="2" t="str">
        <f>IFERROR(IF($K913="","",INDEX(リスト!$F:$F,MATCH($K913,リスト!$E:$E,0))),"")</f>
        <v/>
      </c>
      <c r="U913" s="2" t="str">
        <f>IF($B913="","",RIGHT($G913*1000+100+COUNTIF($G$2:$G913,$G913),9))</f>
        <v/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/>
      </c>
    </row>
    <row r="914" spans="15:22" x14ac:dyDescent="0.45">
      <c r="O914" s="2" t="str">
        <f>IFERROR(IF($B914="","",INDEX(所属情報!$E:$E,MATCH($A914,所属情報!$A:$A,0))),"")</f>
        <v/>
      </c>
      <c r="P914" s="2" t="str">
        <f t="shared" si="42"/>
        <v/>
      </c>
      <c r="Q914" s="2" t="str">
        <f t="shared" si="43"/>
        <v/>
      </c>
      <c r="R914" s="2" t="str">
        <f t="shared" si="44"/>
        <v/>
      </c>
      <c r="S914" s="2" t="str">
        <f>IFERROR(IF($F914="","",INDEX(リスト!$C:$C,MATCH($F914,リスト!$B:$B,0))),"")</f>
        <v/>
      </c>
      <c r="T914" s="2" t="str">
        <f>IFERROR(IF($K914="","",INDEX(リスト!$F:$F,MATCH($K914,リスト!$E:$E,0))),"")</f>
        <v/>
      </c>
      <c r="U914" s="2" t="str">
        <f>IF($B914="","",RIGHT($G914*1000+100+COUNTIF($G$2:$G914,$G914),9))</f>
        <v/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/>
      </c>
    </row>
    <row r="915" spans="15:22" x14ac:dyDescent="0.45">
      <c r="O915" s="2" t="str">
        <f>IFERROR(IF($B915="","",INDEX(所属情報!$E:$E,MATCH($A915,所属情報!$A:$A,0))),"")</f>
        <v/>
      </c>
      <c r="P915" s="2" t="str">
        <f t="shared" si="42"/>
        <v/>
      </c>
      <c r="Q915" s="2" t="str">
        <f t="shared" si="43"/>
        <v/>
      </c>
      <c r="R915" s="2" t="str">
        <f t="shared" si="44"/>
        <v/>
      </c>
      <c r="S915" s="2" t="str">
        <f>IFERROR(IF($F915="","",INDEX(リスト!$C:$C,MATCH($F915,リスト!$B:$B,0))),"")</f>
        <v/>
      </c>
      <c r="T915" s="2" t="str">
        <f>IFERROR(IF($K915="","",INDEX(リスト!$F:$F,MATCH($K915,リスト!$E:$E,0))),"")</f>
        <v/>
      </c>
      <c r="U915" s="2" t="str">
        <f>IF($B915="","",RIGHT($G915*1000+100+COUNTIF($G$2:$G915,$G915),9))</f>
        <v/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/>
      </c>
    </row>
    <row r="916" spans="15:22" x14ac:dyDescent="0.45">
      <c r="O916" s="2" t="str">
        <f>IFERROR(IF($B916="","",INDEX(所属情報!$E:$E,MATCH($A916,所属情報!$A:$A,0))),"")</f>
        <v/>
      </c>
      <c r="P916" s="2" t="str">
        <f t="shared" si="42"/>
        <v/>
      </c>
      <c r="Q916" s="2" t="str">
        <f t="shared" si="43"/>
        <v/>
      </c>
      <c r="R916" s="2" t="str">
        <f t="shared" si="44"/>
        <v/>
      </c>
      <c r="S916" s="2" t="str">
        <f>IFERROR(IF($F916="","",INDEX(リスト!$C:$C,MATCH($F916,リスト!$B:$B,0))),"")</f>
        <v/>
      </c>
      <c r="T916" s="2" t="str">
        <f>IFERROR(IF($K916="","",INDEX(リスト!$F:$F,MATCH($K916,リスト!$E:$E,0))),"")</f>
        <v/>
      </c>
      <c r="U916" s="2" t="str">
        <f>IF($B916="","",RIGHT($G916*1000+100+COUNTIF($G$2:$G916,$G916),9))</f>
        <v/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/>
      </c>
    </row>
    <row r="917" spans="15:22" x14ac:dyDescent="0.45">
      <c r="O917" s="2" t="str">
        <f>IFERROR(IF($B917="","",INDEX(所属情報!$E:$E,MATCH($A917,所属情報!$A:$A,0))),"")</f>
        <v/>
      </c>
      <c r="P917" s="2" t="str">
        <f t="shared" si="42"/>
        <v/>
      </c>
      <c r="Q917" s="2" t="str">
        <f t="shared" si="43"/>
        <v/>
      </c>
      <c r="R917" s="2" t="str">
        <f t="shared" si="44"/>
        <v/>
      </c>
      <c r="S917" s="2" t="str">
        <f>IFERROR(IF($F917="","",INDEX(リスト!$C:$C,MATCH($F917,リスト!$B:$B,0))),"")</f>
        <v/>
      </c>
      <c r="T917" s="2" t="str">
        <f>IFERROR(IF($K917="","",INDEX(リスト!$F:$F,MATCH($K917,リスト!$E:$E,0))),"")</f>
        <v/>
      </c>
      <c r="U917" s="2" t="str">
        <f>IF($B917="","",RIGHT($G917*1000+100+COUNTIF($G$2:$G917,$G917),9))</f>
        <v/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/>
      </c>
    </row>
    <row r="918" spans="15:22" x14ac:dyDescent="0.45">
      <c r="O918" s="2" t="str">
        <f>IFERROR(IF($B918="","",INDEX(所属情報!$E:$E,MATCH($A918,所属情報!$A:$A,0))),"")</f>
        <v/>
      </c>
      <c r="P918" s="2" t="str">
        <f t="shared" si="42"/>
        <v/>
      </c>
      <c r="Q918" s="2" t="str">
        <f t="shared" si="43"/>
        <v/>
      </c>
      <c r="R918" s="2" t="str">
        <f t="shared" si="44"/>
        <v/>
      </c>
      <c r="S918" s="2" t="str">
        <f>IFERROR(IF($F918="","",INDEX(リスト!$C:$C,MATCH($F918,リスト!$B:$B,0))),"")</f>
        <v/>
      </c>
      <c r="T918" s="2" t="str">
        <f>IFERROR(IF($K918="","",INDEX(リスト!$F:$F,MATCH($K918,リスト!$E:$E,0))),"")</f>
        <v/>
      </c>
      <c r="U918" s="2" t="str">
        <f>IF($B918="","",RIGHT($G918*1000+100+COUNTIF($G$2:$G918,$G918),9))</f>
        <v/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/>
      </c>
    </row>
    <row r="919" spans="15:22" x14ac:dyDescent="0.45">
      <c r="O919" s="2" t="str">
        <f>IFERROR(IF($B919="","",INDEX(所属情報!$E:$E,MATCH($A919,所属情報!$A:$A,0))),"")</f>
        <v/>
      </c>
      <c r="P919" s="2" t="str">
        <f t="shared" si="42"/>
        <v/>
      </c>
      <c r="Q919" s="2" t="str">
        <f t="shared" si="43"/>
        <v/>
      </c>
      <c r="R919" s="2" t="str">
        <f t="shared" si="44"/>
        <v/>
      </c>
      <c r="S919" s="2" t="str">
        <f>IFERROR(IF($F919="","",INDEX(リスト!$C:$C,MATCH($F919,リスト!$B:$B,0))),"")</f>
        <v/>
      </c>
      <c r="T919" s="2" t="str">
        <f>IFERROR(IF($K919="","",INDEX(リスト!$F:$F,MATCH($K919,リスト!$E:$E,0))),"")</f>
        <v/>
      </c>
      <c r="U919" s="2" t="str">
        <f>IF($B919="","",RIGHT($G919*1000+100+COUNTIF($G$2:$G919,$G919),9))</f>
        <v/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/>
      </c>
    </row>
    <row r="920" spans="15:22" x14ac:dyDescent="0.45">
      <c r="O920" s="2" t="str">
        <f>IFERROR(IF($B920="","",INDEX(所属情報!$E:$E,MATCH($A920,所属情報!$A:$A,0))),"")</f>
        <v/>
      </c>
      <c r="P920" s="2" t="str">
        <f t="shared" si="42"/>
        <v/>
      </c>
      <c r="Q920" s="2" t="str">
        <f t="shared" si="43"/>
        <v/>
      </c>
      <c r="R920" s="2" t="str">
        <f t="shared" si="44"/>
        <v/>
      </c>
      <c r="S920" s="2" t="str">
        <f>IFERROR(IF($F920="","",INDEX(リスト!$C:$C,MATCH($F920,リスト!$B:$B,0))),"")</f>
        <v/>
      </c>
      <c r="T920" s="2" t="str">
        <f>IFERROR(IF($K920="","",INDEX(リスト!$F:$F,MATCH($K920,リスト!$E:$E,0))),"")</f>
        <v/>
      </c>
      <c r="U920" s="2" t="str">
        <f>IF($B920="","",RIGHT($G920*1000+100+COUNTIF($G$2:$G920,$G920),9))</f>
        <v/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/>
      </c>
    </row>
    <row r="921" spans="15:22" x14ac:dyDescent="0.45">
      <c r="O921" s="2" t="str">
        <f>IFERROR(IF($B921="","",INDEX(所属情報!$E:$E,MATCH($A921,所属情報!$A:$A,0))),"")</f>
        <v/>
      </c>
      <c r="P921" s="2" t="str">
        <f t="shared" si="42"/>
        <v/>
      </c>
      <c r="Q921" s="2" t="str">
        <f t="shared" si="43"/>
        <v/>
      </c>
      <c r="R921" s="2" t="str">
        <f t="shared" si="44"/>
        <v/>
      </c>
      <c r="S921" s="2" t="str">
        <f>IFERROR(IF($F921="","",INDEX(リスト!$C:$C,MATCH($F921,リスト!$B:$B,0))),"")</f>
        <v/>
      </c>
      <c r="T921" s="2" t="str">
        <f>IFERROR(IF($K921="","",INDEX(リスト!$F:$F,MATCH($K921,リスト!$E:$E,0))),"")</f>
        <v/>
      </c>
      <c r="U921" s="2" t="str">
        <f>IF($B921="","",RIGHT($G921*1000+100+COUNTIF($G$2:$G921,$G921),9))</f>
        <v/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/>
      </c>
    </row>
    <row r="922" spans="15:22" x14ac:dyDescent="0.45">
      <c r="O922" s="2" t="str">
        <f>IFERROR(IF($B922="","",INDEX(所属情報!$E:$E,MATCH($A922,所属情報!$A:$A,0))),"")</f>
        <v/>
      </c>
      <c r="P922" s="2" t="str">
        <f t="shared" si="42"/>
        <v/>
      </c>
      <c r="Q922" s="2" t="str">
        <f t="shared" si="43"/>
        <v/>
      </c>
      <c r="R922" s="2" t="str">
        <f t="shared" si="44"/>
        <v/>
      </c>
      <c r="S922" s="2" t="str">
        <f>IFERROR(IF($F922="","",INDEX(リスト!$C:$C,MATCH($F922,リスト!$B:$B,0))),"")</f>
        <v/>
      </c>
      <c r="T922" s="2" t="str">
        <f>IFERROR(IF($K922="","",INDEX(リスト!$F:$F,MATCH($K922,リスト!$E:$E,0))),"")</f>
        <v/>
      </c>
      <c r="U922" s="2" t="str">
        <f>IF($B922="","",RIGHT($G922*1000+100+COUNTIF($G$2:$G922,$G922),9))</f>
        <v/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/>
      </c>
    </row>
    <row r="923" spans="15:22" x14ac:dyDescent="0.45">
      <c r="O923" s="2" t="str">
        <f>IFERROR(IF($B923="","",INDEX(所属情報!$E:$E,MATCH($A923,所属情報!$A:$A,0))),"")</f>
        <v/>
      </c>
      <c r="P923" s="2" t="str">
        <f t="shared" si="42"/>
        <v/>
      </c>
      <c r="Q923" s="2" t="str">
        <f t="shared" si="43"/>
        <v/>
      </c>
      <c r="R923" s="2" t="str">
        <f t="shared" si="44"/>
        <v/>
      </c>
      <c r="S923" s="2" t="str">
        <f>IFERROR(IF($F923="","",INDEX(リスト!$C:$C,MATCH($F923,リスト!$B:$B,0))),"")</f>
        <v/>
      </c>
      <c r="T923" s="2" t="str">
        <f>IFERROR(IF($K923="","",INDEX(リスト!$F:$F,MATCH($K923,リスト!$E:$E,0))),"")</f>
        <v/>
      </c>
      <c r="U923" s="2" t="str">
        <f>IF($B923="","",RIGHT($G923*1000+100+COUNTIF($G$2:$G923,$G923),9))</f>
        <v/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/>
      </c>
    </row>
    <row r="924" spans="15:22" x14ac:dyDescent="0.45">
      <c r="O924" s="2" t="str">
        <f>IFERROR(IF($B924="","",INDEX(所属情報!$E:$E,MATCH($A924,所属情報!$A:$A,0))),"")</f>
        <v/>
      </c>
      <c r="P924" s="2" t="str">
        <f t="shared" si="42"/>
        <v/>
      </c>
      <c r="Q924" s="2" t="str">
        <f t="shared" si="43"/>
        <v/>
      </c>
      <c r="R924" s="2" t="str">
        <f t="shared" si="44"/>
        <v/>
      </c>
      <c r="S924" s="2" t="str">
        <f>IFERROR(IF($F924="","",INDEX(リスト!$C:$C,MATCH($F924,リスト!$B:$B,0))),"")</f>
        <v/>
      </c>
      <c r="T924" s="2" t="str">
        <f>IFERROR(IF($K924="","",INDEX(リスト!$F:$F,MATCH($K924,リスト!$E:$E,0))),"")</f>
        <v/>
      </c>
      <c r="U924" s="2" t="str">
        <f>IF($B924="","",RIGHT($G924*1000+100+COUNTIF($G$2:$G924,$G924),9))</f>
        <v/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/>
      </c>
    </row>
    <row r="925" spans="15:22" x14ac:dyDescent="0.45">
      <c r="O925" s="2" t="str">
        <f>IFERROR(IF($B925="","",INDEX(所属情報!$E:$E,MATCH($A925,所属情報!$A:$A,0))),"")</f>
        <v/>
      </c>
      <c r="P925" s="2" t="str">
        <f t="shared" si="42"/>
        <v/>
      </c>
      <c r="Q925" s="2" t="str">
        <f t="shared" si="43"/>
        <v/>
      </c>
      <c r="R925" s="2" t="str">
        <f t="shared" si="44"/>
        <v/>
      </c>
      <c r="S925" s="2" t="str">
        <f>IFERROR(IF($F925="","",INDEX(リスト!$C:$C,MATCH($F925,リスト!$B:$B,0))),"")</f>
        <v/>
      </c>
      <c r="T925" s="2" t="str">
        <f>IFERROR(IF($K925="","",INDEX(リスト!$F:$F,MATCH($K925,リスト!$E:$E,0))),"")</f>
        <v/>
      </c>
      <c r="U925" s="2" t="str">
        <f>IF($B925="","",RIGHT($G925*1000+100+COUNTIF($G$2:$G925,$G925),9))</f>
        <v/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/>
      </c>
    </row>
    <row r="926" spans="15:22" x14ac:dyDescent="0.45">
      <c r="O926" s="2" t="str">
        <f>IFERROR(IF($B926="","",INDEX(所属情報!$E:$E,MATCH($A926,所属情報!$A:$A,0))),"")</f>
        <v/>
      </c>
      <c r="P926" s="2" t="str">
        <f t="shared" si="42"/>
        <v/>
      </c>
      <c r="Q926" s="2" t="str">
        <f t="shared" si="43"/>
        <v/>
      </c>
      <c r="R926" s="2" t="str">
        <f t="shared" si="44"/>
        <v/>
      </c>
      <c r="S926" s="2" t="str">
        <f>IFERROR(IF($F926="","",INDEX(リスト!$C:$C,MATCH($F926,リスト!$B:$B,0))),"")</f>
        <v/>
      </c>
      <c r="T926" s="2" t="str">
        <f>IFERROR(IF($K926="","",INDEX(リスト!$F:$F,MATCH($K926,リスト!$E:$E,0))),"")</f>
        <v/>
      </c>
      <c r="U926" s="2" t="str">
        <f>IF($B926="","",RIGHT($G926*1000+100+COUNTIF($G$2:$G926,$G926),9))</f>
        <v/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/>
      </c>
    </row>
    <row r="927" spans="15:22" x14ac:dyDescent="0.45">
      <c r="O927" s="2" t="str">
        <f>IFERROR(IF($B927="","",INDEX(所属情報!$E:$E,MATCH($A927,所属情報!$A:$A,0))),"")</f>
        <v/>
      </c>
      <c r="P927" s="2" t="str">
        <f t="shared" si="42"/>
        <v/>
      </c>
      <c r="Q927" s="2" t="str">
        <f t="shared" si="43"/>
        <v/>
      </c>
      <c r="R927" s="2" t="str">
        <f t="shared" si="44"/>
        <v/>
      </c>
      <c r="S927" s="2" t="str">
        <f>IFERROR(IF($F927="","",INDEX(リスト!$C:$C,MATCH($F927,リスト!$B:$B,0))),"")</f>
        <v/>
      </c>
      <c r="T927" s="2" t="str">
        <f>IFERROR(IF($K927="","",INDEX(リスト!$F:$F,MATCH($K927,リスト!$E:$E,0))),"")</f>
        <v/>
      </c>
      <c r="U927" s="2" t="str">
        <f>IF($B927="","",RIGHT($G927*1000+100+COUNTIF($G$2:$G927,$G927),9))</f>
        <v/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/>
      </c>
    </row>
    <row r="928" spans="15:22" x14ac:dyDescent="0.45">
      <c r="O928" s="2" t="str">
        <f>IFERROR(IF($B928="","",INDEX(所属情報!$E:$E,MATCH($A928,所属情報!$A:$A,0))),"")</f>
        <v/>
      </c>
      <c r="P928" s="2" t="str">
        <f t="shared" si="42"/>
        <v/>
      </c>
      <c r="Q928" s="2" t="str">
        <f t="shared" si="43"/>
        <v/>
      </c>
      <c r="R928" s="2" t="str">
        <f t="shared" si="44"/>
        <v/>
      </c>
      <c r="S928" s="2" t="str">
        <f>IFERROR(IF($F928="","",INDEX(リスト!$C:$C,MATCH($F928,リスト!$B:$B,0))),"")</f>
        <v/>
      </c>
      <c r="T928" s="2" t="str">
        <f>IFERROR(IF($K928="","",INDEX(リスト!$F:$F,MATCH($K928,リスト!$E:$E,0))),"")</f>
        <v/>
      </c>
      <c r="U928" s="2" t="str">
        <f>IF($B928="","",RIGHT($G928*1000+100+COUNTIF($G$2:$G928,$G928),9))</f>
        <v/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/>
      </c>
    </row>
    <row r="929" spans="15:22" x14ac:dyDescent="0.45">
      <c r="O929" s="2" t="str">
        <f>IFERROR(IF($B929="","",INDEX(所属情報!$E:$E,MATCH($A929,所属情報!$A:$A,0))),"")</f>
        <v/>
      </c>
      <c r="P929" s="2" t="str">
        <f t="shared" si="42"/>
        <v/>
      </c>
      <c r="Q929" s="2" t="str">
        <f t="shared" si="43"/>
        <v/>
      </c>
      <c r="R929" s="2" t="str">
        <f t="shared" si="44"/>
        <v/>
      </c>
      <c r="S929" s="2" t="str">
        <f>IFERROR(IF($F929="","",INDEX(リスト!$C:$C,MATCH($F929,リスト!$B:$B,0))),"")</f>
        <v/>
      </c>
      <c r="T929" s="2" t="str">
        <f>IFERROR(IF($K929="","",INDEX(リスト!$F:$F,MATCH($K929,リスト!$E:$E,0))),"")</f>
        <v/>
      </c>
      <c r="U929" s="2" t="str">
        <f>IF($B929="","",RIGHT($G929*1000+100+COUNTIF($G$2:$G929,$G929),9))</f>
        <v/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/>
      </c>
    </row>
    <row r="930" spans="15:22" x14ac:dyDescent="0.45">
      <c r="O930" s="2" t="str">
        <f>IFERROR(IF($B930="","",INDEX(所属情報!$E:$E,MATCH($A930,所属情報!$A:$A,0))),"")</f>
        <v/>
      </c>
      <c r="P930" s="2" t="str">
        <f t="shared" si="42"/>
        <v/>
      </c>
      <c r="Q930" s="2" t="str">
        <f t="shared" si="43"/>
        <v/>
      </c>
      <c r="R930" s="2" t="str">
        <f t="shared" si="44"/>
        <v/>
      </c>
      <c r="S930" s="2" t="str">
        <f>IFERROR(IF($F930="","",INDEX(リスト!$C:$C,MATCH($F930,リスト!$B:$B,0))),"")</f>
        <v/>
      </c>
      <c r="T930" s="2" t="str">
        <f>IFERROR(IF($K930="","",INDEX(リスト!$F:$F,MATCH($K930,リスト!$E:$E,0))),"")</f>
        <v/>
      </c>
      <c r="U930" s="2" t="str">
        <f>IF($B930="","",RIGHT($G930*1000+100+COUNTIF($G$2:$G930,$G930),9))</f>
        <v/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/>
      </c>
    </row>
    <row r="931" spans="15:22" x14ac:dyDescent="0.45">
      <c r="O931" s="2" t="str">
        <f>IFERROR(IF($B931="","",INDEX(所属情報!$E:$E,MATCH($A931,所属情報!$A:$A,0))),"")</f>
        <v/>
      </c>
      <c r="P931" s="2" t="str">
        <f t="shared" si="42"/>
        <v/>
      </c>
      <c r="Q931" s="2" t="str">
        <f t="shared" si="43"/>
        <v/>
      </c>
      <c r="R931" s="2" t="str">
        <f t="shared" si="44"/>
        <v/>
      </c>
      <c r="S931" s="2" t="str">
        <f>IFERROR(IF($F931="","",INDEX(リスト!$C:$C,MATCH($F931,リスト!$B:$B,0))),"")</f>
        <v/>
      </c>
      <c r="T931" s="2" t="str">
        <f>IFERROR(IF($K931="","",INDEX(リスト!$F:$F,MATCH($K931,リスト!$E:$E,0))),"")</f>
        <v/>
      </c>
      <c r="U931" s="2" t="str">
        <f>IF($B931="","",RIGHT($G931*1000+100+COUNTIF($G$2:$G931,$G931),9))</f>
        <v/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/>
      </c>
    </row>
    <row r="932" spans="15:22" x14ac:dyDescent="0.45">
      <c r="O932" s="2" t="str">
        <f>IFERROR(IF($B932="","",INDEX(所属情報!$E:$E,MATCH($A932,所属情報!$A:$A,0))),"")</f>
        <v/>
      </c>
      <c r="P932" s="2" t="str">
        <f t="shared" si="42"/>
        <v/>
      </c>
      <c r="Q932" s="2" t="str">
        <f t="shared" si="43"/>
        <v/>
      </c>
      <c r="R932" s="2" t="str">
        <f t="shared" si="44"/>
        <v/>
      </c>
      <c r="S932" s="2" t="str">
        <f>IFERROR(IF($F932="","",INDEX(リスト!$C:$C,MATCH($F932,リスト!$B:$B,0))),"")</f>
        <v/>
      </c>
      <c r="T932" s="2" t="str">
        <f>IFERROR(IF($K932="","",INDEX(リスト!$F:$F,MATCH($K932,リスト!$E:$E,0))),"")</f>
        <v/>
      </c>
      <c r="U932" s="2" t="str">
        <f>IF($B932="","",RIGHT($G932*1000+100+COUNTIF($G$2:$G932,$G932),9))</f>
        <v/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/>
      </c>
    </row>
    <row r="933" spans="15:22" x14ac:dyDescent="0.45">
      <c r="O933" s="2" t="str">
        <f>IFERROR(IF($B933="","",INDEX(所属情報!$E:$E,MATCH($A933,所属情報!$A:$A,0))),"")</f>
        <v/>
      </c>
      <c r="P933" s="2" t="str">
        <f t="shared" si="42"/>
        <v/>
      </c>
      <c r="Q933" s="2" t="str">
        <f t="shared" si="43"/>
        <v/>
      </c>
      <c r="R933" s="2" t="str">
        <f t="shared" si="44"/>
        <v/>
      </c>
      <c r="S933" s="2" t="str">
        <f>IFERROR(IF($F933="","",INDEX(リスト!$C:$C,MATCH($F933,リスト!$B:$B,0))),"")</f>
        <v/>
      </c>
      <c r="T933" s="2" t="str">
        <f>IFERROR(IF($K933="","",INDEX(リスト!$F:$F,MATCH($K933,リスト!$E:$E,0))),"")</f>
        <v/>
      </c>
      <c r="U933" s="2" t="str">
        <f>IF($B933="","",RIGHT($G933*1000+100+COUNTIF($G$2:$G933,$G933),9))</f>
        <v/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/>
      </c>
    </row>
    <row r="934" spans="15:22" x14ac:dyDescent="0.45">
      <c r="O934" s="2" t="str">
        <f>IFERROR(IF($B934="","",INDEX(所属情報!$E:$E,MATCH($A934,所属情報!$A:$A,0))),"")</f>
        <v/>
      </c>
      <c r="P934" s="2" t="str">
        <f t="shared" si="42"/>
        <v/>
      </c>
      <c r="Q934" s="2" t="str">
        <f t="shared" si="43"/>
        <v/>
      </c>
      <c r="R934" s="2" t="str">
        <f t="shared" si="44"/>
        <v/>
      </c>
      <c r="S934" s="2" t="str">
        <f>IFERROR(IF($F934="","",INDEX(リスト!$C:$C,MATCH($F934,リスト!$B:$B,0))),"")</f>
        <v/>
      </c>
      <c r="T934" s="2" t="str">
        <f>IFERROR(IF($K934="","",INDEX(リスト!$F:$F,MATCH($K934,リスト!$E:$E,0))),"")</f>
        <v/>
      </c>
      <c r="U934" s="2" t="str">
        <f>IF($B934="","",RIGHT($G934*1000+100+COUNTIF($G$2:$G934,$G934),9))</f>
        <v/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/>
      </c>
    </row>
    <row r="935" spans="15:22" x14ac:dyDescent="0.45">
      <c r="O935" s="2" t="str">
        <f>IFERROR(IF($B935="","",INDEX(所属情報!$E:$E,MATCH($A935,所属情報!$A:$A,0))),"")</f>
        <v/>
      </c>
      <c r="P935" s="2" t="str">
        <f t="shared" si="42"/>
        <v/>
      </c>
      <c r="Q935" s="2" t="str">
        <f t="shared" si="43"/>
        <v/>
      </c>
      <c r="R935" s="2" t="str">
        <f t="shared" si="44"/>
        <v/>
      </c>
      <c r="S935" s="2" t="str">
        <f>IFERROR(IF($F935="","",INDEX(リスト!$C:$C,MATCH($F935,リスト!$B:$B,0))),"")</f>
        <v/>
      </c>
      <c r="T935" s="2" t="str">
        <f>IFERROR(IF($K935="","",INDEX(リスト!$F:$F,MATCH($K935,リスト!$E:$E,0))),"")</f>
        <v/>
      </c>
      <c r="U935" s="2" t="str">
        <f>IF($B935="","",RIGHT($G935*1000+100+COUNTIF($G$2:$G935,$G935),9))</f>
        <v/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/>
      </c>
    </row>
    <row r="936" spans="15:22" x14ac:dyDescent="0.45">
      <c r="O936" s="2" t="str">
        <f>IFERROR(IF($B936="","",INDEX(所属情報!$E:$E,MATCH($A936,所属情報!$A:$A,0))),"")</f>
        <v/>
      </c>
      <c r="P936" s="2" t="str">
        <f t="shared" si="42"/>
        <v/>
      </c>
      <c r="Q936" s="2" t="str">
        <f t="shared" si="43"/>
        <v/>
      </c>
      <c r="R936" s="2" t="str">
        <f t="shared" si="44"/>
        <v/>
      </c>
      <c r="S936" s="2" t="str">
        <f>IFERROR(IF($F936="","",INDEX(リスト!$C:$C,MATCH($F936,リスト!$B:$B,0))),"")</f>
        <v/>
      </c>
      <c r="T936" s="2" t="str">
        <f>IFERROR(IF($K936="","",INDEX(リスト!$F:$F,MATCH($K936,リスト!$E:$E,0))),"")</f>
        <v/>
      </c>
      <c r="U936" s="2" t="str">
        <f>IF($B936="","",RIGHT($G936*1000+100+COUNTIF($G$2:$G936,$G936),9))</f>
        <v/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/>
      </c>
    </row>
    <row r="937" spans="15:22" x14ac:dyDescent="0.45">
      <c r="O937" s="2" t="str">
        <f>IFERROR(IF($B937="","",INDEX(所属情報!$E:$E,MATCH($A937,所属情報!$A:$A,0))),"")</f>
        <v/>
      </c>
      <c r="P937" s="2" t="str">
        <f t="shared" si="42"/>
        <v/>
      </c>
      <c r="Q937" s="2" t="str">
        <f t="shared" si="43"/>
        <v/>
      </c>
      <c r="R937" s="2" t="str">
        <f t="shared" si="44"/>
        <v/>
      </c>
      <c r="S937" s="2" t="str">
        <f>IFERROR(IF($F937="","",INDEX(リスト!$C:$C,MATCH($F937,リスト!$B:$B,0))),"")</f>
        <v/>
      </c>
      <c r="T937" s="2" t="str">
        <f>IFERROR(IF($K937="","",INDEX(リスト!$F:$F,MATCH($K937,リスト!$E:$E,0))),"")</f>
        <v/>
      </c>
      <c r="U937" s="2" t="str">
        <f>IF($B937="","",RIGHT($G937*1000+100+COUNTIF($G$2:$G937,$G937),9))</f>
        <v/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/>
      </c>
    </row>
    <row r="938" spans="15:22" x14ac:dyDescent="0.45">
      <c r="O938" s="2" t="str">
        <f>IFERROR(IF($B938="","",INDEX(所属情報!$E:$E,MATCH($A938,所属情報!$A:$A,0))),"")</f>
        <v/>
      </c>
      <c r="P938" s="2" t="str">
        <f t="shared" si="42"/>
        <v/>
      </c>
      <c r="Q938" s="2" t="str">
        <f t="shared" si="43"/>
        <v/>
      </c>
      <c r="R938" s="2" t="str">
        <f t="shared" si="44"/>
        <v/>
      </c>
      <c r="S938" s="2" t="str">
        <f>IFERROR(IF($F938="","",INDEX(リスト!$C:$C,MATCH($F938,リスト!$B:$B,0))),"")</f>
        <v/>
      </c>
      <c r="T938" s="2" t="str">
        <f>IFERROR(IF($K938="","",INDEX(リスト!$F:$F,MATCH($K938,リスト!$E:$E,0))),"")</f>
        <v/>
      </c>
      <c r="U938" s="2" t="str">
        <f>IF($B938="","",RIGHT($G938*1000+100+COUNTIF($G$2:$G938,$G938),9))</f>
        <v/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/>
      </c>
    </row>
    <row r="939" spans="15:22" x14ac:dyDescent="0.45">
      <c r="O939" s="2" t="str">
        <f>IFERROR(IF($B939="","",INDEX(所属情報!$E:$E,MATCH($A939,所属情報!$A:$A,0))),"")</f>
        <v/>
      </c>
      <c r="P939" s="2" t="str">
        <f t="shared" si="42"/>
        <v/>
      </c>
      <c r="Q939" s="2" t="str">
        <f t="shared" si="43"/>
        <v/>
      </c>
      <c r="R939" s="2" t="str">
        <f t="shared" si="44"/>
        <v/>
      </c>
      <c r="S939" s="2" t="str">
        <f>IFERROR(IF($F939="","",INDEX(リスト!$C:$C,MATCH($F939,リスト!$B:$B,0))),"")</f>
        <v/>
      </c>
      <c r="T939" s="2" t="str">
        <f>IFERROR(IF($K939="","",INDEX(リスト!$F:$F,MATCH($K939,リスト!$E:$E,0))),"")</f>
        <v/>
      </c>
      <c r="U939" s="2" t="str">
        <f>IF($B939="","",RIGHT($G939*1000+100+COUNTIF($G$2:$G939,$G939),9))</f>
        <v/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/>
      </c>
    </row>
    <row r="940" spans="15:22" x14ac:dyDescent="0.45">
      <c r="O940" s="2" t="str">
        <f>IFERROR(IF($B940="","",INDEX(所属情報!$E:$E,MATCH($A940,所属情報!$A:$A,0))),"")</f>
        <v/>
      </c>
      <c r="P940" s="2" t="str">
        <f t="shared" si="42"/>
        <v/>
      </c>
      <c r="Q940" s="2" t="str">
        <f t="shared" si="43"/>
        <v/>
      </c>
      <c r="R940" s="2" t="str">
        <f t="shared" si="44"/>
        <v/>
      </c>
      <c r="S940" s="2" t="str">
        <f>IFERROR(IF($F940="","",INDEX(リスト!$C:$C,MATCH($F940,リスト!$B:$B,0))),"")</f>
        <v/>
      </c>
      <c r="T940" s="2" t="str">
        <f>IFERROR(IF($K940="","",INDEX(リスト!$F:$F,MATCH($K940,リスト!$E:$E,0))),"")</f>
        <v/>
      </c>
      <c r="U940" s="2" t="str">
        <f>IF($B940="","",RIGHT($G940*1000+100+COUNTIF($G$2:$G940,$G940),9))</f>
        <v/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/>
      </c>
    </row>
    <row r="941" spans="15:22" x14ac:dyDescent="0.45">
      <c r="O941" s="2" t="str">
        <f>IFERROR(IF($B941="","",INDEX(所属情報!$E:$E,MATCH($A941,所属情報!$A:$A,0))),"")</f>
        <v/>
      </c>
      <c r="P941" s="2" t="str">
        <f t="shared" si="42"/>
        <v/>
      </c>
      <c r="Q941" s="2" t="str">
        <f t="shared" si="43"/>
        <v/>
      </c>
      <c r="R941" s="2" t="str">
        <f t="shared" si="44"/>
        <v/>
      </c>
      <c r="S941" s="2" t="str">
        <f>IFERROR(IF($F941="","",INDEX(リスト!$C:$C,MATCH($F941,リスト!$B:$B,0))),"")</f>
        <v/>
      </c>
      <c r="T941" s="2" t="str">
        <f>IFERROR(IF($K941="","",INDEX(リスト!$F:$F,MATCH($K941,リスト!$E:$E,0))),"")</f>
        <v/>
      </c>
      <c r="U941" s="2" t="str">
        <f>IF($B941="","",RIGHT($G941*1000+100+COUNTIF($G$2:$G941,$G941),9))</f>
        <v/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/>
      </c>
    </row>
    <row r="942" spans="15:22" x14ac:dyDescent="0.45">
      <c r="O942" s="2" t="str">
        <f>IFERROR(IF($B942="","",INDEX(所属情報!$E:$E,MATCH($A942,所属情報!$A:$A,0))),"")</f>
        <v/>
      </c>
      <c r="P942" s="2" t="str">
        <f t="shared" si="42"/>
        <v/>
      </c>
      <c r="Q942" s="2" t="str">
        <f t="shared" si="43"/>
        <v/>
      </c>
      <c r="R942" s="2" t="str">
        <f t="shared" si="44"/>
        <v/>
      </c>
      <c r="S942" s="2" t="str">
        <f>IFERROR(IF($F942="","",INDEX(リスト!$C:$C,MATCH($F942,リスト!$B:$B,0))),"")</f>
        <v/>
      </c>
      <c r="T942" s="2" t="str">
        <f>IFERROR(IF($K942="","",INDEX(リスト!$F:$F,MATCH($K942,リスト!$E:$E,0))),"")</f>
        <v/>
      </c>
      <c r="U942" s="2" t="str">
        <f>IF($B942="","",RIGHT($G942*1000+100+COUNTIF($G$2:$G942,$G942),9))</f>
        <v/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/>
      </c>
    </row>
    <row r="943" spans="15:22" x14ac:dyDescent="0.45">
      <c r="O943" s="2" t="str">
        <f>IFERROR(IF($B943="","",INDEX(所属情報!$E:$E,MATCH($A943,所属情報!$A:$A,0))),"")</f>
        <v/>
      </c>
      <c r="P943" s="2" t="str">
        <f t="shared" si="42"/>
        <v/>
      </c>
      <c r="Q943" s="2" t="str">
        <f t="shared" si="43"/>
        <v/>
      </c>
      <c r="R943" s="2" t="str">
        <f t="shared" si="44"/>
        <v/>
      </c>
      <c r="S943" s="2" t="str">
        <f>IFERROR(IF($F943="","",INDEX(リスト!$C:$C,MATCH($F943,リスト!$B:$B,0))),"")</f>
        <v/>
      </c>
      <c r="T943" s="2" t="str">
        <f>IFERROR(IF($K943="","",INDEX(リスト!$F:$F,MATCH($K943,リスト!$E:$E,0))),"")</f>
        <v/>
      </c>
      <c r="U943" s="2" t="str">
        <f>IF($B943="","",RIGHT($G943*1000+100+COUNTIF($G$2:$G943,$G943),9))</f>
        <v/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/>
      </c>
    </row>
    <row r="944" spans="15:22" x14ac:dyDescent="0.45">
      <c r="O944" s="2" t="str">
        <f>IFERROR(IF($B944="","",INDEX(所属情報!$E:$E,MATCH($A944,所属情報!$A:$A,0))),"")</f>
        <v/>
      </c>
      <c r="P944" s="2" t="str">
        <f t="shared" si="42"/>
        <v/>
      </c>
      <c r="Q944" s="2" t="str">
        <f t="shared" si="43"/>
        <v/>
      </c>
      <c r="R944" s="2" t="str">
        <f t="shared" si="44"/>
        <v/>
      </c>
      <c r="S944" s="2" t="str">
        <f>IFERROR(IF($F944="","",INDEX(リスト!$C:$C,MATCH($F944,リスト!$B:$B,0))),"")</f>
        <v/>
      </c>
      <c r="T944" s="2" t="str">
        <f>IFERROR(IF($K944="","",INDEX(リスト!$F:$F,MATCH($K944,リスト!$E:$E,0))),"")</f>
        <v/>
      </c>
      <c r="U944" s="2" t="str">
        <f>IF($B944="","",RIGHT($G944*1000+100+COUNTIF($G$2:$G944,$G944),9))</f>
        <v/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/>
      </c>
    </row>
    <row r="945" spans="15:22" x14ac:dyDescent="0.45">
      <c r="O945" s="2" t="str">
        <f>IFERROR(IF($B945="","",INDEX(所属情報!$E:$E,MATCH($A945,所属情報!$A:$A,0))),"")</f>
        <v/>
      </c>
      <c r="P945" s="2" t="str">
        <f t="shared" si="42"/>
        <v/>
      </c>
      <c r="Q945" s="2" t="str">
        <f t="shared" si="43"/>
        <v/>
      </c>
      <c r="R945" s="2" t="str">
        <f t="shared" si="44"/>
        <v/>
      </c>
      <c r="S945" s="2" t="str">
        <f>IFERROR(IF($F945="","",INDEX(リスト!$C:$C,MATCH($F945,リスト!$B:$B,0))),"")</f>
        <v/>
      </c>
      <c r="T945" s="2" t="str">
        <f>IFERROR(IF($K945="","",INDEX(リスト!$F:$F,MATCH($K945,リスト!$E:$E,0))),"")</f>
        <v/>
      </c>
      <c r="U945" s="2" t="str">
        <f>IF($B945="","",RIGHT($G945*1000+100+COUNTIF($G$2:$G945,$G945),9))</f>
        <v/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/>
      </c>
    </row>
    <row r="946" spans="15:22" x14ac:dyDescent="0.45">
      <c r="O946" s="2" t="str">
        <f>IFERROR(IF($B946="","",INDEX(所属情報!$E:$E,MATCH($A946,所属情報!$A:$A,0))),"")</f>
        <v/>
      </c>
      <c r="P946" s="2" t="str">
        <f t="shared" si="42"/>
        <v/>
      </c>
      <c r="Q946" s="2" t="str">
        <f t="shared" si="43"/>
        <v/>
      </c>
      <c r="R946" s="2" t="str">
        <f t="shared" si="44"/>
        <v/>
      </c>
      <c r="S946" s="2" t="str">
        <f>IFERROR(IF($F946="","",INDEX(リスト!$C:$C,MATCH($F946,リスト!$B:$B,0))),"")</f>
        <v/>
      </c>
      <c r="T946" s="2" t="str">
        <f>IFERROR(IF($K946="","",INDEX(リスト!$F:$F,MATCH($K946,リスト!$E:$E,0))),"")</f>
        <v/>
      </c>
      <c r="U946" s="2" t="str">
        <f>IF($B946="","",RIGHT($G946*1000+100+COUNTIF($G$2:$G946,$G946),9))</f>
        <v/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/>
      </c>
    </row>
    <row r="947" spans="15:22" x14ac:dyDescent="0.45">
      <c r="O947" s="2" t="str">
        <f>IFERROR(IF($B947="","",INDEX(所属情報!$E:$E,MATCH($A947,所属情報!$A:$A,0))),"")</f>
        <v/>
      </c>
      <c r="P947" s="2" t="str">
        <f t="shared" si="42"/>
        <v/>
      </c>
      <c r="Q947" s="2" t="str">
        <f t="shared" si="43"/>
        <v/>
      </c>
      <c r="R947" s="2" t="str">
        <f t="shared" si="44"/>
        <v/>
      </c>
      <c r="S947" s="2" t="str">
        <f>IFERROR(IF($F947="","",INDEX(リスト!$C:$C,MATCH($F947,リスト!$B:$B,0))),"")</f>
        <v/>
      </c>
      <c r="T947" s="2" t="str">
        <f>IFERROR(IF($K947="","",INDEX(リスト!$F:$F,MATCH($K947,リスト!$E:$E,0))),"")</f>
        <v/>
      </c>
      <c r="U947" s="2" t="str">
        <f>IF($B947="","",RIGHT($G947*1000+100+COUNTIF($G$2:$G947,$G947),9))</f>
        <v/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/>
      </c>
    </row>
    <row r="948" spans="15:22" x14ac:dyDescent="0.45">
      <c r="O948" s="2" t="str">
        <f>IFERROR(IF($B948="","",INDEX(所属情報!$E:$E,MATCH($A948,所属情報!$A:$A,0))),"")</f>
        <v/>
      </c>
      <c r="P948" s="2" t="str">
        <f t="shared" si="42"/>
        <v/>
      </c>
      <c r="Q948" s="2" t="str">
        <f t="shared" si="43"/>
        <v/>
      </c>
      <c r="R948" s="2" t="str">
        <f t="shared" si="44"/>
        <v/>
      </c>
      <c r="S948" s="2" t="str">
        <f>IFERROR(IF($F948="","",INDEX(リスト!$C:$C,MATCH($F948,リスト!$B:$B,0))),"")</f>
        <v/>
      </c>
      <c r="T948" s="2" t="str">
        <f>IFERROR(IF($K948="","",INDEX(リスト!$F:$F,MATCH($K948,リスト!$E:$E,0))),"")</f>
        <v/>
      </c>
      <c r="U948" s="2" t="str">
        <f>IF($B948="","",RIGHT($G948*1000+100+COUNTIF($G$2:$G948,$G948),9))</f>
        <v/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/>
      </c>
    </row>
    <row r="949" spans="15:22" x14ac:dyDescent="0.45">
      <c r="O949" s="2" t="str">
        <f>IFERROR(IF($B949="","",INDEX(所属情報!$E:$E,MATCH($A949,所属情報!$A:$A,0))),"")</f>
        <v/>
      </c>
      <c r="P949" s="2" t="str">
        <f t="shared" si="42"/>
        <v/>
      </c>
      <c r="Q949" s="2" t="str">
        <f t="shared" si="43"/>
        <v/>
      </c>
      <c r="R949" s="2" t="str">
        <f t="shared" si="44"/>
        <v/>
      </c>
      <c r="S949" s="2" t="str">
        <f>IFERROR(IF($F949="","",INDEX(リスト!$C:$C,MATCH($F949,リスト!$B:$B,0))),"")</f>
        <v/>
      </c>
      <c r="T949" s="2" t="str">
        <f>IFERROR(IF($K949="","",INDEX(リスト!$F:$F,MATCH($K949,リスト!$E:$E,0))),"")</f>
        <v/>
      </c>
      <c r="U949" s="2" t="str">
        <f>IF($B949="","",RIGHT($G949*1000+100+COUNTIF($G$2:$G949,$G949),9))</f>
        <v/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/>
      </c>
    </row>
    <row r="950" spans="15:22" x14ac:dyDescent="0.45">
      <c r="O950" s="2" t="str">
        <f>IFERROR(IF($B950="","",INDEX(所属情報!$E:$E,MATCH($A950,所属情報!$A:$A,0))),"")</f>
        <v/>
      </c>
      <c r="P950" s="2" t="str">
        <f t="shared" si="42"/>
        <v/>
      </c>
      <c r="Q950" s="2" t="str">
        <f t="shared" si="43"/>
        <v/>
      </c>
      <c r="R950" s="2" t="str">
        <f t="shared" si="44"/>
        <v/>
      </c>
      <c r="S950" s="2" t="str">
        <f>IFERROR(IF($F950="","",INDEX(リスト!$C:$C,MATCH($F950,リスト!$B:$B,0))),"")</f>
        <v/>
      </c>
      <c r="T950" s="2" t="str">
        <f>IFERROR(IF($K950="","",INDEX(リスト!$F:$F,MATCH($K950,リスト!$E:$E,0))),"")</f>
        <v/>
      </c>
      <c r="U950" s="2" t="str">
        <f>IF($B950="","",RIGHT($G950*1000+100+COUNTIF($G$2:$G950,$G950),9))</f>
        <v/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/>
      </c>
    </row>
    <row r="951" spans="15:22" x14ac:dyDescent="0.45">
      <c r="O951" s="2" t="str">
        <f>IFERROR(IF($B951="","",INDEX(所属情報!$E:$E,MATCH($A951,所属情報!$A:$A,0))),"")</f>
        <v/>
      </c>
      <c r="P951" s="2" t="str">
        <f t="shared" si="42"/>
        <v/>
      </c>
      <c r="Q951" s="2" t="str">
        <f t="shared" si="43"/>
        <v/>
      </c>
      <c r="R951" s="2" t="str">
        <f t="shared" si="44"/>
        <v/>
      </c>
      <c r="S951" s="2" t="str">
        <f>IFERROR(IF($F951="","",INDEX(リスト!$C:$C,MATCH($F951,リスト!$B:$B,0))),"")</f>
        <v/>
      </c>
      <c r="T951" s="2" t="str">
        <f>IFERROR(IF($K951="","",INDEX(リスト!$F:$F,MATCH($K951,リスト!$E:$E,0))),"")</f>
        <v/>
      </c>
      <c r="U951" s="2" t="str">
        <f>IF($B951="","",RIGHT($G951*1000+100+COUNTIF($G$2:$G951,$G951),9))</f>
        <v/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/>
      </c>
    </row>
    <row r="952" spans="15:22" x14ac:dyDescent="0.45">
      <c r="O952" s="2" t="str">
        <f>IFERROR(IF($B952="","",INDEX(所属情報!$E:$E,MATCH($A952,所属情報!$A:$A,0))),"")</f>
        <v/>
      </c>
      <c r="P952" s="2" t="str">
        <f t="shared" si="42"/>
        <v/>
      </c>
      <c r="Q952" s="2" t="str">
        <f t="shared" si="43"/>
        <v/>
      </c>
      <c r="R952" s="2" t="str">
        <f t="shared" si="44"/>
        <v/>
      </c>
      <c r="S952" s="2" t="str">
        <f>IFERROR(IF($F952="","",INDEX(リスト!$C:$C,MATCH($F952,リスト!$B:$B,0))),"")</f>
        <v/>
      </c>
      <c r="T952" s="2" t="str">
        <f>IFERROR(IF($K952="","",INDEX(リスト!$F:$F,MATCH($K952,リスト!$E:$E,0))),"")</f>
        <v/>
      </c>
      <c r="U952" s="2" t="str">
        <f>IF($B952="","",RIGHT($G952*1000+100+COUNTIF($G$2:$G952,$G952),9))</f>
        <v/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/>
      </c>
    </row>
    <row r="953" spans="15:22" x14ac:dyDescent="0.45">
      <c r="O953" s="2" t="str">
        <f>IFERROR(IF($B953="","",INDEX(所属情報!$E:$E,MATCH($A953,所属情報!$A:$A,0))),"")</f>
        <v/>
      </c>
      <c r="P953" s="2" t="str">
        <f t="shared" si="42"/>
        <v/>
      </c>
      <c r="Q953" s="2" t="str">
        <f t="shared" si="43"/>
        <v/>
      </c>
      <c r="R953" s="2" t="str">
        <f t="shared" si="44"/>
        <v/>
      </c>
      <c r="S953" s="2" t="str">
        <f>IFERROR(IF($F953="","",INDEX(リスト!$C:$C,MATCH($F953,リスト!$B:$B,0))),"")</f>
        <v/>
      </c>
      <c r="T953" s="2" t="str">
        <f>IFERROR(IF($K953="","",INDEX(リスト!$F:$F,MATCH($K953,リスト!$E:$E,0))),"")</f>
        <v/>
      </c>
      <c r="U953" s="2" t="str">
        <f>IF($B953="","",RIGHT($G953*1000+100+COUNTIF($G$2:$G953,$G953),9))</f>
        <v/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/>
      </c>
    </row>
    <row r="954" spans="15:22" x14ac:dyDescent="0.45">
      <c r="O954" s="2" t="str">
        <f>IFERROR(IF($B954="","",INDEX(所属情報!$E:$E,MATCH($A954,所属情報!$A:$A,0))),"")</f>
        <v/>
      </c>
      <c r="P954" s="2" t="str">
        <f t="shared" si="42"/>
        <v/>
      </c>
      <c r="Q954" s="2" t="str">
        <f t="shared" si="43"/>
        <v/>
      </c>
      <c r="R954" s="2" t="str">
        <f t="shared" si="44"/>
        <v/>
      </c>
      <c r="S954" s="2" t="str">
        <f>IFERROR(IF($F954="","",INDEX(リスト!$C:$C,MATCH($F954,リスト!$B:$B,0))),"")</f>
        <v/>
      </c>
      <c r="T954" s="2" t="str">
        <f>IFERROR(IF($K954="","",INDEX(リスト!$F:$F,MATCH($K954,リスト!$E:$E,0))),"")</f>
        <v/>
      </c>
      <c r="U954" s="2" t="str">
        <f>IF($B954="","",RIGHT($G954*1000+100+COUNTIF($G$2:$G954,$G954),9))</f>
        <v/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/>
      </c>
    </row>
    <row r="955" spans="15:22" x14ac:dyDescent="0.45">
      <c r="O955" s="2" t="str">
        <f>IFERROR(IF($B955="","",INDEX(所属情報!$E:$E,MATCH($A955,所属情報!$A:$A,0))),"")</f>
        <v/>
      </c>
      <c r="P955" s="2" t="str">
        <f t="shared" si="42"/>
        <v/>
      </c>
      <c r="Q955" s="2" t="str">
        <f t="shared" si="43"/>
        <v/>
      </c>
      <c r="R955" s="2" t="str">
        <f t="shared" si="44"/>
        <v/>
      </c>
      <c r="S955" s="2" t="str">
        <f>IFERROR(IF($F955="","",INDEX(リスト!$C:$C,MATCH($F955,リスト!$B:$B,0))),"")</f>
        <v/>
      </c>
      <c r="T955" s="2" t="str">
        <f>IFERROR(IF($K955="","",INDEX(リスト!$F:$F,MATCH($K955,リスト!$E:$E,0))),"")</f>
        <v/>
      </c>
      <c r="U955" s="2" t="str">
        <f>IF($B955="","",RIGHT($G955*1000+100+COUNTIF($G$2:$G955,$G955),9))</f>
        <v/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/>
      </c>
    </row>
    <row r="956" spans="15:22" x14ac:dyDescent="0.45">
      <c r="O956" s="2" t="str">
        <f>IFERROR(IF($B956="","",INDEX(所属情報!$E:$E,MATCH($A956,所属情報!$A:$A,0))),"")</f>
        <v/>
      </c>
      <c r="P956" s="2" t="str">
        <f t="shared" si="42"/>
        <v/>
      </c>
      <c r="Q956" s="2" t="str">
        <f t="shared" si="43"/>
        <v/>
      </c>
      <c r="R956" s="2" t="str">
        <f t="shared" si="44"/>
        <v/>
      </c>
      <c r="S956" s="2" t="str">
        <f>IFERROR(IF($F956="","",INDEX(リスト!$C:$C,MATCH($F956,リスト!$B:$B,0))),"")</f>
        <v/>
      </c>
      <c r="T956" s="2" t="str">
        <f>IFERROR(IF($K956="","",INDEX(リスト!$F:$F,MATCH($K956,リスト!$E:$E,0))),"")</f>
        <v/>
      </c>
      <c r="U956" s="2" t="str">
        <f>IF($B956="","",RIGHT($G956*1000+100+COUNTIF($G$2:$G956,$G956),9))</f>
        <v/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/>
      </c>
    </row>
    <row r="957" spans="15:22" x14ac:dyDescent="0.45">
      <c r="O957" s="2" t="str">
        <f>IFERROR(IF($B957="","",INDEX(所属情報!$E:$E,MATCH($A957,所属情報!$A:$A,0))),"")</f>
        <v/>
      </c>
      <c r="P957" s="2" t="str">
        <f t="shared" si="42"/>
        <v/>
      </c>
      <c r="Q957" s="2" t="str">
        <f t="shared" si="43"/>
        <v/>
      </c>
      <c r="R957" s="2" t="str">
        <f t="shared" si="44"/>
        <v/>
      </c>
      <c r="S957" s="2" t="str">
        <f>IFERROR(IF($F957="","",INDEX(リスト!$C:$C,MATCH($F957,リスト!$B:$B,0))),"")</f>
        <v/>
      </c>
      <c r="T957" s="2" t="str">
        <f>IFERROR(IF($K957="","",INDEX(リスト!$F:$F,MATCH($K957,リスト!$E:$E,0))),"")</f>
        <v/>
      </c>
      <c r="U957" s="2" t="str">
        <f>IF($B957="","",RIGHT($G957*1000+100+COUNTIF($G$2:$G957,$G957),9))</f>
        <v/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/>
      </c>
    </row>
    <row r="958" spans="15:22" x14ac:dyDescent="0.45">
      <c r="O958" s="2" t="str">
        <f>IFERROR(IF($B958="","",INDEX(所属情報!$E:$E,MATCH($A958,所属情報!$A:$A,0))),"")</f>
        <v/>
      </c>
      <c r="P958" s="2" t="str">
        <f t="shared" si="42"/>
        <v/>
      </c>
      <c r="Q958" s="2" t="str">
        <f t="shared" si="43"/>
        <v/>
      </c>
      <c r="R958" s="2" t="str">
        <f t="shared" si="44"/>
        <v/>
      </c>
      <c r="S958" s="2" t="str">
        <f>IFERROR(IF($F958="","",INDEX(リスト!$C:$C,MATCH($F958,リスト!$B:$B,0))),"")</f>
        <v/>
      </c>
      <c r="T958" s="2" t="str">
        <f>IFERROR(IF($K958="","",INDEX(リスト!$F:$F,MATCH($K958,リスト!$E:$E,0))),"")</f>
        <v/>
      </c>
      <c r="U958" s="2" t="str">
        <f>IF($B958="","",RIGHT($G958*1000+100+COUNTIF($G$2:$G958,$G958),9))</f>
        <v/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/>
      </c>
    </row>
    <row r="959" spans="15:22" x14ac:dyDescent="0.45">
      <c r="O959" s="2" t="str">
        <f>IFERROR(IF($B959="","",INDEX(所属情報!$E:$E,MATCH($A959,所属情報!$A:$A,0))),"")</f>
        <v/>
      </c>
      <c r="P959" s="2" t="str">
        <f t="shared" si="42"/>
        <v/>
      </c>
      <c r="Q959" s="2" t="str">
        <f t="shared" si="43"/>
        <v/>
      </c>
      <c r="R959" s="2" t="str">
        <f t="shared" si="44"/>
        <v/>
      </c>
      <c r="S959" s="2" t="str">
        <f>IFERROR(IF($F959="","",INDEX(リスト!$C:$C,MATCH($F959,リスト!$B:$B,0))),"")</f>
        <v/>
      </c>
      <c r="T959" s="2" t="str">
        <f>IFERROR(IF($K959="","",INDEX(リスト!$F:$F,MATCH($K959,リスト!$E:$E,0))),"")</f>
        <v/>
      </c>
      <c r="U959" s="2" t="str">
        <f>IF($B959="","",RIGHT($G959*1000+100+COUNTIF($G$2:$G959,$G959),9))</f>
        <v/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/>
      </c>
    </row>
    <row r="960" spans="15:22" x14ac:dyDescent="0.45">
      <c r="O960" s="2" t="str">
        <f>IFERROR(IF($B960="","",INDEX(所属情報!$E:$E,MATCH($A960,所属情報!$A:$A,0))),"")</f>
        <v/>
      </c>
      <c r="P960" s="2" t="str">
        <f t="shared" si="42"/>
        <v/>
      </c>
      <c r="Q960" s="2" t="str">
        <f t="shared" si="43"/>
        <v/>
      </c>
      <c r="R960" s="2" t="str">
        <f t="shared" si="44"/>
        <v/>
      </c>
      <c r="S960" s="2" t="str">
        <f>IFERROR(IF($F960="","",INDEX(リスト!$C:$C,MATCH($F960,リスト!$B:$B,0))),"")</f>
        <v/>
      </c>
      <c r="T960" s="2" t="str">
        <f>IFERROR(IF($K960="","",INDEX(リスト!$F:$F,MATCH($K960,リスト!$E:$E,0))),"")</f>
        <v/>
      </c>
      <c r="U960" s="2" t="str">
        <f>IF($B960="","",RIGHT($G960*1000+100+COUNTIF($G$2:$G960,$G960),9))</f>
        <v/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/>
      </c>
    </row>
    <row r="961" spans="15:22" x14ac:dyDescent="0.45">
      <c r="O961" s="2" t="str">
        <f>IFERROR(IF($B961="","",INDEX(所属情報!$E:$E,MATCH($A961,所属情報!$A:$A,0))),"")</f>
        <v/>
      </c>
      <c r="P961" s="2" t="str">
        <f t="shared" si="42"/>
        <v/>
      </c>
      <c r="Q961" s="2" t="str">
        <f t="shared" si="43"/>
        <v/>
      </c>
      <c r="R961" s="2" t="str">
        <f t="shared" si="44"/>
        <v/>
      </c>
      <c r="S961" s="2" t="str">
        <f>IFERROR(IF($F961="","",INDEX(リスト!$C:$C,MATCH($F961,リスト!$B:$B,0))),"")</f>
        <v/>
      </c>
      <c r="T961" s="2" t="str">
        <f>IFERROR(IF($K961="","",INDEX(リスト!$F:$F,MATCH($K961,リスト!$E:$E,0))),"")</f>
        <v/>
      </c>
      <c r="U961" s="2" t="str">
        <f>IF($B961="","",RIGHT($G961*1000+100+COUNTIF($G$2:$G961,$G961),9))</f>
        <v/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/>
      </c>
    </row>
    <row r="962" spans="15:22" x14ac:dyDescent="0.45">
      <c r="O962" s="2" t="str">
        <f>IFERROR(IF($B962="","",INDEX(所属情報!$E:$E,MATCH($A962,所属情報!$A:$A,0))),"")</f>
        <v/>
      </c>
      <c r="P962" s="2" t="str">
        <f t="shared" si="42"/>
        <v/>
      </c>
      <c r="Q962" s="2" t="str">
        <f t="shared" si="43"/>
        <v/>
      </c>
      <c r="R962" s="2" t="str">
        <f t="shared" si="44"/>
        <v/>
      </c>
      <c r="S962" s="2" t="str">
        <f>IFERROR(IF($F962="","",INDEX(リスト!$C:$C,MATCH($F962,リスト!$B:$B,0))),"")</f>
        <v/>
      </c>
      <c r="T962" s="2" t="str">
        <f>IFERROR(IF($K962="","",INDEX(リスト!$F:$F,MATCH($K962,リスト!$E:$E,0))),"")</f>
        <v/>
      </c>
      <c r="U962" s="2" t="str">
        <f>IF($B962="","",RIGHT($G962*1000+100+COUNTIF($G$2:$G962,$G962),9))</f>
        <v/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/>
      </c>
    </row>
    <row r="963" spans="15:22" x14ac:dyDescent="0.45">
      <c r="O963" s="2" t="str">
        <f>IFERROR(IF($B963="","",INDEX(所属情報!$E:$E,MATCH($A963,所属情報!$A:$A,0))),"")</f>
        <v/>
      </c>
      <c r="P963" s="2" t="str">
        <f t="shared" ref="P963:P1026" si="45">IF($C963="","",IF($E963="",$C963,$C963&amp;" ("&amp;$E963&amp;")"))</f>
        <v/>
      </c>
      <c r="Q963" s="2" t="str">
        <f t="shared" ref="Q963:Q1026" si="46">IF($D963="","",ASC($D963))</f>
        <v/>
      </c>
      <c r="R963" s="2" t="str">
        <f t="shared" ref="R963:R1026" si="47">IF($I963="","",UPPER($I963)&amp;" "&amp;UPPER(LEFT($J963,1))&amp;LOWER(RIGHT($J963,LEN($J963)-1))&amp;" ("&amp;MID($G963,3,2)&amp;")")</f>
        <v/>
      </c>
      <c r="S963" s="2" t="str">
        <f>IFERROR(IF($F963="","",INDEX(リスト!$C:$C,MATCH($F963,リスト!$B:$B,0))),"")</f>
        <v/>
      </c>
      <c r="T963" s="2" t="str">
        <f>IFERROR(IF($K963="","",INDEX(リスト!$F:$F,MATCH($K963,リスト!$E:$E,0))),"")</f>
        <v/>
      </c>
      <c r="U963" s="2" t="str">
        <f>IF($B963="","",RIGHT($G963*1000+100+COUNTIF($G$2:$G963,$G963),9))</f>
        <v/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/>
      </c>
    </row>
    <row r="964" spans="15:22" x14ac:dyDescent="0.45">
      <c r="O964" s="2" t="str">
        <f>IFERROR(IF($B964="","",INDEX(所属情報!$E:$E,MATCH($A964,所属情報!$A:$A,0))),"")</f>
        <v/>
      </c>
      <c r="P964" s="2" t="str">
        <f t="shared" si="45"/>
        <v/>
      </c>
      <c r="Q964" s="2" t="str">
        <f t="shared" si="46"/>
        <v/>
      </c>
      <c r="R964" s="2" t="str">
        <f t="shared" si="47"/>
        <v/>
      </c>
      <c r="S964" s="2" t="str">
        <f>IFERROR(IF($F964="","",INDEX(リスト!$C:$C,MATCH($F964,リスト!$B:$B,0))),"")</f>
        <v/>
      </c>
      <c r="T964" s="2" t="str">
        <f>IFERROR(IF($K964="","",INDEX(リスト!$F:$F,MATCH($K964,リスト!$E:$E,0))),"")</f>
        <v/>
      </c>
      <c r="U964" s="2" t="str">
        <f>IF($B964="","",RIGHT($G964*1000+100+COUNTIF($G$2:$G964,$G964),9))</f>
        <v/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/>
      </c>
    </row>
    <row r="965" spans="15:22" x14ac:dyDescent="0.45">
      <c r="O965" s="2" t="str">
        <f>IFERROR(IF($B965="","",INDEX(所属情報!$E:$E,MATCH($A965,所属情報!$A:$A,0))),"")</f>
        <v/>
      </c>
      <c r="P965" s="2" t="str">
        <f t="shared" si="45"/>
        <v/>
      </c>
      <c r="Q965" s="2" t="str">
        <f t="shared" si="46"/>
        <v/>
      </c>
      <c r="R965" s="2" t="str">
        <f t="shared" si="47"/>
        <v/>
      </c>
      <c r="S965" s="2" t="str">
        <f>IFERROR(IF($F965="","",INDEX(リスト!$C:$C,MATCH($F965,リスト!$B:$B,0))),"")</f>
        <v/>
      </c>
      <c r="T965" s="2" t="str">
        <f>IFERROR(IF($K965="","",INDEX(リスト!$F:$F,MATCH($K965,リスト!$E:$E,0))),"")</f>
        <v/>
      </c>
      <c r="U965" s="2" t="str">
        <f>IF($B965="","",RIGHT($G965*1000+100+COUNTIF($G$2:$G965,$G965),9))</f>
        <v/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/>
      </c>
    </row>
    <row r="966" spans="15:22" x14ac:dyDescent="0.45">
      <c r="O966" s="2" t="str">
        <f>IFERROR(IF($B966="","",INDEX(所属情報!$E:$E,MATCH($A966,所属情報!$A:$A,0))),"")</f>
        <v/>
      </c>
      <c r="P966" s="2" t="str">
        <f t="shared" si="45"/>
        <v/>
      </c>
      <c r="Q966" s="2" t="str">
        <f t="shared" si="46"/>
        <v/>
      </c>
      <c r="R966" s="2" t="str">
        <f t="shared" si="47"/>
        <v/>
      </c>
      <c r="S966" s="2" t="str">
        <f>IFERROR(IF($F966="","",INDEX(リスト!$C:$C,MATCH($F966,リスト!$B:$B,0))),"")</f>
        <v/>
      </c>
      <c r="T966" s="2" t="str">
        <f>IFERROR(IF($K966="","",INDEX(リスト!$F:$F,MATCH($K966,リスト!$E:$E,0))),"")</f>
        <v/>
      </c>
      <c r="U966" s="2" t="str">
        <f>IF($B966="","",RIGHT($G966*1000+100+COUNTIF($G$2:$G966,$G966),9))</f>
        <v/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/>
      </c>
    </row>
    <row r="967" spans="15:22" x14ac:dyDescent="0.45">
      <c r="O967" s="2" t="str">
        <f>IFERROR(IF($B967="","",INDEX(所属情報!$E:$E,MATCH($A967,所属情報!$A:$A,0))),"")</f>
        <v/>
      </c>
      <c r="P967" s="2" t="str">
        <f t="shared" si="45"/>
        <v/>
      </c>
      <c r="Q967" s="2" t="str">
        <f t="shared" si="46"/>
        <v/>
      </c>
      <c r="R967" s="2" t="str">
        <f t="shared" si="47"/>
        <v/>
      </c>
      <c r="S967" s="2" t="str">
        <f>IFERROR(IF($F967="","",INDEX(リスト!$C:$C,MATCH($F967,リスト!$B:$B,0))),"")</f>
        <v/>
      </c>
      <c r="T967" s="2" t="str">
        <f>IFERROR(IF($K967="","",INDEX(リスト!$F:$F,MATCH($K967,リスト!$E:$E,0))),"")</f>
        <v/>
      </c>
      <c r="U967" s="2" t="str">
        <f>IF($B967="","",RIGHT($G967*1000+100+COUNTIF($G$2:$G967,$G967),9))</f>
        <v/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/>
      </c>
    </row>
    <row r="968" spans="15:22" x14ac:dyDescent="0.45">
      <c r="O968" s="2" t="str">
        <f>IFERROR(IF($B968="","",INDEX(所属情報!$E:$E,MATCH($A968,所属情報!$A:$A,0))),"")</f>
        <v/>
      </c>
      <c r="P968" s="2" t="str">
        <f t="shared" si="45"/>
        <v/>
      </c>
      <c r="Q968" s="2" t="str">
        <f t="shared" si="46"/>
        <v/>
      </c>
      <c r="R968" s="2" t="str">
        <f t="shared" si="47"/>
        <v/>
      </c>
      <c r="S968" s="2" t="str">
        <f>IFERROR(IF($F968="","",INDEX(リスト!$C:$C,MATCH($F968,リスト!$B:$B,0))),"")</f>
        <v/>
      </c>
      <c r="T968" s="2" t="str">
        <f>IFERROR(IF($K968="","",INDEX(リスト!$F:$F,MATCH($K968,リスト!$E:$E,0))),"")</f>
        <v/>
      </c>
      <c r="U968" s="2" t="str">
        <f>IF($B968="","",RIGHT($G968*1000+100+COUNTIF($G$2:$G968,$G968),9))</f>
        <v/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/>
      </c>
    </row>
    <row r="969" spans="15:22" x14ac:dyDescent="0.45">
      <c r="O969" s="2" t="str">
        <f>IFERROR(IF($B969="","",INDEX(所属情報!$E:$E,MATCH($A969,所属情報!$A:$A,0))),"")</f>
        <v/>
      </c>
      <c r="P969" s="2" t="str">
        <f t="shared" si="45"/>
        <v/>
      </c>
      <c r="Q969" s="2" t="str">
        <f t="shared" si="46"/>
        <v/>
      </c>
      <c r="R969" s="2" t="str">
        <f t="shared" si="47"/>
        <v/>
      </c>
      <c r="S969" s="2" t="str">
        <f>IFERROR(IF($F969="","",INDEX(リスト!$C:$C,MATCH($F969,リスト!$B:$B,0))),"")</f>
        <v/>
      </c>
      <c r="T969" s="2" t="str">
        <f>IFERROR(IF($K969="","",INDEX(リスト!$F:$F,MATCH($K969,リスト!$E:$E,0))),"")</f>
        <v/>
      </c>
      <c r="U969" s="2" t="str">
        <f>IF($B969="","",RIGHT($G969*1000+100+COUNTIF($G$2:$G969,$G969),9))</f>
        <v/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/>
      </c>
    </row>
    <row r="970" spans="15:22" x14ac:dyDescent="0.45">
      <c r="O970" s="2" t="str">
        <f>IFERROR(IF($B970="","",INDEX(所属情報!$E:$E,MATCH($A970,所属情報!$A:$A,0))),"")</f>
        <v/>
      </c>
      <c r="P970" s="2" t="str">
        <f t="shared" si="45"/>
        <v/>
      </c>
      <c r="Q970" s="2" t="str">
        <f t="shared" si="46"/>
        <v/>
      </c>
      <c r="R970" s="2" t="str">
        <f t="shared" si="47"/>
        <v/>
      </c>
      <c r="S970" s="2" t="str">
        <f>IFERROR(IF($F970="","",INDEX(リスト!$C:$C,MATCH($F970,リスト!$B:$B,0))),"")</f>
        <v/>
      </c>
      <c r="T970" s="2" t="str">
        <f>IFERROR(IF($K970="","",INDEX(リスト!$F:$F,MATCH($K970,リスト!$E:$E,0))),"")</f>
        <v/>
      </c>
      <c r="U970" s="2" t="str">
        <f>IF($B970="","",RIGHT($G970*1000+100+COUNTIF($G$2:$G970,$G970),9))</f>
        <v/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/>
      </c>
    </row>
    <row r="971" spans="15:22" x14ac:dyDescent="0.45">
      <c r="O971" s="2" t="str">
        <f>IFERROR(IF($B971="","",INDEX(所属情報!$E:$E,MATCH($A971,所属情報!$A:$A,0))),"")</f>
        <v/>
      </c>
      <c r="P971" s="2" t="str">
        <f t="shared" si="45"/>
        <v/>
      </c>
      <c r="Q971" s="2" t="str">
        <f t="shared" si="46"/>
        <v/>
      </c>
      <c r="R971" s="2" t="str">
        <f t="shared" si="47"/>
        <v/>
      </c>
      <c r="S971" s="2" t="str">
        <f>IFERROR(IF($F971="","",INDEX(リスト!$C:$C,MATCH($F971,リスト!$B:$B,0))),"")</f>
        <v/>
      </c>
      <c r="T971" s="2" t="str">
        <f>IFERROR(IF($K971="","",INDEX(リスト!$F:$F,MATCH($K971,リスト!$E:$E,0))),"")</f>
        <v/>
      </c>
      <c r="U971" s="2" t="str">
        <f>IF($B971="","",RIGHT($G971*1000+100+COUNTIF($G$2:$G971,$G971),9))</f>
        <v/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/>
      </c>
    </row>
    <row r="972" spans="15:22" x14ac:dyDescent="0.45">
      <c r="O972" s="2" t="str">
        <f>IFERROR(IF($B972="","",INDEX(所属情報!$E:$E,MATCH($A972,所属情報!$A:$A,0))),"")</f>
        <v/>
      </c>
      <c r="P972" s="2" t="str">
        <f t="shared" si="45"/>
        <v/>
      </c>
      <c r="Q972" s="2" t="str">
        <f t="shared" si="46"/>
        <v/>
      </c>
      <c r="R972" s="2" t="str">
        <f t="shared" si="47"/>
        <v/>
      </c>
      <c r="S972" s="2" t="str">
        <f>IFERROR(IF($F972="","",INDEX(リスト!$C:$C,MATCH($F972,リスト!$B:$B,0))),"")</f>
        <v/>
      </c>
      <c r="T972" s="2" t="str">
        <f>IFERROR(IF($K972="","",INDEX(リスト!$F:$F,MATCH($K972,リスト!$E:$E,0))),"")</f>
        <v/>
      </c>
      <c r="U972" s="2" t="str">
        <f>IF($B972="","",RIGHT($G972*1000+100+COUNTIF($G$2:$G972,$G972),9))</f>
        <v/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/>
      </c>
    </row>
    <row r="973" spans="15:22" x14ac:dyDescent="0.45">
      <c r="O973" s="2" t="str">
        <f>IFERROR(IF($B973="","",INDEX(所属情報!$E:$E,MATCH($A973,所属情報!$A:$A,0))),"")</f>
        <v/>
      </c>
      <c r="P973" s="2" t="str">
        <f t="shared" si="45"/>
        <v/>
      </c>
      <c r="Q973" s="2" t="str">
        <f t="shared" si="46"/>
        <v/>
      </c>
      <c r="R973" s="2" t="str">
        <f t="shared" si="47"/>
        <v/>
      </c>
      <c r="S973" s="2" t="str">
        <f>IFERROR(IF($F973="","",INDEX(リスト!$C:$C,MATCH($F973,リスト!$B:$B,0))),"")</f>
        <v/>
      </c>
      <c r="T973" s="2" t="str">
        <f>IFERROR(IF($K973="","",INDEX(リスト!$F:$F,MATCH($K973,リスト!$E:$E,0))),"")</f>
        <v/>
      </c>
      <c r="U973" s="2" t="str">
        <f>IF($B973="","",RIGHT($G973*1000+100+COUNTIF($G$2:$G973,$G973),9))</f>
        <v/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/>
      </c>
    </row>
    <row r="974" spans="15:22" x14ac:dyDescent="0.45">
      <c r="O974" s="2" t="str">
        <f>IFERROR(IF($B974="","",INDEX(所属情報!$E:$E,MATCH($A974,所属情報!$A:$A,0))),"")</f>
        <v/>
      </c>
      <c r="P974" s="2" t="str">
        <f t="shared" si="45"/>
        <v/>
      </c>
      <c r="Q974" s="2" t="str">
        <f t="shared" si="46"/>
        <v/>
      </c>
      <c r="R974" s="2" t="str">
        <f t="shared" si="47"/>
        <v/>
      </c>
      <c r="S974" s="2" t="str">
        <f>IFERROR(IF($F974="","",INDEX(リスト!$C:$C,MATCH($F974,リスト!$B:$B,0))),"")</f>
        <v/>
      </c>
      <c r="T974" s="2" t="str">
        <f>IFERROR(IF($K974="","",INDEX(リスト!$F:$F,MATCH($K974,リスト!$E:$E,0))),"")</f>
        <v/>
      </c>
      <c r="U974" s="2" t="str">
        <f>IF($B974="","",RIGHT($G974*1000+100+COUNTIF($G$2:$G974,$G974),9))</f>
        <v/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/>
      </c>
    </row>
    <row r="975" spans="15:22" x14ac:dyDescent="0.45">
      <c r="O975" s="2" t="str">
        <f>IFERROR(IF($B975="","",INDEX(所属情報!$E:$E,MATCH($A975,所属情報!$A:$A,0))),"")</f>
        <v/>
      </c>
      <c r="P975" s="2" t="str">
        <f t="shared" si="45"/>
        <v/>
      </c>
      <c r="Q975" s="2" t="str">
        <f t="shared" si="46"/>
        <v/>
      </c>
      <c r="R975" s="2" t="str">
        <f t="shared" si="47"/>
        <v/>
      </c>
      <c r="S975" s="2" t="str">
        <f>IFERROR(IF($F975="","",INDEX(リスト!$C:$C,MATCH($F975,リスト!$B:$B,0))),"")</f>
        <v/>
      </c>
      <c r="T975" s="2" t="str">
        <f>IFERROR(IF($K975="","",INDEX(リスト!$F:$F,MATCH($K975,リスト!$E:$E,0))),"")</f>
        <v/>
      </c>
      <c r="U975" s="2" t="str">
        <f>IF($B975="","",RIGHT($G975*1000+100+COUNTIF($G$2:$G975,$G975),9))</f>
        <v/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/>
      </c>
    </row>
    <row r="976" spans="15:22" x14ac:dyDescent="0.45">
      <c r="O976" s="2" t="str">
        <f>IFERROR(IF($B976="","",INDEX(所属情報!$E:$E,MATCH($A976,所属情報!$A:$A,0))),"")</f>
        <v/>
      </c>
      <c r="P976" s="2" t="str">
        <f t="shared" si="45"/>
        <v/>
      </c>
      <c r="Q976" s="2" t="str">
        <f t="shared" si="46"/>
        <v/>
      </c>
      <c r="R976" s="2" t="str">
        <f t="shared" si="47"/>
        <v/>
      </c>
      <c r="S976" s="2" t="str">
        <f>IFERROR(IF($F976="","",INDEX(リスト!$C:$C,MATCH($F976,リスト!$B:$B,0))),"")</f>
        <v/>
      </c>
      <c r="T976" s="2" t="str">
        <f>IFERROR(IF($K976="","",INDEX(リスト!$F:$F,MATCH($K976,リスト!$E:$E,0))),"")</f>
        <v/>
      </c>
      <c r="U976" s="2" t="str">
        <f>IF($B976="","",RIGHT($G976*1000+100+COUNTIF($G$2:$G976,$G976),9))</f>
        <v/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/>
      </c>
    </row>
    <row r="977" spans="15:22" x14ac:dyDescent="0.45">
      <c r="O977" s="2" t="str">
        <f>IFERROR(IF($B977="","",INDEX(所属情報!$E:$E,MATCH($A977,所属情報!$A:$A,0))),"")</f>
        <v/>
      </c>
      <c r="P977" s="2" t="str">
        <f t="shared" si="45"/>
        <v/>
      </c>
      <c r="Q977" s="2" t="str">
        <f t="shared" si="46"/>
        <v/>
      </c>
      <c r="R977" s="2" t="str">
        <f t="shared" si="47"/>
        <v/>
      </c>
      <c r="S977" s="2" t="str">
        <f>IFERROR(IF($F977="","",INDEX(リスト!$C:$C,MATCH($F977,リスト!$B:$B,0))),"")</f>
        <v/>
      </c>
      <c r="T977" s="2" t="str">
        <f>IFERROR(IF($K977="","",INDEX(リスト!$F:$F,MATCH($K977,リスト!$E:$E,0))),"")</f>
        <v/>
      </c>
      <c r="U977" s="2" t="str">
        <f>IF($B977="","",RIGHT($G977*1000+100+COUNTIF($G$2:$G977,$G977),9))</f>
        <v/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/>
      </c>
    </row>
    <row r="978" spans="15:22" x14ac:dyDescent="0.45">
      <c r="O978" s="2" t="str">
        <f>IFERROR(IF($B978="","",INDEX(所属情報!$E:$E,MATCH($A978,所属情報!$A:$A,0))),"")</f>
        <v/>
      </c>
      <c r="P978" s="2" t="str">
        <f t="shared" si="45"/>
        <v/>
      </c>
      <c r="Q978" s="2" t="str">
        <f t="shared" si="46"/>
        <v/>
      </c>
      <c r="R978" s="2" t="str">
        <f t="shared" si="47"/>
        <v/>
      </c>
      <c r="S978" s="2" t="str">
        <f>IFERROR(IF($F978="","",INDEX(リスト!$C:$C,MATCH($F978,リスト!$B:$B,0))),"")</f>
        <v/>
      </c>
      <c r="T978" s="2" t="str">
        <f>IFERROR(IF($K978="","",INDEX(リスト!$F:$F,MATCH($K978,リスト!$E:$E,0))),"")</f>
        <v/>
      </c>
      <c r="U978" s="2" t="str">
        <f>IF($B978="","",RIGHT($G978*1000+100+COUNTIF($G$2:$G978,$G978),9))</f>
        <v/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/>
      </c>
    </row>
    <row r="979" spans="15:22" x14ac:dyDescent="0.45">
      <c r="O979" s="2" t="str">
        <f>IFERROR(IF($B979="","",INDEX(所属情報!$E:$E,MATCH($A979,所属情報!$A:$A,0))),"")</f>
        <v/>
      </c>
      <c r="P979" s="2" t="str">
        <f t="shared" si="45"/>
        <v/>
      </c>
      <c r="Q979" s="2" t="str">
        <f t="shared" si="46"/>
        <v/>
      </c>
      <c r="R979" s="2" t="str">
        <f t="shared" si="47"/>
        <v/>
      </c>
      <c r="S979" s="2" t="str">
        <f>IFERROR(IF($F979="","",INDEX(リスト!$C:$C,MATCH($F979,リスト!$B:$B,0))),"")</f>
        <v/>
      </c>
      <c r="T979" s="2" t="str">
        <f>IFERROR(IF($K979="","",INDEX(リスト!$F:$F,MATCH($K979,リスト!$E:$E,0))),"")</f>
        <v/>
      </c>
      <c r="U979" s="2" t="str">
        <f>IF($B979="","",RIGHT($G979*1000+100+COUNTIF($G$2:$G979,$G979),9))</f>
        <v/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/>
      </c>
    </row>
    <row r="980" spans="15:22" x14ac:dyDescent="0.45">
      <c r="O980" s="2" t="str">
        <f>IFERROR(IF($B980="","",INDEX(所属情報!$E:$E,MATCH($A980,所属情報!$A:$A,0))),"")</f>
        <v/>
      </c>
      <c r="P980" s="2" t="str">
        <f t="shared" si="45"/>
        <v/>
      </c>
      <c r="Q980" s="2" t="str">
        <f t="shared" si="46"/>
        <v/>
      </c>
      <c r="R980" s="2" t="str">
        <f t="shared" si="47"/>
        <v/>
      </c>
      <c r="S980" s="2" t="str">
        <f>IFERROR(IF($F980="","",INDEX(リスト!$C:$C,MATCH($F980,リスト!$B:$B,0))),"")</f>
        <v/>
      </c>
      <c r="T980" s="2" t="str">
        <f>IFERROR(IF($K980="","",INDEX(リスト!$F:$F,MATCH($K980,リスト!$E:$E,0))),"")</f>
        <v/>
      </c>
      <c r="U980" s="2" t="str">
        <f>IF($B980="","",RIGHT($G980*1000+100+COUNTIF($G$2:$G980,$G980),9))</f>
        <v/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/>
      </c>
    </row>
    <row r="981" spans="15:22" x14ac:dyDescent="0.45">
      <c r="O981" s="2" t="str">
        <f>IFERROR(IF($B981="","",INDEX(所属情報!$E:$E,MATCH($A981,所属情報!$A:$A,0))),"")</f>
        <v/>
      </c>
      <c r="P981" s="2" t="str">
        <f t="shared" si="45"/>
        <v/>
      </c>
      <c r="Q981" s="2" t="str">
        <f t="shared" si="46"/>
        <v/>
      </c>
      <c r="R981" s="2" t="str">
        <f t="shared" si="47"/>
        <v/>
      </c>
      <c r="S981" s="2" t="str">
        <f>IFERROR(IF($F981="","",INDEX(リスト!$C:$C,MATCH($F981,リスト!$B:$B,0))),"")</f>
        <v/>
      </c>
      <c r="T981" s="2" t="str">
        <f>IFERROR(IF($K981="","",INDEX(リスト!$F:$F,MATCH($K981,リスト!$E:$E,0))),"")</f>
        <v/>
      </c>
      <c r="U981" s="2" t="str">
        <f>IF($B981="","",RIGHT($G981*1000+100+COUNTIF($G$2:$G981,$G981),9))</f>
        <v/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/>
      </c>
    </row>
    <row r="982" spans="15:22" x14ac:dyDescent="0.45">
      <c r="O982" s="2" t="str">
        <f>IFERROR(IF($B982="","",INDEX(所属情報!$E:$E,MATCH($A982,所属情報!$A:$A,0))),"")</f>
        <v/>
      </c>
      <c r="P982" s="2" t="str">
        <f t="shared" si="45"/>
        <v/>
      </c>
      <c r="Q982" s="2" t="str">
        <f t="shared" si="46"/>
        <v/>
      </c>
      <c r="R982" s="2" t="str">
        <f t="shared" si="47"/>
        <v/>
      </c>
      <c r="S982" s="2" t="str">
        <f>IFERROR(IF($F982="","",INDEX(リスト!$C:$C,MATCH($F982,リスト!$B:$B,0))),"")</f>
        <v/>
      </c>
      <c r="T982" s="2" t="str">
        <f>IFERROR(IF($K982="","",INDEX(リスト!$F:$F,MATCH($K982,リスト!$E:$E,0))),"")</f>
        <v/>
      </c>
      <c r="U982" s="2" t="str">
        <f>IF($B982="","",RIGHT($G982*1000+100+COUNTIF($G$2:$G982,$G982),9))</f>
        <v/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/>
      </c>
    </row>
    <row r="983" spans="15:22" x14ac:dyDescent="0.45">
      <c r="O983" s="2" t="str">
        <f>IFERROR(IF($B983="","",INDEX(所属情報!$E:$E,MATCH($A983,所属情報!$A:$A,0))),"")</f>
        <v/>
      </c>
      <c r="P983" s="2" t="str">
        <f t="shared" si="45"/>
        <v/>
      </c>
      <c r="Q983" s="2" t="str">
        <f t="shared" si="46"/>
        <v/>
      </c>
      <c r="R983" s="2" t="str">
        <f t="shared" si="47"/>
        <v/>
      </c>
      <c r="S983" s="2" t="str">
        <f>IFERROR(IF($F983="","",INDEX(リスト!$C:$C,MATCH($F983,リスト!$B:$B,0))),"")</f>
        <v/>
      </c>
      <c r="T983" s="2" t="str">
        <f>IFERROR(IF($K983="","",INDEX(リスト!$F:$F,MATCH($K983,リスト!$E:$E,0))),"")</f>
        <v/>
      </c>
      <c r="U983" s="2" t="str">
        <f>IF($B983="","",RIGHT($G983*1000+100+COUNTIF($G$2:$G983,$G983),9))</f>
        <v/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/>
      </c>
    </row>
    <row r="984" spans="15:22" x14ac:dyDescent="0.45">
      <c r="O984" s="2" t="str">
        <f>IFERROR(IF($B984="","",INDEX(所属情報!$E:$E,MATCH($A984,所属情報!$A:$A,0))),"")</f>
        <v/>
      </c>
      <c r="P984" s="2" t="str">
        <f t="shared" si="45"/>
        <v/>
      </c>
      <c r="Q984" s="2" t="str">
        <f t="shared" si="46"/>
        <v/>
      </c>
      <c r="R984" s="2" t="str">
        <f t="shared" si="47"/>
        <v/>
      </c>
      <c r="S984" s="2" t="str">
        <f>IFERROR(IF($F984="","",INDEX(リスト!$C:$C,MATCH($F984,リスト!$B:$B,0))),"")</f>
        <v/>
      </c>
      <c r="T984" s="2" t="str">
        <f>IFERROR(IF($K984="","",INDEX(リスト!$F:$F,MATCH($K984,リスト!$E:$E,0))),"")</f>
        <v/>
      </c>
      <c r="U984" s="2" t="str">
        <f>IF($B984="","",RIGHT($G984*1000+100+COUNTIF($G$2:$G984,$G984),9))</f>
        <v/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/>
      </c>
    </row>
    <row r="985" spans="15:22" x14ac:dyDescent="0.45">
      <c r="O985" s="2" t="str">
        <f>IFERROR(IF($B985="","",INDEX(所属情報!$E:$E,MATCH($A985,所属情報!$A:$A,0))),"")</f>
        <v/>
      </c>
      <c r="P985" s="2" t="str">
        <f t="shared" si="45"/>
        <v/>
      </c>
      <c r="Q985" s="2" t="str">
        <f t="shared" si="46"/>
        <v/>
      </c>
      <c r="R985" s="2" t="str">
        <f t="shared" si="47"/>
        <v/>
      </c>
      <c r="S985" s="2" t="str">
        <f>IFERROR(IF($F985="","",INDEX(リスト!$C:$C,MATCH($F985,リスト!$B:$B,0))),"")</f>
        <v/>
      </c>
      <c r="T985" s="2" t="str">
        <f>IFERROR(IF($K985="","",INDEX(リスト!$F:$F,MATCH($K985,リスト!$E:$E,0))),"")</f>
        <v/>
      </c>
      <c r="U985" s="2" t="str">
        <f>IF($B985="","",RIGHT($G985*1000+100+COUNTIF($G$2:$G985,$G985),9))</f>
        <v/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/>
      </c>
    </row>
    <row r="986" spans="15:22" x14ac:dyDescent="0.45">
      <c r="O986" s="2" t="str">
        <f>IFERROR(IF($B986="","",INDEX(所属情報!$E:$E,MATCH($A986,所属情報!$A:$A,0))),"")</f>
        <v/>
      </c>
      <c r="P986" s="2" t="str">
        <f t="shared" si="45"/>
        <v/>
      </c>
      <c r="Q986" s="2" t="str">
        <f t="shared" si="46"/>
        <v/>
      </c>
      <c r="R986" s="2" t="str">
        <f t="shared" si="47"/>
        <v/>
      </c>
      <c r="S986" s="2" t="str">
        <f>IFERROR(IF($F986="","",INDEX(リスト!$C:$C,MATCH($F986,リスト!$B:$B,0))),"")</f>
        <v/>
      </c>
      <c r="T986" s="2" t="str">
        <f>IFERROR(IF($K986="","",INDEX(リスト!$F:$F,MATCH($K986,リスト!$E:$E,0))),"")</f>
        <v/>
      </c>
      <c r="U986" s="2" t="str">
        <f>IF($B986="","",RIGHT($G986*1000+100+COUNTIF($G$2:$G986,$G986),9))</f>
        <v/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/>
      </c>
    </row>
    <row r="987" spans="15:22" x14ac:dyDescent="0.45">
      <c r="O987" s="2" t="str">
        <f>IFERROR(IF($B987="","",INDEX(所属情報!$E:$E,MATCH($A987,所属情報!$A:$A,0))),"")</f>
        <v/>
      </c>
      <c r="P987" s="2" t="str">
        <f t="shared" si="45"/>
        <v/>
      </c>
      <c r="Q987" s="2" t="str">
        <f t="shared" si="46"/>
        <v/>
      </c>
      <c r="R987" s="2" t="str">
        <f t="shared" si="47"/>
        <v/>
      </c>
      <c r="S987" s="2" t="str">
        <f>IFERROR(IF($F987="","",INDEX(リスト!$C:$C,MATCH($F987,リスト!$B:$B,0))),"")</f>
        <v/>
      </c>
      <c r="T987" s="2" t="str">
        <f>IFERROR(IF($K987="","",INDEX(リスト!$F:$F,MATCH($K987,リスト!$E:$E,0))),"")</f>
        <v/>
      </c>
      <c r="U987" s="2" t="str">
        <f>IF($B987="","",RIGHT($G987*1000+100+COUNTIF($G$2:$G987,$G987),9))</f>
        <v/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/>
      </c>
    </row>
    <row r="988" spans="15:22" x14ac:dyDescent="0.45">
      <c r="O988" s="2" t="str">
        <f>IFERROR(IF($B988="","",INDEX(所属情報!$E:$E,MATCH($A988,所属情報!$A:$A,0))),"")</f>
        <v/>
      </c>
      <c r="P988" s="2" t="str">
        <f t="shared" si="45"/>
        <v/>
      </c>
      <c r="Q988" s="2" t="str">
        <f t="shared" si="46"/>
        <v/>
      </c>
      <c r="R988" s="2" t="str">
        <f t="shared" si="47"/>
        <v/>
      </c>
      <c r="S988" s="2" t="str">
        <f>IFERROR(IF($F988="","",INDEX(リスト!$C:$C,MATCH($F988,リスト!$B:$B,0))),"")</f>
        <v/>
      </c>
      <c r="T988" s="2" t="str">
        <f>IFERROR(IF($K988="","",INDEX(リスト!$F:$F,MATCH($K988,リスト!$E:$E,0))),"")</f>
        <v/>
      </c>
      <c r="U988" s="2" t="str">
        <f>IF($B988="","",RIGHT($G988*1000+100+COUNTIF($G$2:$G988,$G988),9))</f>
        <v/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/>
      </c>
    </row>
    <row r="989" spans="15:22" x14ac:dyDescent="0.45">
      <c r="O989" s="2" t="str">
        <f>IFERROR(IF($B989="","",INDEX(所属情報!$E:$E,MATCH($A989,所属情報!$A:$A,0))),"")</f>
        <v/>
      </c>
      <c r="P989" s="2" t="str">
        <f t="shared" si="45"/>
        <v/>
      </c>
      <c r="Q989" s="2" t="str">
        <f t="shared" si="46"/>
        <v/>
      </c>
      <c r="R989" s="2" t="str">
        <f t="shared" si="47"/>
        <v/>
      </c>
      <c r="S989" s="2" t="str">
        <f>IFERROR(IF($F989="","",INDEX(リスト!$C:$C,MATCH($F989,リスト!$B:$B,0))),"")</f>
        <v/>
      </c>
      <c r="T989" s="2" t="str">
        <f>IFERROR(IF($K989="","",INDEX(リスト!$F:$F,MATCH($K989,リスト!$E:$E,0))),"")</f>
        <v/>
      </c>
      <c r="U989" s="2" t="str">
        <f>IF($B989="","",RIGHT($G989*1000+100+COUNTIF($G$2:$G989,$G989),9))</f>
        <v/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/>
      </c>
    </row>
    <row r="990" spans="15:22" x14ac:dyDescent="0.45">
      <c r="O990" s="2" t="str">
        <f>IFERROR(IF($B990="","",INDEX(所属情報!$E:$E,MATCH($A990,所属情報!$A:$A,0))),"")</f>
        <v/>
      </c>
      <c r="P990" s="2" t="str">
        <f t="shared" si="45"/>
        <v/>
      </c>
      <c r="Q990" s="2" t="str">
        <f t="shared" si="46"/>
        <v/>
      </c>
      <c r="R990" s="2" t="str">
        <f t="shared" si="47"/>
        <v/>
      </c>
      <c r="S990" s="2" t="str">
        <f>IFERROR(IF($F990="","",INDEX(リスト!$C:$C,MATCH($F990,リスト!$B:$B,0))),"")</f>
        <v/>
      </c>
      <c r="T990" s="2" t="str">
        <f>IFERROR(IF($K990="","",INDEX(リスト!$F:$F,MATCH($K990,リスト!$E:$E,0))),"")</f>
        <v/>
      </c>
      <c r="U990" s="2" t="str">
        <f>IF($B990="","",RIGHT($G990*1000+100+COUNTIF($G$2:$G990,$G990),9))</f>
        <v/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/>
      </c>
    </row>
    <row r="991" spans="15:22" x14ac:dyDescent="0.45">
      <c r="O991" s="2" t="str">
        <f>IFERROR(IF($B991="","",INDEX(所属情報!$E:$E,MATCH($A991,所属情報!$A:$A,0))),"")</f>
        <v/>
      </c>
      <c r="P991" s="2" t="str">
        <f t="shared" si="45"/>
        <v/>
      </c>
      <c r="Q991" s="2" t="str">
        <f t="shared" si="46"/>
        <v/>
      </c>
      <c r="R991" s="2" t="str">
        <f t="shared" si="47"/>
        <v/>
      </c>
      <c r="S991" s="2" t="str">
        <f>IFERROR(IF($F991="","",INDEX(リスト!$C:$C,MATCH($F991,リスト!$B:$B,0))),"")</f>
        <v/>
      </c>
      <c r="T991" s="2" t="str">
        <f>IFERROR(IF($K991="","",INDEX(リスト!$F:$F,MATCH($K991,リスト!$E:$E,0))),"")</f>
        <v/>
      </c>
      <c r="U991" s="2" t="str">
        <f>IF($B991="","",RIGHT($G991*1000+100+COUNTIF($G$2:$G991,$G991),9))</f>
        <v/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/>
      </c>
    </row>
    <row r="992" spans="15:22" x14ac:dyDescent="0.45">
      <c r="O992" s="2" t="str">
        <f>IFERROR(IF($B992="","",INDEX(所属情報!$E:$E,MATCH($A992,所属情報!$A:$A,0))),"")</f>
        <v/>
      </c>
      <c r="P992" s="2" t="str">
        <f t="shared" si="45"/>
        <v/>
      </c>
      <c r="Q992" s="2" t="str">
        <f t="shared" si="46"/>
        <v/>
      </c>
      <c r="R992" s="2" t="str">
        <f t="shared" si="47"/>
        <v/>
      </c>
      <c r="S992" s="2" t="str">
        <f>IFERROR(IF($F992="","",INDEX(リスト!$C:$C,MATCH($F992,リスト!$B:$B,0))),"")</f>
        <v/>
      </c>
      <c r="T992" s="2" t="str">
        <f>IFERROR(IF($K992="","",INDEX(リスト!$F:$F,MATCH($K992,リスト!$E:$E,0))),"")</f>
        <v/>
      </c>
      <c r="U992" s="2" t="str">
        <f>IF($B992="","",RIGHT($G992*1000+100+COUNTIF($G$2:$G992,$G992),9))</f>
        <v/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/>
      </c>
    </row>
    <row r="993" spans="15:22" x14ac:dyDescent="0.45">
      <c r="O993" s="2" t="str">
        <f>IFERROR(IF($B993="","",INDEX(所属情報!$E:$E,MATCH($A993,所属情報!$A:$A,0))),"")</f>
        <v/>
      </c>
      <c r="P993" s="2" t="str">
        <f t="shared" si="45"/>
        <v/>
      </c>
      <c r="Q993" s="2" t="str">
        <f t="shared" si="46"/>
        <v/>
      </c>
      <c r="R993" s="2" t="str">
        <f t="shared" si="47"/>
        <v/>
      </c>
      <c r="S993" s="2" t="str">
        <f>IFERROR(IF($F993="","",INDEX(リスト!$C:$C,MATCH($F993,リスト!$B:$B,0))),"")</f>
        <v/>
      </c>
      <c r="T993" s="2" t="str">
        <f>IFERROR(IF($K993="","",INDEX(リスト!$F:$F,MATCH($K993,リスト!$E:$E,0))),"")</f>
        <v/>
      </c>
      <c r="U993" s="2" t="str">
        <f>IF($B993="","",RIGHT($G993*1000+100+COUNTIF($G$2:$G993,$G993),9))</f>
        <v/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/>
      </c>
    </row>
    <row r="994" spans="15:22" x14ac:dyDescent="0.45">
      <c r="O994" s="2" t="str">
        <f>IFERROR(IF($B994="","",INDEX(所属情報!$E:$E,MATCH($A994,所属情報!$A:$A,0))),"")</f>
        <v/>
      </c>
      <c r="P994" s="2" t="str">
        <f t="shared" si="45"/>
        <v/>
      </c>
      <c r="Q994" s="2" t="str">
        <f t="shared" si="46"/>
        <v/>
      </c>
      <c r="R994" s="2" t="str">
        <f t="shared" si="47"/>
        <v/>
      </c>
      <c r="S994" s="2" t="str">
        <f>IFERROR(IF($F994="","",INDEX(リスト!$C:$C,MATCH($F994,リスト!$B:$B,0))),"")</f>
        <v/>
      </c>
      <c r="T994" s="2" t="str">
        <f>IFERROR(IF($K994="","",INDEX(リスト!$F:$F,MATCH($K994,リスト!$E:$E,0))),"")</f>
        <v/>
      </c>
      <c r="U994" s="2" t="str">
        <f>IF($B994="","",RIGHT($G994*1000+100+COUNTIF($G$2:$G994,$G994),9))</f>
        <v/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/>
      </c>
    </row>
    <row r="995" spans="15:22" x14ac:dyDescent="0.45">
      <c r="O995" s="2" t="str">
        <f>IFERROR(IF($B995="","",INDEX(所属情報!$E:$E,MATCH($A995,所属情報!$A:$A,0))),"")</f>
        <v/>
      </c>
      <c r="P995" s="2" t="str">
        <f t="shared" si="45"/>
        <v/>
      </c>
      <c r="Q995" s="2" t="str">
        <f t="shared" si="46"/>
        <v/>
      </c>
      <c r="R995" s="2" t="str">
        <f t="shared" si="47"/>
        <v/>
      </c>
      <c r="S995" s="2" t="str">
        <f>IFERROR(IF($F995="","",INDEX(リスト!$C:$C,MATCH($F995,リスト!$B:$B,0))),"")</f>
        <v/>
      </c>
      <c r="T995" s="2" t="str">
        <f>IFERROR(IF($K995="","",INDEX(リスト!$F:$F,MATCH($K995,リスト!$E:$E,0))),"")</f>
        <v/>
      </c>
      <c r="U995" s="2" t="str">
        <f>IF($B995="","",RIGHT($G995*1000+100+COUNTIF($G$2:$G995,$G995),9))</f>
        <v/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/>
      </c>
    </row>
    <row r="996" spans="15:22" x14ac:dyDescent="0.45">
      <c r="O996" s="2" t="str">
        <f>IFERROR(IF($B996="","",INDEX(所属情報!$E:$E,MATCH($A996,所属情報!$A:$A,0))),"")</f>
        <v/>
      </c>
      <c r="P996" s="2" t="str">
        <f t="shared" si="45"/>
        <v/>
      </c>
      <c r="Q996" s="2" t="str">
        <f t="shared" si="46"/>
        <v/>
      </c>
      <c r="R996" s="2" t="str">
        <f t="shared" si="47"/>
        <v/>
      </c>
      <c r="S996" s="2" t="str">
        <f>IFERROR(IF($F996="","",INDEX(リスト!$C:$C,MATCH($F996,リスト!$B:$B,0))),"")</f>
        <v/>
      </c>
      <c r="T996" s="2" t="str">
        <f>IFERROR(IF($K996="","",INDEX(リスト!$F:$F,MATCH($K996,リスト!$E:$E,0))),"")</f>
        <v/>
      </c>
      <c r="U996" s="2" t="str">
        <f>IF($B996="","",RIGHT($G996*1000+100+COUNTIF($G$2:$G996,$G996),9))</f>
        <v/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/>
      </c>
    </row>
    <row r="997" spans="15:22" x14ac:dyDescent="0.45">
      <c r="O997" s="2" t="str">
        <f>IFERROR(IF($B997="","",INDEX(所属情報!$E:$E,MATCH($A997,所属情報!$A:$A,0))),"")</f>
        <v/>
      </c>
      <c r="P997" s="2" t="str">
        <f t="shared" si="45"/>
        <v/>
      </c>
      <c r="Q997" s="2" t="str">
        <f t="shared" si="46"/>
        <v/>
      </c>
      <c r="R997" s="2" t="str">
        <f t="shared" si="47"/>
        <v/>
      </c>
      <c r="S997" s="2" t="str">
        <f>IFERROR(IF($F997="","",INDEX(リスト!$C:$C,MATCH($F997,リスト!$B:$B,0))),"")</f>
        <v/>
      </c>
      <c r="T997" s="2" t="str">
        <f>IFERROR(IF($K997="","",INDEX(リスト!$F:$F,MATCH($K997,リスト!$E:$E,0))),"")</f>
        <v/>
      </c>
      <c r="U997" s="2" t="str">
        <f>IF($B997="","",RIGHT($G997*1000+100+COUNTIF($G$2:$G997,$G997),9))</f>
        <v/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/>
      </c>
    </row>
    <row r="998" spans="15:22" x14ac:dyDescent="0.45">
      <c r="O998" s="2" t="str">
        <f>IFERROR(IF($B998="","",INDEX(所属情報!$E:$E,MATCH($A998,所属情報!$A:$A,0))),"")</f>
        <v/>
      </c>
      <c r="P998" s="2" t="str">
        <f t="shared" si="45"/>
        <v/>
      </c>
      <c r="Q998" s="2" t="str">
        <f t="shared" si="46"/>
        <v/>
      </c>
      <c r="R998" s="2" t="str">
        <f t="shared" si="47"/>
        <v/>
      </c>
      <c r="S998" s="2" t="str">
        <f>IFERROR(IF($F998="","",INDEX(リスト!$C:$C,MATCH($F998,リスト!$B:$B,0))),"")</f>
        <v/>
      </c>
      <c r="T998" s="2" t="str">
        <f>IFERROR(IF($K998="","",INDEX(リスト!$F:$F,MATCH($K998,リスト!$E:$E,0))),"")</f>
        <v/>
      </c>
      <c r="U998" s="2" t="str">
        <f>IF($B998="","",RIGHT($G998*1000+100+COUNTIF($G$2:$G998,$G998),9))</f>
        <v/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/>
      </c>
    </row>
    <row r="999" spans="15:22" x14ac:dyDescent="0.45">
      <c r="O999" s="2" t="str">
        <f>IFERROR(IF($B999="","",INDEX(所属情報!$E:$E,MATCH($A999,所属情報!$A:$A,0))),"")</f>
        <v/>
      </c>
      <c r="P999" s="2" t="str">
        <f t="shared" si="45"/>
        <v/>
      </c>
      <c r="Q999" s="2" t="str">
        <f t="shared" si="46"/>
        <v/>
      </c>
      <c r="R999" s="2" t="str">
        <f t="shared" si="47"/>
        <v/>
      </c>
      <c r="S999" s="2" t="str">
        <f>IFERROR(IF($F999="","",INDEX(リスト!$C:$C,MATCH($F999,リスト!$B:$B,0))),"")</f>
        <v/>
      </c>
      <c r="T999" s="2" t="str">
        <f>IFERROR(IF($K999="","",INDEX(リスト!$F:$F,MATCH($K999,リスト!$E:$E,0))),"")</f>
        <v/>
      </c>
      <c r="U999" s="2" t="str">
        <f>IF($B999="","",RIGHT($G999*1000+100+COUNTIF($G$2:$G999,$G999),9))</f>
        <v/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/>
      </c>
    </row>
    <row r="1000" spans="15:22" x14ac:dyDescent="0.45">
      <c r="O1000" s="2" t="str">
        <f>IFERROR(IF($B1000="","",INDEX(所属情報!$E:$E,MATCH($A1000,所属情報!$A:$A,0))),"")</f>
        <v/>
      </c>
      <c r="P1000" s="2" t="str">
        <f t="shared" si="45"/>
        <v/>
      </c>
      <c r="Q1000" s="2" t="str">
        <f t="shared" si="46"/>
        <v/>
      </c>
      <c r="R1000" s="2" t="str">
        <f t="shared" si="47"/>
        <v/>
      </c>
      <c r="S1000" s="2" t="str">
        <f>IFERROR(IF($F1000="","",INDEX(リスト!$C:$C,MATCH($F1000,リスト!$B:$B,0))),"")</f>
        <v/>
      </c>
      <c r="T1000" s="2" t="str">
        <f>IFERROR(IF($K1000="","",INDEX(リスト!$F:$F,MATCH($K1000,リスト!$E:$E,0))),"")</f>
        <v/>
      </c>
      <c r="U1000" s="2" t="str">
        <f>IF($B1000="","",RIGHT($G1000*1000+100+COUNTIF($G$2:$G1000,$G1000),9))</f>
        <v/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/>
      </c>
    </row>
    <row r="1001" spans="15:22" x14ac:dyDescent="0.45">
      <c r="O1001" s="2" t="str">
        <f>IFERROR(IF($B1001="","",INDEX(所属情報!$E:$E,MATCH($A1001,所属情報!$A:$A,0))),"")</f>
        <v/>
      </c>
      <c r="P1001" s="2" t="str">
        <f t="shared" si="45"/>
        <v/>
      </c>
      <c r="Q1001" s="2" t="str">
        <f t="shared" si="46"/>
        <v/>
      </c>
      <c r="R1001" s="2" t="str">
        <f t="shared" si="47"/>
        <v/>
      </c>
      <c r="S1001" s="2" t="str">
        <f>IFERROR(IF($F1001="","",INDEX(リスト!$C:$C,MATCH($F1001,リスト!$B:$B,0))),"")</f>
        <v/>
      </c>
      <c r="T1001" s="2" t="str">
        <f>IFERROR(IF($K1001="","",INDEX(リスト!$F:$F,MATCH($K1001,リスト!$E:$E,0))),"")</f>
        <v/>
      </c>
      <c r="U1001" s="2" t="str">
        <f>IF($B1001="","",RIGHT($G1001*1000+100+COUNTIF($G$2:$G1001,$G1001),9))</f>
        <v/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/>
      </c>
    </row>
    <row r="1002" spans="15:22" x14ac:dyDescent="0.45">
      <c r="O1002" s="2" t="str">
        <f>IFERROR(IF($B1002="","",INDEX(所属情報!$E:$E,MATCH($A1002,所属情報!$A:$A,0))),"")</f>
        <v/>
      </c>
      <c r="P1002" s="2" t="str">
        <f t="shared" si="45"/>
        <v/>
      </c>
      <c r="Q1002" s="2" t="str">
        <f t="shared" si="46"/>
        <v/>
      </c>
      <c r="R1002" s="2" t="str">
        <f t="shared" si="47"/>
        <v/>
      </c>
      <c r="S1002" s="2" t="str">
        <f>IFERROR(IF($F1002="","",INDEX(リスト!$C:$C,MATCH($F1002,リスト!$B:$B,0))),"")</f>
        <v/>
      </c>
      <c r="T1002" s="2" t="str">
        <f>IFERROR(IF($K1002="","",INDEX(リスト!$F:$F,MATCH($K1002,リスト!$E:$E,0))),"")</f>
        <v/>
      </c>
      <c r="U1002" s="2" t="str">
        <f>IF($B1002="","",RIGHT($G1002*1000+100+COUNTIF($G$2:$G1002,$G1002),9))</f>
        <v/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/>
      </c>
    </row>
    <row r="1003" spans="15:22" x14ac:dyDescent="0.45">
      <c r="O1003" s="2" t="str">
        <f>IFERROR(IF($B1003="","",INDEX(所属情報!$E:$E,MATCH($A1003,所属情報!$A:$A,0))),"")</f>
        <v/>
      </c>
      <c r="P1003" s="2" t="str">
        <f t="shared" si="45"/>
        <v/>
      </c>
      <c r="Q1003" s="2" t="str">
        <f t="shared" si="46"/>
        <v/>
      </c>
      <c r="R1003" s="2" t="str">
        <f t="shared" si="47"/>
        <v/>
      </c>
      <c r="S1003" s="2" t="str">
        <f>IFERROR(IF($F1003="","",INDEX(リスト!$C:$C,MATCH($F1003,リスト!$B:$B,0))),"")</f>
        <v/>
      </c>
      <c r="T1003" s="2" t="str">
        <f>IFERROR(IF($K1003="","",INDEX(リスト!$F:$F,MATCH($K1003,リスト!$E:$E,0))),"")</f>
        <v/>
      </c>
      <c r="U1003" s="2" t="str">
        <f>IF($B1003="","",RIGHT($G1003*1000+100+COUNTIF($G$2:$G1003,$G1003),9))</f>
        <v/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/>
      </c>
    </row>
    <row r="1004" spans="15:22" x14ac:dyDescent="0.45">
      <c r="O1004" s="2" t="str">
        <f>IFERROR(IF($B1004="","",INDEX(所属情報!$E:$E,MATCH($A1004,所属情報!$A:$A,0))),"")</f>
        <v/>
      </c>
      <c r="P1004" s="2" t="str">
        <f t="shared" si="45"/>
        <v/>
      </c>
      <c r="Q1004" s="2" t="str">
        <f t="shared" si="46"/>
        <v/>
      </c>
      <c r="R1004" s="2" t="str">
        <f t="shared" si="47"/>
        <v/>
      </c>
      <c r="S1004" s="2" t="str">
        <f>IFERROR(IF($F1004="","",INDEX(リスト!$C:$C,MATCH($F1004,リスト!$B:$B,0))),"")</f>
        <v/>
      </c>
      <c r="T1004" s="2" t="str">
        <f>IFERROR(IF($K1004="","",INDEX(リスト!$F:$F,MATCH($K1004,リスト!$E:$E,0))),"")</f>
        <v/>
      </c>
      <c r="U1004" s="2" t="str">
        <f>IF($B1004="","",RIGHT($G1004*1000+100+COUNTIF($G$2:$G1004,$G1004),9))</f>
        <v/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/>
      </c>
    </row>
    <row r="1005" spans="15:22" x14ac:dyDescent="0.45">
      <c r="O1005" s="2" t="str">
        <f>IFERROR(IF($B1005="","",INDEX(所属情報!$E:$E,MATCH($A1005,所属情報!$A:$A,0))),"")</f>
        <v/>
      </c>
      <c r="P1005" s="2" t="str">
        <f t="shared" si="45"/>
        <v/>
      </c>
      <c r="Q1005" s="2" t="str">
        <f t="shared" si="46"/>
        <v/>
      </c>
      <c r="R1005" s="2" t="str">
        <f t="shared" si="47"/>
        <v/>
      </c>
      <c r="S1005" s="2" t="str">
        <f>IFERROR(IF($F1005="","",INDEX(リスト!$C:$C,MATCH($F1005,リスト!$B:$B,0))),"")</f>
        <v/>
      </c>
      <c r="T1005" s="2" t="str">
        <f>IFERROR(IF($K1005="","",INDEX(リスト!$F:$F,MATCH($K1005,リスト!$E:$E,0))),"")</f>
        <v/>
      </c>
      <c r="U1005" s="2" t="str">
        <f>IF($B1005="","",RIGHT($G1005*1000+100+COUNTIF($G$2:$G1005,$G1005),9))</f>
        <v/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/>
      </c>
    </row>
    <row r="1006" spans="15:22" x14ac:dyDescent="0.45">
      <c r="O1006" s="2" t="str">
        <f>IFERROR(IF($B1006="","",INDEX(所属情報!$E:$E,MATCH($A1006,所属情報!$A:$A,0))),"")</f>
        <v/>
      </c>
      <c r="P1006" s="2" t="str">
        <f t="shared" si="45"/>
        <v/>
      </c>
      <c r="Q1006" s="2" t="str">
        <f t="shared" si="46"/>
        <v/>
      </c>
      <c r="R1006" s="2" t="str">
        <f t="shared" si="47"/>
        <v/>
      </c>
      <c r="S1006" s="2" t="str">
        <f>IFERROR(IF($F1006="","",INDEX(リスト!$C:$C,MATCH($F1006,リスト!$B:$B,0))),"")</f>
        <v/>
      </c>
      <c r="T1006" s="2" t="str">
        <f>IFERROR(IF($K1006="","",INDEX(リスト!$F:$F,MATCH($K1006,リスト!$E:$E,0))),"")</f>
        <v/>
      </c>
      <c r="U1006" s="2" t="str">
        <f>IF($B1006="","",RIGHT($G1006*1000+100+COUNTIF($G$2:$G1006,$G1006),9))</f>
        <v/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/>
      </c>
    </row>
    <row r="1007" spans="15:22" x14ac:dyDescent="0.45">
      <c r="O1007" s="2" t="str">
        <f>IFERROR(IF($B1007="","",INDEX(所属情報!$E:$E,MATCH($A1007,所属情報!$A:$A,0))),"")</f>
        <v/>
      </c>
      <c r="P1007" s="2" t="str">
        <f t="shared" si="45"/>
        <v/>
      </c>
      <c r="Q1007" s="2" t="str">
        <f t="shared" si="46"/>
        <v/>
      </c>
      <c r="R1007" s="2" t="str">
        <f t="shared" si="47"/>
        <v/>
      </c>
      <c r="S1007" s="2" t="str">
        <f>IFERROR(IF($F1007="","",INDEX(リスト!$C:$C,MATCH($F1007,リスト!$B:$B,0))),"")</f>
        <v/>
      </c>
      <c r="T1007" s="2" t="str">
        <f>IFERROR(IF($K1007="","",INDEX(リスト!$F:$F,MATCH($K1007,リスト!$E:$E,0))),"")</f>
        <v/>
      </c>
      <c r="U1007" s="2" t="str">
        <f>IF($B1007="","",RIGHT($G1007*1000+100+COUNTIF($G$2:$G1007,$G1007),9))</f>
        <v/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/>
      </c>
    </row>
    <row r="1008" spans="15:22" x14ac:dyDescent="0.45">
      <c r="O1008" s="2" t="str">
        <f>IFERROR(IF($B1008="","",INDEX(所属情報!$E:$E,MATCH($A1008,所属情報!$A:$A,0))),"")</f>
        <v/>
      </c>
      <c r="P1008" s="2" t="str">
        <f t="shared" si="45"/>
        <v/>
      </c>
      <c r="Q1008" s="2" t="str">
        <f t="shared" si="46"/>
        <v/>
      </c>
      <c r="R1008" s="2" t="str">
        <f t="shared" si="47"/>
        <v/>
      </c>
      <c r="S1008" s="2" t="str">
        <f>IFERROR(IF($F1008="","",INDEX(リスト!$C:$C,MATCH($F1008,リスト!$B:$B,0))),"")</f>
        <v/>
      </c>
      <c r="T1008" s="2" t="str">
        <f>IFERROR(IF($K1008="","",INDEX(リスト!$F:$F,MATCH($K1008,リスト!$E:$E,0))),"")</f>
        <v/>
      </c>
      <c r="U1008" s="2" t="str">
        <f>IF($B1008="","",RIGHT($G1008*1000+100+COUNTIF($G$2:$G1008,$G1008),9))</f>
        <v/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/>
      </c>
    </row>
    <row r="1009" spans="15:22" x14ac:dyDescent="0.45">
      <c r="O1009" s="2" t="str">
        <f>IFERROR(IF($B1009="","",INDEX(所属情報!$E:$E,MATCH($A1009,所属情報!$A:$A,0))),"")</f>
        <v/>
      </c>
      <c r="P1009" s="2" t="str">
        <f t="shared" si="45"/>
        <v/>
      </c>
      <c r="Q1009" s="2" t="str">
        <f t="shared" si="46"/>
        <v/>
      </c>
      <c r="R1009" s="2" t="str">
        <f t="shared" si="47"/>
        <v/>
      </c>
      <c r="S1009" s="2" t="str">
        <f>IFERROR(IF($F1009="","",INDEX(リスト!$C:$C,MATCH($F1009,リスト!$B:$B,0))),"")</f>
        <v/>
      </c>
      <c r="T1009" s="2" t="str">
        <f>IFERROR(IF($K1009="","",INDEX(リスト!$F:$F,MATCH($K1009,リスト!$E:$E,0))),"")</f>
        <v/>
      </c>
      <c r="U1009" s="2" t="str">
        <f>IF($B1009="","",RIGHT($G1009*1000+100+COUNTIF($G$2:$G1009,$G1009),9))</f>
        <v/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/>
      </c>
    </row>
    <row r="1010" spans="15:22" x14ac:dyDescent="0.45">
      <c r="O1010" s="2" t="str">
        <f>IFERROR(IF($B1010="","",INDEX(所属情報!$E:$E,MATCH($A1010,所属情報!$A:$A,0))),"")</f>
        <v/>
      </c>
      <c r="P1010" s="2" t="str">
        <f t="shared" si="45"/>
        <v/>
      </c>
      <c r="Q1010" s="2" t="str">
        <f t="shared" si="46"/>
        <v/>
      </c>
      <c r="R1010" s="2" t="str">
        <f t="shared" si="47"/>
        <v/>
      </c>
      <c r="S1010" s="2" t="str">
        <f>IFERROR(IF($F1010="","",INDEX(リスト!$C:$C,MATCH($F1010,リスト!$B:$B,0))),"")</f>
        <v/>
      </c>
      <c r="T1010" s="2" t="str">
        <f>IFERROR(IF($K1010="","",INDEX(リスト!$F:$F,MATCH($K1010,リスト!$E:$E,0))),"")</f>
        <v/>
      </c>
      <c r="U1010" s="2" t="str">
        <f>IF($B1010="","",RIGHT($G1010*1000+100+COUNTIF($G$2:$G1010,$G1010),9))</f>
        <v/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/>
      </c>
    </row>
    <row r="1011" spans="15:22" x14ac:dyDescent="0.45">
      <c r="O1011" s="2" t="str">
        <f>IFERROR(IF($B1011="","",INDEX(所属情報!$E:$E,MATCH($A1011,所属情報!$A:$A,0))),"")</f>
        <v/>
      </c>
      <c r="P1011" s="2" t="str">
        <f t="shared" si="45"/>
        <v/>
      </c>
      <c r="Q1011" s="2" t="str">
        <f t="shared" si="46"/>
        <v/>
      </c>
      <c r="R1011" s="2" t="str">
        <f t="shared" si="47"/>
        <v/>
      </c>
      <c r="S1011" s="2" t="str">
        <f>IFERROR(IF($F1011="","",INDEX(リスト!$C:$C,MATCH($F1011,リスト!$B:$B,0))),"")</f>
        <v/>
      </c>
      <c r="T1011" s="2" t="str">
        <f>IFERROR(IF($K1011="","",INDEX(リスト!$F:$F,MATCH($K1011,リスト!$E:$E,0))),"")</f>
        <v/>
      </c>
      <c r="U1011" s="2" t="str">
        <f>IF($B1011="","",RIGHT($G1011*1000+100+COUNTIF($G$2:$G1011,$G1011),9))</f>
        <v/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/>
      </c>
    </row>
    <row r="1012" spans="15:22" x14ac:dyDescent="0.45">
      <c r="O1012" s="2" t="str">
        <f>IFERROR(IF($B1012="","",INDEX(所属情報!$E:$E,MATCH($A1012,所属情報!$A:$A,0))),"")</f>
        <v/>
      </c>
      <c r="P1012" s="2" t="str">
        <f t="shared" si="45"/>
        <v/>
      </c>
      <c r="Q1012" s="2" t="str">
        <f t="shared" si="46"/>
        <v/>
      </c>
      <c r="R1012" s="2" t="str">
        <f t="shared" si="47"/>
        <v/>
      </c>
      <c r="S1012" s="2" t="str">
        <f>IFERROR(IF($F1012="","",INDEX(リスト!$C:$C,MATCH($F1012,リスト!$B:$B,0))),"")</f>
        <v/>
      </c>
      <c r="T1012" s="2" t="str">
        <f>IFERROR(IF($K1012="","",INDEX(リスト!$F:$F,MATCH($K1012,リスト!$E:$E,0))),"")</f>
        <v/>
      </c>
      <c r="U1012" s="2" t="str">
        <f>IF($B1012="","",RIGHT($G1012*1000+100+COUNTIF($G$2:$G1012,$G1012),9))</f>
        <v/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/>
      </c>
    </row>
    <row r="1013" spans="15:22" x14ac:dyDescent="0.45">
      <c r="O1013" s="2" t="str">
        <f>IFERROR(IF($B1013="","",INDEX(所属情報!$E:$E,MATCH($A1013,所属情報!$A:$A,0))),"")</f>
        <v/>
      </c>
      <c r="P1013" s="2" t="str">
        <f t="shared" si="45"/>
        <v/>
      </c>
      <c r="Q1013" s="2" t="str">
        <f t="shared" si="46"/>
        <v/>
      </c>
      <c r="R1013" s="2" t="str">
        <f t="shared" si="47"/>
        <v/>
      </c>
      <c r="S1013" s="2" t="str">
        <f>IFERROR(IF($F1013="","",INDEX(リスト!$C:$C,MATCH($F1013,リスト!$B:$B,0))),"")</f>
        <v/>
      </c>
      <c r="T1013" s="2" t="str">
        <f>IFERROR(IF($K1013="","",INDEX(リスト!$F:$F,MATCH($K1013,リスト!$E:$E,0))),"")</f>
        <v/>
      </c>
      <c r="U1013" s="2" t="str">
        <f>IF($B1013="","",RIGHT($G1013*1000+100+COUNTIF($G$2:$G1013,$G1013),9))</f>
        <v/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/>
      </c>
    </row>
    <row r="1014" spans="15:22" x14ac:dyDescent="0.45">
      <c r="O1014" s="2" t="str">
        <f>IFERROR(IF($B1014="","",INDEX(所属情報!$E:$E,MATCH($A1014,所属情報!$A:$A,0))),"")</f>
        <v/>
      </c>
      <c r="P1014" s="2" t="str">
        <f t="shared" si="45"/>
        <v/>
      </c>
      <c r="Q1014" s="2" t="str">
        <f t="shared" si="46"/>
        <v/>
      </c>
      <c r="R1014" s="2" t="str">
        <f t="shared" si="47"/>
        <v/>
      </c>
      <c r="S1014" s="2" t="str">
        <f>IFERROR(IF($F1014="","",INDEX(リスト!$C:$C,MATCH($F1014,リスト!$B:$B,0))),"")</f>
        <v/>
      </c>
      <c r="T1014" s="2" t="str">
        <f>IFERROR(IF($K1014="","",INDEX(リスト!$F:$F,MATCH($K1014,リスト!$E:$E,0))),"")</f>
        <v/>
      </c>
      <c r="U1014" s="2" t="str">
        <f>IF($B1014="","",RIGHT($G1014*1000+100+COUNTIF($G$2:$G1014,$G1014),9))</f>
        <v/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/>
      </c>
    </row>
    <row r="1015" spans="15:22" x14ac:dyDescent="0.45">
      <c r="O1015" s="2" t="str">
        <f>IFERROR(IF($B1015="","",INDEX(所属情報!$E:$E,MATCH($A1015,所属情報!$A:$A,0))),"")</f>
        <v/>
      </c>
      <c r="P1015" s="2" t="str">
        <f t="shared" si="45"/>
        <v/>
      </c>
      <c r="Q1015" s="2" t="str">
        <f t="shared" si="46"/>
        <v/>
      </c>
      <c r="R1015" s="2" t="str">
        <f t="shared" si="47"/>
        <v/>
      </c>
      <c r="S1015" s="2" t="str">
        <f>IFERROR(IF($F1015="","",INDEX(リスト!$C:$C,MATCH($F1015,リスト!$B:$B,0))),"")</f>
        <v/>
      </c>
      <c r="T1015" s="2" t="str">
        <f>IFERROR(IF($K1015="","",INDEX(リスト!$F:$F,MATCH($K1015,リスト!$E:$E,0))),"")</f>
        <v/>
      </c>
      <c r="U1015" s="2" t="str">
        <f>IF($B1015="","",RIGHT($G1015*1000+100+COUNTIF($G$2:$G1015,$G1015),9))</f>
        <v/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/>
      </c>
    </row>
    <row r="1016" spans="15:22" x14ac:dyDescent="0.45">
      <c r="O1016" s="2" t="str">
        <f>IFERROR(IF($B1016="","",INDEX(所属情報!$E:$E,MATCH($A1016,所属情報!$A:$A,0))),"")</f>
        <v/>
      </c>
      <c r="P1016" s="2" t="str">
        <f t="shared" si="45"/>
        <v/>
      </c>
      <c r="Q1016" s="2" t="str">
        <f t="shared" si="46"/>
        <v/>
      </c>
      <c r="R1016" s="2" t="str">
        <f t="shared" si="47"/>
        <v/>
      </c>
      <c r="S1016" s="2" t="str">
        <f>IFERROR(IF($F1016="","",INDEX(リスト!$C:$C,MATCH($F1016,リスト!$B:$B,0))),"")</f>
        <v/>
      </c>
      <c r="T1016" s="2" t="str">
        <f>IFERROR(IF($K1016="","",INDEX(リスト!$F:$F,MATCH($K1016,リスト!$E:$E,0))),"")</f>
        <v/>
      </c>
      <c r="U1016" s="2" t="str">
        <f>IF($B1016="","",RIGHT($G1016*1000+100+COUNTIF($G$2:$G1016,$G1016),9))</f>
        <v/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/>
      </c>
    </row>
    <row r="1017" spans="15:22" x14ac:dyDescent="0.45">
      <c r="O1017" s="2" t="str">
        <f>IFERROR(IF($B1017="","",INDEX(所属情報!$E:$E,MATCH($A1017,所属情報!$A:$A,0))),"")</f>
        <v/>
      </c>
      <c r="P1017" s="2" t="str">
        <f t="shared" si="45"/>
        <v/>
      </c>
      <c r="Q1017" s="2" t="str">
        <f t="shared" si="46"/>
        <v/>
      </c>
      <c r="R1017" s="2" t="str">
        <f t="shared" si="47"/>
        <v/>
      </c>
      <c r="S1017" s="2" t="str">
        <f>IFERROR(IF($F1017="","",INDEX(リスト!$C:$C,MATCH($F1017,リスト!$B:$B,0))),"")</f>
        <v/>
      </c>
      <c r="T1017" s="2" t="str">
        <f>IFERROR(IF($K1017="","",INDEX(リスト!$F:$F,MATCH($K1017,リスト!$E:$E,0))),"")</f>
        <v/>
      </c>
      <c r="U1017" s="2" t="str">
        <f>IF($B1017="","",RIGHT($G1017*1000+100+COUNTIF($G$2:$G1017,$G1017),9))</f>
        <v/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/>
      </c>
    </row>
    <row r="1018" spans="15:22" x14ac:dyDescent="0.45">
      <c r="O1018" s="2" t="str">
        <f>IFERROR(IF($B1018="","",INDEX(所属情報!$E:$E,MATCH($A1018,所属情報!$A:$A,0))),"")</f>
        <v/>
      </c>
      <c r="P1018" s="2" t="str">
        <f t="shared" si="45"/>
        <v/>
      </c>
      <c r="Q1018" s="2" t="str">
        <f t="shared" si="46"/>
        <v/>
      </c>
      <c r="R1018" s="2" t="str">
        <f t="shared" si="47"/>
        <v/>
      </c>
      <c r="S1018" s="2" t="str">
        <f>IFERROR(IF($F1018="","",INDEX(リスト!$C:$C,MATCH($F1018,リスト!$B:$B,0))),"")</f>
        <v/>
      </c>
      <c r="T1018" s="2" t="str">
        <f>IFERROR(IF($K1018="","",INDEX(リスト!$F:$F,MATCH($K1018,リスト!$E:$E,0))),"")</f>
        <v/>
      </c>
      <c r="U1018" s="2" t="str">
        <f>IF($B1018="","",RIGHT($G1018*1000+100+COUNTIF($G$2:$G1018,$G1018),9))</f>
        <v/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/>
      </c>
    </row>
    <row r="1019" spans="15:22" x14ac:dyDescent="0.45">
      <c r="O1019" s="2" t="str">
        <f>IFERROR(IF($B1019="","",INDEX(所属情報!$E:$E,MATCH($A1019,所属情報!$A:$A,0))),"")</f>
        <v/>
      </c>
      <c r="P1019" s="2" t="str">
        <f t="shared" si="45"/>
        <v/>
      </c>
      <c r="Q1019" s="2" t="str">
        <f t="shared" si="46"/>
        <v/>
      </c>
      <c r="R1019" s="2" t="str">
        <f t="shared" si="47"/>
        <v/>
      </c>
      <c r="S1019" s="2" t="str">
        <f>IFERROR(IF($F1019="","",INDEX(リスト!$C:$C,MATCH($F1019,リスト!$B:$B,0))),"")</f>
        <v/>
      </c>
      <c r="T1019" s="2" t="str">
        <f>IFERROR(IF($K1019="","",INDEX(リスト!$F:$F,MATCH($K1019,リスト!$E:$E,0))),"")</f>
        <v/>
      </c>
      <c r="U1019" s="2" t="str">
        <f>IF($B1019="","",RIGHT($G1019*1000+100+COUNTIF($G$2:$G1019,$G1019),9))</f>
        <v/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/>
      </c>
    </row>
    <row r="1020" spans="15:22" x14ac:dyDescent="0.45">
      <c r="O1020" s="2" t="str">
        <f>IFERROR(IF($B1020="","",INDEX(所属情報!$E:$E,MATCH($A1020,所属情報!$A:$A,0))),"")</f>
        <v/>
      </c>
      <c r="P1020" s="2" t="str">
        <f t="shared" si="45"/>
        <v/>
      </c>
      <c r="Q1020" s="2" t="str">
        <f t="shared" si="46"/>
        <v/>
      </c>
      <c r="R1020" s="2" t="str">
        <f t="shared" si="47"/>
        <v/>
      </c>
      <c r="S1020" s="2" t="str">
        <f>IFERROR(IF($F1020="","",INDEX(リスト!$C:$C,MATCH($F1020,リスト!$B:$B,0))),"")</f>
        <v/>
      </c>
      <c r="T1020" s="2" t="str">
        <f>IFERROR(IF($K1020="","",INDEX(リスト!$F:$F,MATCH($K1020,リスト!$E:$E,0))),"")</f>
        <v/>
      </c>
      <c r="U1020" s="2" t="str">
        <f>IF($B1020="","",RIGHT($G1020*1000+100+COUNTIF($G$2:$G1020,$G1020),9))</f>
        <v/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/>
      </c>
    </row>
    <row r="1021" spans="15:22" x14ac:dyDescent="0.45">
      <c r="O1021" s="2" t="str">
        <f>IFERROR(IF($B1021="","",INDEX(所属情報!$E:$E,MATCH($A1021,所属情報!$A:$A,0))),"")</f>
        <v/>
      </c>
      <c r="P1021" s="2" t="str">
        <f t="shared" si="45"/>
        <v/>
      </c>
      <c r="Q1021" s="2" t="str">
        <f t="shared" si="46"/>
        <v/>
      </c>
      <c r="R1021" s="2" t="str">
        <f t="shared" si="47"/>
        <v/>
      </c>
      <c r="S1021" s="2" t="str">
        <f>IFERROR(IF($F1021="","",INDEX(リスト!$C:$C,MATCH($F1021,リスト!$B:$B,0))),"")</f>
        <v/>
      </c>
      <c r="T1021" s="2" t="str">
        <f>IFERROR(IF($K1021="","",INDEX(リスト!$F:$F,MATCH($K1021,リスト!$E:$E,0))),"")</f>
        <v/>
      </c>
      <c r="U1021" s="2" t="str">
        <f>IF($B1021="","",RIGHT($G1021*1000+100+COUNTIF($G$2:$G1021,$G1021),9))</f>
        <v/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/>
      </c>
    </row>
    <row r="1022" spans="15:22" x14ac:dyDescent="0.45">
      <c r="O1022" s="2" t="str">
        <f>IFERROR(IF($B1022="","",INDEX(所属情報!$E:$E,MATCH($A1022,所属情報!$A:$A,0))),"")</f>
        <v/>
      </c>
      <c r="P1022" s="2" t="str">
        <f t="shared" si="45"/>
        <v/>
      </c>
      <c r="Q1022" s="2" t="str">
        <f t="shared" si="46"/>
        <v/>
      </c>
      <c r="R1022" s="2" t="str">
        <f t="shared" si="47"/>
        <v/>
      </c>
      <c r="S1022" s="2" t="str">
        <f>IFERROR(IF($F1022="","",INDEX(リスト!$C:$C,MATCH($F1022,リスト!$B:$B,0))),"")</f>
        <v/>
      </c>
      <c r="T1022" s="2" t="str">
        <f>IFERROR(IF($K1022="","",INDEX(リスト!$F:$F,MATCH($K1022,リスト!$E:$E,0))),"")</f>
        <v/>
      </c>
      <c r="U1022" s="2" t="str">
        <f>IF($B1022="","",RIGHT($G1022*1000+100+COUNTIF($G$2:$G1022,$G1022),9))</f>
        <v/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/>
      </c>
    </row>
    <row r="1023" spans="15:22" x14ac:dyDescent="0.45">
      <c r="O1023" s="2" t="str">
        <f>IFERROR(IF($B1023="","",INDEX(所属情報!$E:$E,MATCH($A1023,所属情報!$A:$A,0))),"")</f>
        <v/>
      </c>
      <c r="P1023" s="2" t="str">
        <f t="shared" si="45"/>
        <v/>
      </c>
      <c r="Q1023" s="2" t="str">
        <f t="shared" si="46"/>
        <v/>
      </c>
      <c r="R1023" s="2" t="str">
        <f t="shared" si="47"/>
        <v/>
      </c>
      <c r="S1023" s="2" t="str">
        <f>IFERROR(IF($F1023="","",INDEX(リスト!$C:$C,MATCH($F1023,リスト!$B:$B,0))),"")</f>
        <v/>
      </c>
      <c r="T1023" s="2" t="str">
        <f>IFERROR(IF($K1023="","",INDEX(リスト!$F:$F,MATCH($K1023,リスト!$E:$E,0))),"")</f>
        <v/>
      </c>
      <c r="U1023" s="2" t="str">
        <f>IF($B1023="","",RIGHT($G1023*1000+100+COUNTIF($G$2:$G1023,$G1023),9))</f>
        <v/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/>
      </c>
    </row>
    <row r="1024" spans="15:22" x14ac:dyDescent="0.45">
      <c r="O1024" s="2" t="str">
        <f>IFERROR(IF($B1024="","",INDEX(所属情報!$E:$E,MATCH($A1024,所属情報!$A:$A,0))),"")</f>
        <v/>
      </c>
      <c r="P1024" s="2" t="str">
        <f t="shared" si="45"/>
        <v/>
      </c>
      <c r="Q1024" s="2" t="str">
        <f t="shared" si="46"/>
        <v/>
      </c>
      <c r="R1024" s="2" t="str">
        <f t="shared" si="47"/>
        <v/>
      </c>
      <c r="S1024" s="2" t="str">
        <f>IFERROR(IF($F1024="","",INDEX(リスト!$C:$C,MATCH($F1024,リスト!$B:$B,0))),"")</f>
        <v/>
      </c>
      <c r="T1024" s="2" t="str">
        <f>IFERROR(IF($K1024="","",INDEX(リスト!$F:$F,MATCH($K1024,リスト!$E:$E,0))),"")</f>
        <v/>
      </c>
      <c r="U1024" s="2" t="str">
        <f>IF($B1024="","",RIGHT($G1024*1000+100+COUNTIF($G$2:$G1024,$G1024),9))</f>
        <v/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/>
      </c>
    </row>
    <row r="1025" spans="15:22" x14ac:dyDescent="0.45">
      <c r="O1025" s="2" t="str">
        <f>IFERROR(IF($B1025="","",INDEX(所属情報!$E:$E,MATCH($A1025,所属情報!$A:$A,0))),"")</f>
        <v/>
      </c>
      <c r="P1025" s="2" t="str">
        <f t="shared" si="45"/>
        <v/>
      </c>
      <c r="Q1025" s="2" t="str">
        <f t="shared" si="46"/>
        <v/>
      </c>
      <c r="R1025" s="2" t="str">
        <f t="shared" si="47"/>
        <v/>
      </c>
      <c r="S1025" s="2" t="str">
        <f>IFERROR(IF($F1025="","",INDEX(リスト!$C:$C,MATCH($F1025,リスト!$B:$B,0))),"")</f>
        <v/>
      </c>
      <c r="T1025" s="2" t="str">
        <f>IFERROR(IF($K1025="","",INDEX(リスト!$F:$F,MATCH($K1025,リスト!$E:$E,0))),"")</f>
        <v/>
      </c>
      <c r="U1025" s="2" t="str">
        <f>IF($B1025="","",RIGHT($G1025*1000+100+COUNTIF($G$2:$G1025,$G1025),9))</f>
        <v/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/>
      </c>
    </row>
    <row r="1026" spans="15:22" x14ac:dyDescent="0.45">
      <c r="O1026" s="2" t="str">
        <f>IFERROR(IF($B1026="","",INDEX(所属情報!$E:$E,MATCH($A1026,所属情報!$A:$A,0))),"")</f>
        <v/>
      </c>
      <c r="P1026" s="2" t="str">
        <f t="shared" si="45"/>
        <v/>
      </c>
      <c r="Q1026" s="2" t="str">
        <f t="shared" si="46"/>
        <v/>
      </c>
      <c r="R1026" s="2" t="str">
        <f t="shared" si="47"/>
        <v/>
      </c>
      <c r="S1026" s="2" t="str">
        <f>IFERROR(IF($F1026="","",INDEX(リスト!$C:$C,MATCH($F1026,リスト!$B:$B,0))),"")</f>
        <v/>
      </c>
      <c r="T1026" s="2" t="str">
        <f>IFERROR(IF($K1026="","",INDEX(リスト!$F:$F,MATCH($K1026,リスト!$E:$E,0))),"")</f>
        <v/>
      </c>
      <c r="U1026" s="2" t="str">
        <f>IF($B1026="","",RIGHT($G1026*1000+100+COUNTIF($G$2:$G1026,$G1026),9))</f>
        <v/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/>
      </c>
    </row>
    <row r="1027" spans="15:22" x14ac:dyDescent="0.45">
      <c r="O1027" s="2" t="str">
        <f>IFERROR(IF($B1027="","",INDEX(所属情報!$E:$E,MATCH($A1027,所属情報!$A:$A,0))),"")</f>
        <v/>
      </c>
      <c r="P1027" s="2" t="str">
        <f t="shared" ref="P1027:P1090" si="48">IF($C1027="","",IF($E1027="",$C1027,$C1027&amp;" ("&amp;$E1027&amp;")"))</f>
        <v/>
      </c>
      <c r="Q1027" s="2" t="str">
        <f t="shared" ref="Q1027:Q1090" si="49">IF($D1027="","",ASC($D1027))</f>
        <v/>
      </c>
      <c r="R1027" s="2" t="str">
        <f t="shared" ref="R1027:R1090" si="50">IF($I1027="","",UPPER($I1027)&amp;" "&amp;UPPER(LEFT($J1027,1))&amp;LOWER(RIGHT($J1027,LEN($J1027)-1))&amp;" ("&amp;MID($G1027,3,2)&amp;")")</f>
        <v/>
      </c>
      <c r="S1027" s="2" t="str">
        <f>IFERROR(IF($F1027="","",INDEX(リスト!$C:$C,MATCH($F1027,リスト!$B:$B,0))),"")</f>
        <v/>
      </c>
      <c r="T1027" s="2" t="str">
        <f>IFERROR(IF($K1027="","",INDEX(リスト!$F:$F,MATCH($K1027,リスト!$E:$E,0))),"")</f>
        <v/>
      </c>
      <c r="U1027" s="2" t="str">
        <f>IF($B1027="","",RIGHT($G1027*1000+100+COUNTIF($G$2:$G1027,$G1027),9))</f>
        <v/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/>
      </c>
    </row>
    <row r="1028" spans="15:22" x14ac:dyDescent="0.45">
      <c r="O1028" s="2" t="str">
        <f>IFERROR(IF($B1028="","",INDEX(所属情報!$E:$E,MATCH($A1028,所属情報!$A:$A,0))),"")</f>
        <v/>
      </c>
      <c r="P1028" s="2" t="str">
        <f t="shared" si="48"/>
        <v/>
      </c>
      <c r="Q1028" s="2" t="str">
        <f t="shared" si="49"/>
        <v/>
      </c>
      <c r="R1028" s="2" t="str">
        <f t="shared" si="50"/>
        <v/>
      </c>
      <c r="S1028" s="2" t="str">
        <f>IFERROR(IF($F1028="","",INDEX(リスト!$C:$C,MATCH($F1028,リスト!$B:$B,0))),"")</f>
        <v/>
      </c>
      <c r="T1028" s="2" t="str">
        <f>IFERROR(IF($K1028="","",INDEX(リスト!$F:$F,MATCH($K1028,リスト!$E:$E,0))),"")</f>
        <v/>
      </c>
      <c r="U1028" s="2" t="str">
        <f>IF($B1028="","",RIGHT($G1028*1000+100+COUNTIF($G$2:$G1028,$G1028),9))</f>
        <v/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/>
      </c>
    </row>
    <row r="1029" spans="15:22" x14ac:dyDescent="0.45">
      <c r="O1029" s="2" t="str">
        <f>IFERROR(IF($B1029="","",INDEX(所属情報!$E:$E,MATCH($A1029,所属情報!$A:$A,0))),"")</f>
        <v/>
      </c>
      <c r="P1029" s="2" t="str">
        <f t="shared" si="48"/>
        <v/>
      </c>
      <c r="Q1029" s="2" t="str">
        <f t="shared" si="49"/>
        <v/>
      </c>
      <c r="R1029" s="2" t="str">
        <f t="shared" si="50"/>
        <v/>
      </c>
      <c r="S1029" s="2" t="str">
        <f>IFERROR(IF($F1029="","",INDEX(リスト!$C:$C,MATCH($F1029,リスト!$B:$B,0))),"")</f>
        <v/>
      </c>
      <c r="T1029" s="2" t="str">
        <f>IFERROR(IF($K1029="","",INDEX(リスト!$F:$F,MATCH($K1029,リスト!$E:$E,0))),"")</f>
        <v/>
      </c>
      <c r="U1029" s="2" t="str">
        <f>IF($B1029="","",RIGHT($G1029*1000+100+COUNTIF($G$2:$G1029,$G1029),9))</f>
        <v/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/>
      </c>
    </row>
    <row r="1030" spans="15:22" x14ac:dyDescent="0.45">
      <c r="O1030" s="2" t="str">
        <f>IFERROR(IF($B1030="","",INDEX(所属情報!$E:$E,MATCH($A1030,所属情報!$A:$A,0))),"")</f>
        <v/>
      </c>
      <c r="P1030" s="2" t="str">
        <f t="shared" si="48"/>
        <v/>
      </c>
      <c r="Q1030" s="2" t="str">
        <f t="shared" si="49"/>
        <v/>
      </c>
      <c r="R1030" s="2" t="str">
        <f t="shared" si="50"/>
        <v/>
      </c>
      <c r="S1030" s="2" t="str">
        <f>IFERROR(IF($F1030="","",INDEX(リスト!$C:$C,MATCH($F1030,リスト!$B:$B,0))),"")</f>
        <v/>
      </c>
      <c r="T1030" s="2" t="str">
        <f>IFERROR(IF($K1030="","",INDEX(リスト!$F:$F,MATCH($K1030,リスト!$E:$E,0))),"")</f>
        <v/>
      </c>
      <c r="U1030" s="2" t="str">
        <f>IF($B1030="","",RIGHT($G1030*1000+100+COUNTIF($G$2:$G1030,$G1030),9))</f>
        <v/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/>
      </c>
    </row>
    <row r="1031" spans="15:22" x14ac:dyDescent="0.45">
      <c r="O1031" s="2" t="str">
        <f>IFERROR(IF($B1031="","",INDEX(所属情報!$E:$E,MATCH($A1031,所属情報!$A:$A,0))),"")</f>
        <v/>
      </c>
      <c r="P1031" s="2" t="str">
        <f t="shared" si="48"/>
        <v/>
      </c>
      <c r="Q1031" s="2" t="str">
        <f t="shared" si="49"/>
        <v/>
      </c>
      <c r="R1031" s="2" t="str">
        <f t="shared" si="50"/>
        <v/>
      </c>
      <c r="S1031" s="2" t="str">
        <f>IFERROR(IF($F1031="","",INDEX(リスト!$C:$C,MATCH($F1031,リスト!$B:$B,0))),"")</f>
        <v/>
      </c>
      <c r="T1031" s="2" t="str">
        <f>IFERROR(IF($K1031="","",INDEX(リスト!$F:$F,MATCH($K1031,リスト!$E:$E,0))),"")</f>
        <v/>
      </c>
      <c r="U1031" s="2" t="str">
        <f>IF($B1031="","",RIGHT($G1031*1000+100+COUNTIF($G$2:$G1031,$G1031),9))</f>
        <v/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/>
      </c>
    </row>
    <row r="1032" spans="15:22" x14ac:dyDescent="0.45">
      <c r="O1032" s="2" t="str">
        <f>IFERROR(IF($B1032="","",INDEX(所属情報!$E:$E,MATCH($A1032,所属情報!$A:$A,0))),"")</f>
        <v/>
      </c>
      <c r="P1032" s="2" t="str">
        <f t="shared" si="48"/>
        <v/>
      </c>
      <c r="Q1032" s="2" t="str">
        <f t="shared" si="49"/>
        <v/>
      </c>
      <c r="R1032" s="2" t="str">
        <f t="shared" si="50"/>
        <v/>
      </c>
      <c r="S1032" s="2" t="str">
        <f>IFERROR(IF($F1032="","",INDEX(リスト!$C:$C,MATCH($F1032,リスト!$B:$B,0))),"")</f>
        <v/>
      </c>
      <c r="T1032" s="2" t="str">
        <f>IFERROR(IF($K1032="","",INDEX(リスト!$F:$F,MATCH($K1032,リスト!$E:$E,0))),"")</f>
        <v/>
      </c>
      <c r="U1032" s="2" t="str">
        <f>IF($B1032="","",RIGHT($G1032*1000+100+COUNTIF($G$2:$G1032,$G1032),9))</f>
        <v/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/>
      </c>
    </row>
    <row r="1033" spans="15:22" x14ac:dyDescent="0.45">
      <c r="O1033" s="2" t="str">
        <f>IFERROR(IF($B1033="","",INDEX(所属情報!$E:$E,MATCH($A1033,所属情報!$A:$A,0))),"")</f>
        <v/>
      </c>
      <c r="P1033" s="2" t="str">
        <f t="shared" si="48"/>
        <v/>
      </c>
      <c r="Q1033" s="2" t="str">
        <f t="shared" si="49"/>
        <v/>
      </c>
      <c r="R1033" s="2" t="str">
        <f t="shared" si="50"/>
        <v/>
      </c>
      <c r="S1033" s="2" t="str">
        <f>IFERROR(IF($F1033="","",INDEX(リスト!$C:$C,MATCH($F1033,リスト!$B:$B,0))),"")</f>
        <v/>
      </c>
      <c r="T1033" s="2" t="str">
        <f>IFERROR(IF($K1033="","",INDEX(リスト!$F:$F,MATCH($K1033,リスト!$E:$E,0))),"")</f>
        <v/>
      </c>
      <c r="U1033" s="2" t="str">
        <f>IF($B1033="","",RIGHT($G1033*1000+100+COUNTIF($G$2:$G1033,$G1033),9))</f>
        <v/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/>
      </c>
    </row>
    <row r="1034" spans="15:22" x14ac:dyDescent="0.45">
      <c r="O1034" s="2" t="str">
        <f>IFERROR(IF($B1034="","",INDEX(所属情報!$E:$E,MATCH($A1034,所属情報!$A:$A,0))),"")</f>
        <v/>
      </c>
      <c r="P1034" s="2" t="str">
        <f t="shared" si="48"/>
        <v/>
      </c>
      <c r="Q1034" s="2" t="str">
        <f t="shared" si="49"/>
        <v/>
      </c>
      <c r="R1034" s="2" t="str">
        <f t="shared" si="50"/>
        <v/>
      </c>
      <c r="S1034" s="2" t="str">
        <f>IFERROR(IF($F1034="","",INDEX(リスト!$C:$C,MATCH($F1034,リスト!$B:$B,0))),"")</f>
        <v/>
      </c>
      <c r="T1034" s="2" t="str">
        <f>IFERROR(IF($K1034="","",INDEX(リスト!$F:$F,MATCH($K1034,リスト!$E:$E,0))),"")</f>
        <v/>
      </c>
      <c r="U1034" s="2" t="str">
        <f>IF($B1034="","",RIGHT($G1034*1000+100+COUNTIF($G$2:$G1034,$G1034),9))</f>
        <v/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/>
      </c>
    </row>
    <row r="1035" spans="15:22" x14ac:dyDescent="0.45">
      <c r="O1035" s="2" t="str">
        <f>IFERROR(IF($B1035="","",INDEX(所属情報!$E:$E,MATCH($A1035,所属情報!$A:$A,0))),"")</f>
        <v/>
      </c>
      <c r="P1035" s="2" t="str">
        <f t="shared" si="48"/>
        <v/>
      </c>
      <c r="Q1035" s="2" t="str">
        <f t="shared" si="49"/>
        <v/>
      </c>
      <c r="R1035" s="2" t="str">
        <f t="shared" si="50"/>
        <v/>
      </c>
      <c r="S1035" s="2" t="str">
        <f>IFERROR(IF($F1035="","",INDEX(リスト!$C:$C,MATCH($F1035,リスト!$B:$B,0))),"")</f>
        <v/>
      </c>
      <c r="T1035" s="2" t="str">
        <f>IFERROR(IF($K1035="","",INDEX(リスト!$F:$F,MATCH($K1035,リスト!$E:$E,0))),"")</f>
        <v/>
      </c>
      <c r="U1035" s="2" t="str">
        <f>IF($B1035="","",RIGHT($G1035*1000+100+COUNTIF($G$2:$G1035,$G1035),9))</f>
        <v/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/>
      </c>
    </row>
    <row r="1036" spans="15:22" x14ac:dyDescent="0.45">
      <c r="O1036" s="2" t="str">
        <f>IFERROR(IF($B1036="","",INDEX(所属情報!$E:$E,MATCH($A1036,所属情報!$A:$A,0))),"")</f>
        <v/>
      </c>
      <c r="P1036" s="2" t="str">
        <f t="shared" si="48"/>
        <v/>
      </c>
      <c r="Q1036" s="2" t="str">
        <f t="shared" si="49"/>
        <v/>
      </c>
      <c r="R1036" s="2" t="str">
        <f t="shared" si="50"/>
        <v/>
      </c>
      <c r="S1036" s="2" t="str">
        <f>IFERROR(IF($F1036="","",INDEX(リスト!$C:$C,MATCH($F1036,リスト!$B:$B,0))),"")</f>
        <v/>
      </c>
      <c r="T1036" s="2" t="str">
        <f>IFERROR(IF($K1036="","",INDEX(リスト!$F:$F,MATCH($K1036,リスト!$E:$E,0))),"")</f>
        <v/>
      </c>
      <c r="U1036" s="2" t="str">
        <f>IF($B1036="","",RIGHT($G1036*1000+100+COUNTIF($G$2:$G1036,$G1036),9))</f>
        <v/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/>
      </c>
    </row>
    <row r="1037" spans="15:22" x14ac:dyDescent="0.45">
      <c r="O1037" s="2" t="str">
        <f>IFERROR(IF($B1037="","",INDEX(所属情報!$E:$E,MATCH($A1037,所属情報!$A:$A,0))),"")</f>
        <v/>
      </c>
      <c r="P1037" s="2" t="str">
        <f t="shared" si="48"/>
        <v/>
      </c>
      <c r="Q1037" s="2" t="str">
        <f t="shared" si="49"/>
        <v/>
      </c>
      <c r="R1037" s="2" t="str">
        <f t="shared" si="50"/>
        <v/>
      </c>
      <c r="S1037" s="2" t="str">
        <f>IFERROR(IF($F1037="","",INDEX(リスト!$C:$C,MATCH($F1037,リスト!$B:$B,0))),"")</f>
        <v/>
      </c>
      <c r="T1037" s="2" t="str">
        <f>IFERROR(IF($K1037="","",INDEX(リスト!$F:$F,MATCH($K1037,リスト!$E:$E,0))),"")</f>
        <v/>
      </c>
      <c r="U1037" s="2" t="str">
        <f>IF($B1037="","",RIGHT($G1037*1000+100+COUNTIF($G$2:$G1037,$G1037),9))</f>
        <v/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/>
      </c>
    </row>
    <row r="1038" spans="15:22" x14ac:dyDescent="0.45">
      <c r="O1038" s="2" t="str">
        <f>IFERROR(IF($B1038="","",INDEX(所属情報!$E:$E,MATCH($A1038,所属情報!$A:$A,0))),"")</f>
        <v/>
      </c>
      <c r="P1038" s="2" t="str">
        <f t="shared" si="48"/>
        <v/>
      </c>
      <c r="Q1038" s="2" t="str">
        <f t="shared" si="49"/>
        <v/>
      </c>
      <c r="R1038" s="2" t="str">
        <f t="shared" si="50"/>
        <v/>
      </c>
      <c r="S1038" s="2" t="str">
        <f>IFERROR(IF($F1038="","",INDEX(リスト!$C:$C,MATCH($F1038,リスト!$B:$B,0))),"")</f>
        <v/>
      </c>
      <c r="T1038" s="2" t="str">
        <f>IFERROR(IF($K1038="","",INDEX(リスト!$F:$F,MATCH($K1038,リスト!$E:$E,0))),"")</f>
        <v/>
      </c>
      <c r="U1038" s="2" t="str">
        <f>IF($B1038="","",RIGHT($G1038*1000+100+COUNTIF($G$2:$G1038,$G1038),9))</f>
        <v/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/>
      </c>
    </row>
    <row r="1039" spans="15:22" x14ac:dyDescent="0.45">
      <c r="O1039" s="2" t="str">
        <f>IFERROR(IF($B1039="","",INDEX(所属情報!$E:$E,MATCH($A1039,所属情報!$A:$A,0))),"")</f>
        <v/>
      </c>
      <c r="P1039" s="2" t="str">
        <f t="shared" si="48"/>
        <v/>
      </c>
      <c r="Q1039" s="2" t="str">
        <f t="shared" si="49"/>
        <v/>
      </c>
      <c r="R1039" s="2" t="str">
        <f t="shared" si="50"/>
        <v/>
      </c>
      <c r="S1039" s="2" t="str">
        <f>IFERROR(IF($F1039="","",INDEX(リスト!$C:$C,MATCH($F1039,リスト!$B:$B,0))),"")</f>
        <v/>
      </c>
      <c r="T1039" s="2" t="str">
        <f>IFERROR(IF($K1039="","",INDEX(リスト!$F:$F,MATCH($K1039,リスト!$E:$E,0))),"")</f>
        <v/>
      </c>
      <c r="U1039" s="2" t="str">
        <f>IF($B1039="","",RIGHT($G1039*1000+100+COUNTIF($G$2:$G1039,$G1039),9))</f>
        <v/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/>
      </c>
    </row>
    <row r="1040" spans="15:22" x14ac:dyDescent="0.45">
      <c r="O1040" s="2" t="str">
        <f>IFERROR(IF($B1040="","",INDEX(所属情報!$E:$E,MATCH($A1040,所属情報!$A:$A,0))),"")</f>
        <v/>
      </c>
      <c r="P1040" s="2" t="str">
        <f t="shared" si="48"/>
        <v/>
      </c>
      <c r="Q1040" s="2" t="str">
        <f t="shared" si="49"/>
        <v/>
      </c>
      <c r="R1040" s="2" t="str">
        <f t="shared" si="50"/>
        <v/>
      </c>
      <c r="S1040" s="2" t="str">
        <f>IFERROR(IF($F1040="","",INDEX(リスト!$C:$C,MATCH($F1040,リスト!$B:$B,0))),"")</f>
        <v/>
      </c>
      <c r="T1040" s="2" t="str">
        <f>IFERROR(IF($K1040="","",INDEX(リスト!$F:$F,MATCH($K1040,リスト!$E:$E,0))),"")</f>
        <v/>
      </c>
      <c r="U1040" s="2" t="str">
        <f>IF($B1040="","",RIGHT($G1040*1000+100+COUNTIF($G$2:$G1040,$G1040),9))</f>
        <v/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/>
      </c>
    </row>
    <row r="1041" spans="15:22" x14ac:dyDescent="0.45">
      <c r="O1041" s="2" t="str">
        <f>IFERROR(IF($B1041="","",INDEX(所属情報!$E:$E,MATCH($A1041,所属情報!$A:$A,0))),"")</f>
        <v/>
      </c>
      <c r="P1041" s="2" t="str">
        <f t="shared" si="48"/>
        <v/>
      </c>
      <c r="Q1041" s="2" t="str">
        <f t="shared" si="49"/>
        <v/>
      </c>
      <c r="R1041" s="2" t="str">
        <f t="shared" si="50"/>
        <v/>
      </c>
      <c r="S1041" s="2" t="str">
        <f>IFERROR(IF($F1041="","",INDEX(リスト!$C:$C,MATCH($F1041,リスト!$B:$B,0))),"")</f>
        <v/>
      </c>
      <c r="T1041" s="2" t="str">
        <f>IFERROR(IF($K1041="","",INDEX(リスト!$F:$F,MATCH($K1041,リスト!$E:$E,0))),"")</f>
        <v/>
      </c>
      <c r="U1041" s="2" t="str">
        <f>IF($B1041="","",RIGHT($G1041*1000+100+COUNTIF($G$2:$G1041,$G1041),9))</f>
        <v/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/>
      </c>
    </row>
    <row r="1042" spans="15:22" x14ac:dyDescent="0.45">
      <c r="O1042" s="2" t="str">
        <f>IFERROR(IF($B1042="","",INDEX(所属情報!$E:$E,MATCH($A1042,所属情報!$A:$A,0))),"")</f>
        <v/>
      </c>
      <c r="P1042" s="2" t="str">
        <f t="shared" si="48"/>
        <v/>
      </c>
      <c r="Q1042" s="2" t="str">
        <f t="shared" si="49"/>
        <v/>
      </c>
      <c r="R1042" s="2" t="str">
        <f t="shared" si="50"/>
        <v/>
      </c>
      <c r="S1042" s="2" t="str">
        <f>IFERROR(IF($F1042="","",INDEX(リスト!$C:$C,MATCH($F1042,リスト!$B:$B,0))),"")</f>
        <v/>
      </c>
      <c r="T1042" s="2" t="str">
        <f>IFERROR(IF($K1042="","",INDEX(リスト!$F:$F,MATCH($K1042,リスト!$E:$E,0))),"")</f>
        <v/>
      </c>
      <c r="U1042" s="2" t="str">
        <f>IF($B1042="","",RIGHT($G1042*1000+100+COUNTIF($G$2:$G1042,$G1042),9))</f>
        <v/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/>
      </c>
    </row>
    <row r="1043" spans="15:22" x14ac:dyDescent="0.45">
      <c r="O1043" s="2" t="str">
        <f>IFERROR(IF($B1043="","",INDEX(所属情報!$E:$E,MATCH($A1043,所属情報!$A:$A,0))),"")</f>
        <v/>
      </c>
      <c r="P1043" s="2" t="str">
        <f t="shared" si="48"/>
        <v/>
      </c>
      <c r="Q1043" s="2" t="str">
        <f t="shared" si="49"/>
        <v/>
      </c>
      <c r="R1043" s="2" t="str">
        <f t="shared" si="50"/>
        <v/>
      </c>
      <c r="S1043" s="2" t="str">
        <f>IFERROR(IF($F1043="","",INDEX(リスト!$C:$C,MATCH($F1043,リスト!$B:$B,0))),"")</f>
        <v/>
      </c>
      <c r="T1043" s="2" t="str">
        <f>IFERROR(IF($K1043="","",INDEX(リスト!$F:$F,MATCH($K1043,リスト!$E:$E,0))),"")</f>
        <v/>
      </c>
      <c r="U1043" s="2" t="str">
        <f>IF($B1043="","",RIGHT($G1043*1000+100+COUNTIF($G$2:$G1043,$G1043),9))</f>
        <v/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/>
      </c>
    </row>
    <row r="1044" spans="15:22" x14ac:dyDescent="0.45">
      <c r="O1044" s="2" t="str">
        <f>IFERROR(IF($B1044="","",INDEX(所属情報!$E:$E,MATCH($A1044,所属情報!$A:$A,0))),"")</f>
        <v/>
      </c>
      <c r="P1044" s="2" t="str">
        <f t="shared" si="48"/>
        <v/>
      </c>
      <c r="Q1044" s="2" t="str">
        <f t="shared" si="49"/>
        <v/>
      </c>
      <c r="R1044" s="2" t="str">
        <f t="shared" si="50"/>
        <v/>
      </c>
      <c r="S1044" s="2" t="str">
        <f>IFERROR(IF($F1044="","",INDEX(リスト!$C:$C,MATCH($F1044,リスト!$B:$B,0))),"")</f>
        <v/>
      </c>
      <c r="T1044" s="2" t="str">
        <f>IFERROR(IF($K1044="","",INDEX(リスト!$F:$F,MATCH($K1044,リスト!$E:$E,0))),"")</f>
        <v/>
      </c>
      <c r="U1044" s="2" t="str">
        <f>IF($B1044="","",RIGHT($G1044*1000+100+COUNTIF($G$2:$G1044,$G1044),9))</f>
        <v/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/>
      </c>
    </row>
    <row r="1045" spans="15:22" x14ac:dyDescent="0.45">
      <c r="O1045" s="2" t="str">
        <f>IFERROR(IF($B1045="","",INDEX(所属情報!$E:$E,MATCH($A1045,所属情報!$A:$A,0))),"")</f>
        <v/>
      </c>
      <c r="P1045" s="2" t="str">
        <f t="shared" si="48"/>
        <v/>
      </c>
      <c r="Q1045" s="2" t="str">
        <f t="shared" si="49"/>
        <v/>
      </c>
      <c r="R1045" s="2" t="str">
        <f t="shared" si="50"/>
        <v/>
      </c>
      <c r="S1045" s="2" t="str">
        <f>IFERROR(IF($F1045="","",INDEX(リスト!$C:$C,MATCH($F1045,リスト!$B:$B,0))),"")</f>
        <v/>
      </c>
      <c r="T1045" s="2" t="str">
        <f>IFERROR(IF($K1045="","",INDEX(リスト!$F:$F,MATCH($K1045,リスト!$E:$E,0))),"")</f>
        <v/>
      </c>
      <c r="U1045" s="2" t="str">
        <f>IF($B1045="","",RIGHT($G1045*1000+100+COUNTIF($G$2:$G1045,$G1045),9))</f>
        <v/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/>
      </c>
    </row>
    <row r="1046" spans="15:22" x14ac:dyDescent="0.45">
      <c r="O1046" s="2" t="str">
        <f>IFERROR(IF($B1046="","",INDEX(所属情報!$E:$E,MATCH($A1046,所属情報!$A:$A,0))),"")</f>
        <v/>
      </c>
      <c r="P1046" s="2" t="str">
        <f t="shared" si="48"/>
        <v/>
      </c>
      <c r="Q1046" s="2" t="str">
        <f t="shared" si="49"/>
        <v/>
      </c>
      <c r="R1046" s="2" t="str">
        <f t="shared" si="50"/>
        <v/>
      </c>
      <c r="S1046" s="2" t="str">
        <f>IFERROR(IF($F1046="","",INDEX(リスト!$C:$C,MATCH($F1046,リスト!$B:$B,0))),"")</f>
        <v/>
      </c>
      <c r="T1046" s="2" t="str">
        <f>IFERROR(IF($K1046="","",INDEX(リスト!$F:$F,MATCH($K1046,リスト!$E:$E,0))),"")</f>
        <v/>
      </c>
      <c r="U1046" s="2" t="str">
        <f>IF($B1046="","",RIGHT($G1046*1000+100+COUNTIF($G$2:$G1046,$G1046),9))</f>
        <v/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/>
      </c>
    </row>
    <row r="1047" spans="15:22" x14ac:dyDescent="0.45">
      <c r="O1047" s="2" t="str">
        <f>IFERROR(IF($B1047="","",INDEX(所属情報!$E:$E,MATCH($A1047,所属情報!$A:$A,0))),"")</f>
        <v/>
      </c>
      <c r="P1047" s="2" t="str">
        <f t="shared" si="48"/>
        <v/>
      </c>
      <c r="Q1047" s="2" t="str">
        <f t="shared" si="49"/>
        <v/>
      </c>
      <c r="R1047" s="2" t="str">
        <f t="shared" si="50"/>
        <v/>
      </c>
      <c r="S1047" s="2" t="str">
        <f>IFERROR(IF($F1047="","",INDEX(リスト!$C:$C,MATCH($F1047,リスト!$B:$B,0))),"")</f>
        <v/>
      </c>
      <c r="T1047" s="2" t="str">
        <f>IFERROR(IF($K1047="","",INDEX(リスト!$F:$F,MATCH($K1047,リスト!$E:$E,0))),"")</f>
        <v/>
      </c>
      <c r="U1047" s="2" t="str">
        <f>IF($B1047="","",RIGHT($G1047*1000+100+COUNTIF($G$2:$G1047,$G1047),9))</f>
        <v/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/>
      </c>
    </row>
    <row r="1048" spans="15:22" x14ac:dyDescent="0.45">
      <c r="O1048" s="2" t="str">
        <f>IFERROR(IF($B1048="","",INDEX(所属情報!$E:$E,MATCH($A1048,所属情報!$A:$A,0))),"")</f>
        <v/>
      </c>
      <c r="P1048" s="2" t="str">
        <f t="shared" si="48"/>
        <v/>
      </c>
      <c r="Q1048" s="2" t="str">
        <f t="shared" si="49"/>
        <v/>
      </c>
      <c r="R1048" s="2" t="str">
        <f t="shared" si="50"/>
        <v/>
      </c>
      <c r="S1048" s="2" t="str">
        <f>IFERROR(IF($F1048="","",INDEX(リスト!$C:$C,MATCH($F1048,リスト!$B:$B,0))),"")</f>
        <v/>
      </c>
      <c r="T1048" s="2" t="str">
        <f>IFERROR(IF($K1048="","",INDEX(リスト!$F:$F,MATCH($K1048,リスト!$E:$E,0))),"")</f>
        <v/>
      </c>
      <c r="U1048" s="2" t="str">
        <f>IF($B1048="","",RIGHT($G1048*1000+100+COUNTIF($G$2:$G1048,$G1048),9))</f>
        <v/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/>
      </c>
    </row>
    <row r="1049" spans="15:22" x14ac:dyDescent="0.45">
      <c r="O1049" s="2" t="str">
        <f>IFERROR(IF($B1049="","",INDEX(所属情報!$E:$E,MATCH($A1049,所属情報!$A:$A,0))),"")</f>
        <v/>
      </c>
      <c r="P1049" s="2" t="str">
        <f t="shared" si="48"/>
        <v/>
      </c>
      <c r="Q1049" s="2" t="str">
        <f t="shared" si="49"/>
        <v/>
      </c>
      <c r="R1049" s="2" t="str">
        <f t="shared" si="50"/>
        <v/>
      </c>
      <c r="S1049" s="2" t="str">
        <f>IFERROR(IF($F1049="","",INDEX(リスト!$C:$C,MATCH($F1049,リスト!$B:$B,0))),"")</f>
        <v/>
      </c>
      <c r="T1049" s="2" t="str">
        <f>IFERROR(IF($K1049="","",INDEX(リスト!$F:$F,MATCH($K1049,リスト!$E:$E,0))),"")</f>
        <v/>
      </c>
      <c r="U1049" s="2" t="str">
        <f>IF($B1049="","",RIGHT($G1049*1000+100+COUNTIF($G$2:$G1049,$G1049),9))</f>
        <v/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/>
      </c>
    </row>
    <row r="1050" spans="15:22" x14ac:dyDescent="0.45">
      <c r="O1050" s="2" t="str">
        <f>IFERROR(IF($B1050="","",INDEX(所属情報!$E:$E,MATCH($A1050,所属情報!$A:$A,0))),"")</f>
        <v/>
      </c>
      <c r="P1050" s="2" t="str">
        <f t="shared" si="48"/>
        <v/>
      </c>
      <c r="Q1050" s="2" t="str">
        <f t="shared" si="49"/>
        <v/>
      </c>
      <c r="R1050" s="2" t="str">
        <f t="shared" si="50"/>
        <v/>
      </c>
      <c r="S1050" s="2" t="str">
        <f>IFERROR(IF($F1050="","",INDEX(リスト!$C:$C,MATCH($F1050,リスト!$B:$B,0))),"")</f>
        <v/>
      </c>
      <c r="T1050" s="2" t="str">
        <f>IFERROR(IF($K1050="","",INDEX(リスト!$F:$F,MATCH($K1050,リスト!$E:$E,0))),"")</f>
        <v/>
      </c>
      <c r="U1050" s="2" t="str">
        <f>IF($B1050="","",RIGHT($G1050*1000+100+COUNTIF($G$2:$G1050,$G1050),9))</f>
        <v/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/>
      </c>
    </row>
    <row r="1051" spans="15:22" x14ac:dyDescent="0.45">
      <c r="O1051" s="2" t="str">
        <f>IFERROR(IF($B1051="","",INDEX(所属情報!$E:$E,MATCH($A1051,所属情報!$A:$A,0))),"")</f>
        <v/>
      </c>
      <c r="P1051" s="2" t="str">
        <f t="shared" si="48"/>
        <v/>
      </c>
      <c r="Q1051" s="2" t="str">
        <f t="shared" si="49"/>
        <v/>
      </c>
      <c r="R1051" s="2" t="str">
        <f t="shared" si="50"/>
        <v/>
      </c>
      <c r="S1051" s="2" t="str">
        <f>IFERROR(IF($F1051="","",INDEX(リスト!$C:$C,MATCH($F1051,リスト!$B:$B,0))),"")</f>
        <v/>
      </c>
      <c r="T1051" s="2" t="str">
        <f>IFERROR(IF($K1051="","",INDEX(リスト!$F:$F,MATCH($K1051,リスト!$E:$E,0))),"")</f>
        <v/>
      </c>
      <c r="U1051" s="2" t="str">
        <f>IF($B1051="","",RIGHT($G1051*1000+100+COUNTIF($G$2:$G1051,$G1051),9))</f>
        <v/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/>
      </c>
    </row>
    <row r="1052" spans="15:22" x14ac:dyDescent="0.45">
      <c r="O1052" s="2" t="str">
        <f>IFERROR(IF($B1052="","",INDEX(所属情報!$E:$E,MATCH($A1052,所属情報!$A:$A,0))),"")</f>
        <v/>
      </c>
      <c r="P1052" s="2" t="str">
        <f t="shared" si="48"/>
        <v/>
      </c>
      <c r="Q1052" s="2" t="str">
        <f t="shared" si="49"/>
        <v/>
      </c>
      <c r="R1052" s="2" t="str">
        <f t="shared" si="50"/>
        <v/>
      </c>
      <c r="S1052" s="2" t="str">
        <f>IFERROR(IF($F1052="","",INDEX(リスト!$C:$C,MATCH($F1052,リスト!$B:$B,0))),"")</f>
        <v/>
      </c>
      <c r="T1052" s="2" t="str">
        <f>IFERROR(IF($K1052="","",INDEX(リスト!$F:$F,MATCH($K1052,リスト!$E:$E,0))),"")</f>
        <v/>
      </c>
      <c r="U1052" s="2" t="str">
        <f>IF($B1052="","",RIGHT($G1052*1000+100+COUNTIF($G$2:$G1052,$G1052),9))</f>
        <v/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/>
      </c>
    </row>
    <row r="1053" spans="15:22" x14ac:dyDescent="0.45">
      <c r="O1053" s="2" t="str">
        <f>IFERROR(IF($B1053="","",INDEX(所属情報!$E:$E,MATCH($A1053,所属情報!$A:$A,0))),"")</f>
        <v/>
      </c>
      <c r="P1053" s="2" t="str">
        <f t="shared" si="48"/>
        <v/>
      </c>
      <c r="Q1053" s="2" t="str">
        <f t="shared" si="49"/>
        <v/>
      </c>
      <c r="R1053" s="2" t="str">
        <f t="shared" si="50"/>
        <v/>
      </c>
      <c r="S1053" s="2" t="str">
        <f>IFERROR(IF($F1053="","",INDEX(リスト!$C:$C,MATCH($F1053,リスト!$B:$B,0))),"")</f>
        <v/>
      </c>
      <c r="T1053" s="2" t="str">
        <f>IFERROR(IF($K1053="","",INDEX(リスト!$F:$F,MATCH($K1053,リスト!$E:$E,0))),"")</f>
        <v/>
      </c>
      <c r="U1053" s="2" t="str">
        <f>IF($B1053="","",RIGHT($G1053*1000+100+COUNTIF($G$2:$G1053,$G1053),9))</f>
        <v/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/>
      </c>
    </row>
    <row r="1054" spans="15:22" x14ac:dyDescent="0.45">
      <c r="O1054" s="2" t="str">
        <f>IFERROR(IF($B1054="","",INDEX(所属情報!$E:$E,MATCH($A1054,所属情報!$A:$A,0))),"")</f>
        <v/>
      </c>
      <c r="P1054" s="2" t="str">
        <f t="shared" si="48"/>
        <v/>
      </c>
      <c r="Q1054" s="2" t="str">
        <f t="shared" si="49"/>
        <v/>
      </c>
      <c r="R1054" s="2" t="str">
        <f t="shared" si="50"/>
        <v/>
      </c>
      <c r="S1054" s="2" t="str">
        <f>IFERROR(IF($F1054="","",INDEX(リスト!$C:$C,MATCH($F1054,リスト!$B:$B,0))),"")</f>
        <v/>
      </c>
      <c r="T1054" s="2" t="str">
        <f>IFERROR(IF($K1054="","",INDEX(リスト!$F:$F,MATCH($K1054,リスト!$E:$E,0))),"")</f>
        <v/>
      </c>
      <c r="U1054" s="2" t="str">
        <f>IF($B1054="","",RIGHT($G1054*1000+100+COUNTIF($G$2:$G1054,$G1054),9))</f>
        <v/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/>
      </c>
    </row>
    <row r="1055" spans="15:22" x14ac:dyDescent="0.45">
      <c r="O1055" s="2" t="str">
        <f>IFERROR(IF($B1055="","",INDEX(所属情報!$E:$E,MATCH($A1055,所属情報!$A:$A,0))),"")</f>
        <v/>
      </c>
      <c r="P1055" s="2" t="str">
        <f t="shared" si="48"/>
        <v/>
      </c>
      <c r="Q1055" s="2" t="str">
        <f t="shared" si="49"/>
        <v/>
      </c>
      <c r="R1055" s="2" t="str">
        <f t="shared" si="50"/>
        <v/>
      </c>
      <c r="S1055" s="2" t="str">
        <f>IFERROR(IF($F1055="","",INDEX(リスト!$C:$C,MATCH($F1055,リスト!$B:$B,0))),"")</f>
        <v/>
      </c>
      <c r="T1055" s="2" t="str">
        <f>IFERROR(IF($K1055="","",INDEX(リスト!$F:$F,MATCH($K1055,リスト!$E:$E,0))),"")</f>
        <v/>
      </c>
      <c r="U1055" s="2" t="str">
        <f>IF($B1055="","",RIGHT($G1055*1000+100+COUNTIF($G$2:$G1055,$G1055),9))</f>
        <v/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/>
      </c>
    </row>
    <row r="1056" spans="15:22" x14ac:dyDescent="0.45">
      <c r="O1056" s="2" t="str">
        <f>IFERROR(IF($B1056="","",INDEX(所属情報!$E:$E,MATCH($A1056,所属情報!$A:$A,0))),"")</f>
        <v/>
      </c>
      <c r="P1056" s="2" t="str">
        <f t="shared" si="48"/>
        <v/>
      </c>
      <c r="Q1056" s="2" t="str">
        <f t="shared" si="49"/>
        <v/>
      </c>
      <c r="R1056" s="2" t="str">
        <f t="shared" si="50"/>
        <v/>
      </c>
      <c r="S1056" s="2" t="str">
        <f>IFERROR(IF($F1056="","",INDEX(リスト!$C:$C,MATCH($F1056,リスト!$B:$B,0))),"")</f>
        <v/>
      </c>
      <c r="T1056" s="2" t="str">
        <f>IFERROR(IF($K1056="","",INDEX(リスト!$F:$F,MATCH($K1056,リスト!$E:$E,0))),"")</f>
        <v/>
      </c>
      <c r="U1056" s="2" t="str">
        <f>IF($B1056="","",RIGHT($G1056*1000+100+COUNTIF($G$2:$G1056,$G1056),9))</f>
        <v/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/>
      </c>
    </row>
    <row r="1057" spans="15:22" x14ac:dyDescent="0.45">
      <c r="O1057" s="2" t="str">
        <f>IFERROR(IF($B1057="","",INDEX(所属情報!$E:$E,MATCH($A1057,所属情報!$A:$A,0))),"")</f>
        <v/>
      </c>
      <c r="P1057" s="2" t="str">
        <f t="shared" si="48"/>
        <v/>
      </c>
      <c r="Q1057" s="2" t="str">
        <f t="shared" si="49"/>
        <v/>
      </c>
      <c r="R1057" s="2" t="str">
        <f t="shared" si="50"/>
        <v/>
      </c>
      <c r="S1057" s="2" t="str">
        <f>IFERROR(IF($F1057="","",INDEX(リスト!$C:$C,MATCH($F1057,リスト!$B:$B,0))),"")</f>
        <v/>
      </c>
      <c r="T1057" s="2" t="str">
        <f>IFERROR(IF($K1057="","",INDEX(リスト!$F:$F,MATCH($K1057,リスト!$E:$E,0))),"")</f>
        <v/>
      </c>
      <c r="U1057" s="2" t="str">
        <f>IF($B1057="","",RIGHT($G1057*1000+100+COUNTIF($G$2:$G1057,$G1057),9))</f>
        <v/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/>
      </c>
    </row>
    <row r="1058" spans="15:22" x14ac:dyDescent="0.45">
      <c r="O1058" s="2" t="str">
        <f>IFERROR(IF($B1058="","",INDEX(所属情報!$E:$E,MATCH($A1058,所属情報!$A:$A,0))),"")</f>
        <v/>
      </c>
      <c r="P1058" s="2" t="str">
        <f t="shared" si="48"/>
        <v/>
      </c>
      <c r="Q1058" s="2" t="str">
        <f t="shared" si="49"/>
        <v/>
      </c>
      <c r="R1058" s="2" t="str">
        <f t="shared" si="50"/>
        <v/>
      </c>
      <c r="S1058" s="2" t="str">
        <f>IFERROR(IF($F1058="","",INDEX(リスト!$C:$C,MATCH($F1058,リスト!$B:$B,0))),"")</f>
        <v/>
      </c>
      <c r="T1058" s="2" t="str">
        <f>IFERROR(IF($K1058="","",INDEX(リスト!$F:$F,MATCH($K1058,リスト!$E:$E,0))),"")</f>
        <v/>
      </c>
      <c r="U1058" s="2" t="str">
        <f>IF($B1058="","",RIGHT($G1058*1000+100+COUNTIF($G$2:$G1058,$G1058),9))</f>
        <v/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/>
      </c>
    </row>
    <row r="1059" spans="15:22" x14ac:dyDescent="0.45">
      <c r="O1059" s="2" t="str">
        <f>IFERROR(IF($B1059="","",INDEX(所属情報!$E:$E,MATCH($A1059,所属情報!$A:$A,0))),"")</f>
        <v/>
      </c>
      <c r="P1059" s="2" t="str">
        <f t="shared" si="48"/>
        <v/>
      </c>
      <c r="Q1059" s="2" t="str">
        <f t="shared" si="49"/>
        <v/>
      </c>
      <c r="R1059" s="2" t="str">
        <f t="shared" si="50"/>
        <v/>
      </c>
      <c r="S1059" s="2" t="str">
        <f>IFERROR(IF($F1059="","",INDEX(リスト!$C:$C,MATCH($F1059,リスト!$B:$B,0))),"")</f>
        <v/>
      </c>
      <c r="T1059" s="2" t="str">
        <f>IFERROR(IF($K1059="","",INDEX(リスト!$F:$F,MATCH($K1059,リスト!$E:$E,0))),"")</f>
        <v/>
      </c>
      <c r="U1059" s="2" t="str">
        <f>IF($B1059="","",RIGHT($G1059*1000+100+COUNTIF($G$2:$G1059,$G1059),9))</f>
        <v/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/>
      </c>
    </row>
    <row r="1060" spans="15:22" x14ac:dyDescent="0.45">
      <c r="O1060" s="2" t="str">
        <f>IFERROR(IF($B1060="","",INDEX(所属情報!$E:$E,MATCH($A1060,所属情報!$A:$A,0))),"")</f>
        <v/>
      </c>
      <c r="P1060" s="2" t="str">
        <f t="shared" si="48"/>
        <v/>
      </c>
      <c r="Q1060" s="2" t="str">
        <f t="shared" si="49"/>
        <v/>
      </c>
      <c r="R1060" s="2" t="str">
        <f t="shared" si="50"/>
        <v/>
      </c>
      <c r="S1060" s="2" t="str">
        <f>IFERROR(IF($F1060="","",INDEX(リスト!$C:$C,MATCH($F1060,リスト!$B:$B,0))),"")</f>
        <v/>
      </c>
      <c r="T1060" s="2" t="str">
        <f>IFERROR(IF($K1060="","",INDEX(リスト!$F:$F,MATCH($K1060,リスト!$E:$E,0))),"")</f>
        <v/>
      </c>
      <c r="U1060" s="2" t="str">
        <f>IF($B1060="","",RIGHT($G1060*1000+100+COUNTIF($G$2:$G1060,$G1060),9))</f>
        <v/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/>
      </c>
    </row>
    <row r="1061" spans="15:22" x14ac:dyDescent="0.45">
      <c r="O1061" s="2" t="str">
        <f>IFERROR(IF($B1061="","",INDEX(所属情報!$E:$E,MATCH($A1061,所属情報!$A:$A,0))),"")</f>
        <v/>
      </c>
      <c r="P1061" s="2" t="str">
        <f t="shared" si="48"/>
        <v/>
      </c>
      <c r="Q1061" s="2" t="str">
        <f t="shared" si="49"/>
        <v/>
      </c>
      <c r="R1061" s="2" t="str">
        <f t="shared" si="50"/>
        <v/>
      </c>
      <c r="S1061" s="2" t="str">
        <f>IFERROR(IF($F1061="","",INDEX(リスト!$C:$C,MATCH($F1061,リスト!$B:$B,0))),"")</f>
        <v/>
      </c>
      <c r="T1061" s="2" t="str">
        <f>IFERROR(IF($K1061="","",INDEX(リスト!$F:$F,MATCH($K1061,リスト!$E:$E,0))),"")</f>
        <v/>
      </c>
      <c r="U1061" s="2" t="str">
        <f>IF($B1061="","",RIGHT($G1061*1000+100+COUNTIF($G$2:$G1061,$G1061),9))</f>
        <v/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/>
      </c>
    </row>
    <row r="1062" spans="15:22" x14ac:dyDescent="0.45">
      <c r="O1062" s="2" t="str">
        <f>IFERROR(IF($B1062="","",INDEX(所属情報!$E:$E,MATCH($A1062,所属情報!$A:$A,0))),"")</f>
        <v/>
      </c>
      <c r="P1062" s="2" t="str">
        <f t="shared" si="48"/>
        <v/>
      </c>
      <c r="Q1062" s="2" t="str">
        <f t="shared" si="49"/>
        <v/>
      </c>
      <c r="R1062" s="2" t="str">
        <f t="shared" si="50"/>
        <v/>
      </c>
      <c r="S1062" s="2" t="str">
        <f>IFERROR(IF($F1062="","",INDEX(リスト!$C:$C,MATCH($F1062,リスト!$B:$B,0))),"")</f>
        <v/>
      </c>
      <c r="T1062" s="2" t="str">
        <f>IFERROR(IF($K1062="","",INDEX(リスト!$F:$F,MATCH($K1062,リスト!$E:$E,0))),"")</f>
        <v/>
      </c>
      <c r="U1062" s="2" t="str">
        <f>IF($B1062="","",RIGHT($G1062*1000+100+COUNTIF($G$2:$G1062,$G1062),9))</f>
        <v/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/>
      </c>
    </row>
    <row r="1063" spans="15:22" x14ac:dyDescent="0.45">
      <c r="O1063" s="2" t="str">
        <f>IFERROR(IF($B1063="","",INDEX(所属情報!$E:$E,MATCH($A1063,所属情報!$A:$A,0))),"")</f>
        <v/>
      </c>
      <c r="P1063" s="2" t="str">
        <f t="shared" si="48"/>
        <v/>
      </c>
      <c r="Q1063" s="2" t="str">
        <f t="shared" si="49"/>
        <v/>
      </c>
      <c r="R1063" s="2" t="str">
        <f t="shared" si="50"/>
        <v/>
      </c>
      <c r="S1063" s="2" t="str">
        <f>IFERROR(IF($F1063="","",INDEX(リスト!$C:$C,MATCH($F1063,リスト!$B:$B,0))),"")</f>
        <v/>
      </c>
      <c r="T1063" s="2" t="str">
        <f>IFERROR(IF($K1063="","",INDEX(リスト!$F:$F,MATCH($K1063,リスト!$E:$E,0))),"")</f>
        <v/>
      </c>
      <c r="U1063" s="2" t="str">
        <f>IF($B1063="","",RIGHT($G1063*1000+100+COUNTIF($G$2:$G1063,$G1063),9))</f>
        <v/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/>
      </c>
    </row>
    <row r="1064" spans="15:22" x14ac:dyDescent="0.45">
      <c r="O1064" s="2" t="str">
        <f>IFERROR(IF($B1064="","",INDEX(所属情報!$E:$E,MATCH($A1064,所属情報!$A:$A,0))),"")</f>
        <v/>
      </c>
      <c r="P1064" s="2" t="str">
        <f t="shared" si="48"/>
        <v/>
      </c>
      <c r="Q1064" s="2" t="str">
        <f t="shared" si="49"/>
        <v/>
      </c>
      <c r="R1064" s="2" t="str">
        <f t="shared" si="50"/>
        <v/>
      </c>
      <c r="S1064" s="2" t="str">
        <f>IFERROR(IF($F1064="","",INDEX(リスト!$C:$C,MATCH($F1064,リスト!$B:$B,0))),"")</f>
        <v/>
      </c>
      <c r="T1064" s="2" t="str">
        <f>IFERROR(IF($K1064="","",INDEX(リスト!$F:$F,MATCH($K1064,リスト!$E:$E,0))),"")</f>
        <v/>
      </c>
      <c r="U1064" s="2" t="str">
        <f>IF($B1064="","",RIGHT($G1064*1000+100+COUNTIF($G$2:$G1064,$G1064),9))</f>
        <v/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/>
      </c>
    </row>
    <row r="1065" spans="15:22" x14ac:dyDescent="0.45">
      <c r="O1065" s="2" t="str">
        <f>IFERROR(IF($B1065="","",INDEX(所属情報!$E:$E,MATCH($A1065,所属情報!$A:$A,0))),"")</f>
        <v/>
      </c>
      <c r="P1065" s="2" t="str">
        <f t="shared" si="48"/>
        <v/>
      </c>
      <c r="Q1065" s="2" t="str">
        <f t="shared" si="49"/>
        <v/>
      </c>
      <c r="R1065" s="2" t="str">
        <f t="shared" si="50"/>
        <v/>
      </c>
      <c r="S1065" s="2" t="str">
        <f>IFERROR(IF($F1065="","",INDEX(リスト!$C:$C,MATCH($F1065,リスト!$B:$B,0))),"")</f>
        <v/>
      </c>
      <c r="T1065" s="2" t="str">
        <f>IFERROR(IF($K1065="","",INDEX(リスト!$F:$F,MATCH($K1065,リスト!$E:$E,0))),"")</f>
        <v/>
      </c>
      <c r="U1065" s="2" t="str">
        <f>IF($B1065="","",RIGHT($G1065*1000+100+COUNTIF($G$2:$G1065,$G1065),9))</f>
        <v/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/>
      </c>
    </row>
    <row r="1066" spans="15:22" x14ac:dyDescent="0.45">
      <c r="O1066" s="2" t="str">
        <f>IFERROR(IF($B1066="","",INDEX(所属情報!$E:$E,MATCH($A1066,所属情報!$A:$A,0))),"")</f>
        <v/>
      </c>
      <c r="P1066" s="2" t="str">
        <f t="shared" si="48"/>
        <v/>
      </c>
      <c r="Q1066" s="2" t="str">
        <f t="shared" si="49"/>
        <v/>
      </c>
      <c r="R1066" s="2" t="str">
        <f t="shared" si="50"/>
        <v/>
      </c>
      <c r="S1066" s="2" t="str">
        <f>IFERROR(IF($F1066="","",INDEX(リスト!$C:$C,MATCH($F1066,リスト!$B:$B,0))),"")</f>
        <v/>
      </c>
      <c r="T1066" s="2" t="str">
        <f>IFERROR(IF($K1066="","",INDEX(リスト!$F:$F,MATCH($K1066,リスト!$E:$E,0))),"")</f>
        <v/>
      </c>
      <c r="U1066" s="2" t="str">
        <f>IF($B1066="","",RIGHT($G1066*1000+100+COUNTIF($G$2:$G1066,$G1066),9))</f>
        <v/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/>
      </c>
    </row>
    <row r="1067" spans="15:22" x14ac:dyDescent="0.45">
      <c r="O1067" s="2" t="str">
        <f>IFERROR(IF($B1067="","",INDEX(所属情報!$E:$E,MATCH($A1067,所属情報!$A:$A,0))),"")</f>
        <v/>
      </c>
      <c r="P1067" s="2" t="str">
        <f t="shared" si="48"/>
        <v/>
      </c>
      <c r="Q1067" s="2" t="str">
        <f t="shared" si="49"/>
        <v/>
      </c>
      <c r="R1067" s="2" t="str">
        <f t="shared" si="50"/>
        <v/>
      </c>
      <c r="S1067" s="2" t="str">
        <f>IFERROR(IF($F1067="","",INDEX(リスト!$C:$C,MATCH($F1067,リスト!$B:$B,0))),"")</f>
        <v/>
      </c>
      <c r="T1067" s="2" t="str">
        <f>IFERROR(IF($K1067="","",INDEX(リスト!$F:$F,MATCH($K1067,リスト!$E:$E,0))),"")</f>
        <v/>
      </c>
      <c r="U1067" s="2" t="str">
        <f>IF($B1067="","",RIGHT($G1067*1000+100+COUNTIF($G$2:$G1067,$G1067),9))</f>
        <v/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/>
      </c>
    </row>
    <row r="1068" spans="15:22" x14ac:dyDescent="0.45">
      <c r="O1068" s="2" t="str">
        <f>IFERROR(IF($B1068="","",INDEX(所属情報!$E:$E,MATCH($A1068,所属情報!$A:$A,0))),"")</f>
        <v/>
      </c>
      <c r="P1068" s="2" t="str">
        <f t="shared" si="48"/>
        <v/>
      </c>
      <c r="Q1068" s="2" t="str">
        <f t="shared" si="49"/>
        <v/>
      </c>
      <c r="R1068" s="2" t="str">
        <f t="shared" si="50"/>
        <v/>
      </c>
      <c r="S1068" s="2" t="str">
        <f>IFERROR(IF($F1068="","",INDEX(リスト!$C:$C,MATCH($F1068,リスト!$B:$B,0))),"")</f>
        <v/>
      </c>
      <c r="T1068" s="2" t="str">
        <f>IFERROR(IF($K1068="","",INDEX(リスト!$F:$F,MATCH($K1068,リスト!$E:$E,0))),"")</f>
        <v/>
      </c>
      <c r="U1068" s="2" t="str">
        <f>IF($B1068="","",RIGHT($G1068*1000+100+COUNTIF($G$2:$G1068,$G1068),9))</f>
        <v/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/>
      </c>
    </row>
    <row r="1069" spans="15:22" x14ac:dyDescent="0.45">
      <c r="O1069" s="2" t="str">
        <f>IFERROR(IF($B1069="","",INDEX(所属情報!$E:$E,MATCH($A1069,所属情報!$A:$A,0))),"")</f>
        <v/>
      </c>
      <c r="P1069" s="2" t="str">
        <f t="shared" si="48"/>
        <v/>
      </c>
      <c r="Q1069" s="2" t="str">
        <f t="shared" si="49"/>
        <v/>
      </c>
      <c r="R1069" s="2" t="str">
        <f t="shared" si="50"/>
        <v/>
      </c>
      <c r="S1069" s="2" t="str">
        <f>IFERROR(IF($F1069="","",INDEX(リスト!$C:$C,MATCH($F1069,リスト!$B:$B,0))),"")</f>
        <v/>
      </c>
      <c r="T1069" s="2" t="str">
        <f>IFERROR(IF($K1069="","",INDEX(リスト!$F:$F,MATCH($K1069,リスト!$E:$E,0))),"")</f>
        <v/>
      </c>
      <c r="U1069" s="2" t="str">
        <f>IF($B1069="","",RIGHT($G1069*1000+100+COUNTIF($G$2:$G1069,$G1069),9))</f>
        <v/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/>
      </c>
    </row>
    <row r="1070" spans="15:22" x14ac:dyDescent="0.45">
      <c r="O1070" s="2" t="str">
        <f>IFERROR(IF($B1070="","",INDEX(所属情報!$E:$E,MATCH($A1070,所属情報!$A:$A,0))),"")</f>
        <v/>
      </c>
      <c r="P1070" s="2" t="str">
        <f t="shared" si="48"/>
        <v/>
      </c>
      <c r="Q1070" s="2" t="str">
        <f t="shared" si="49"/>
        <v/>
      </c>
      <c r="R1070" s="2" t="str">
        <f t="shared" si="50"/>
        <v/>
      </c>
      <c r="S1070" s="2" t="str">
        <f>IFERROR(IF($F1070="","",INDEX(リスト!$C:$C,MATCH($F1070,リスト!$B:$B,0))),"")</f>
        <v/>
      </c>
      <c r="T1070" s="2" t="str">
        <f>IFERROR(IF($K1070="","",INDEX(リスト!$F:$F,MATCH($K1070,リスト!$E:$E,0))),"")</f>
        <v/>
      </c>
      <c r="U1070" s="2" t="str">
        <f>IF($B1070="","",RIGHT($G1070*1000+100+COUNTIF($G$2:$G1070,$G1070),9))</f>
        <v/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/>
      </c>
    </row>
    <row r="1071" spans="15:22" x14ac:dyDescent="0.45">
      <c r="O1071" s="2" t="str">
        <f>IFERROR(IF($B1071="","",INDEX(所属情報!$E:$E,MATCH($A1071,所属情報!$A:$A,0))),"")</f>
        <v/>
      </c>
      <c r="P1071" s="2" t="str">
        <f t="shared" si="48"/>
        <v/>
      </c>
      <c r="Q1071" s="2" t="str">
        <f t="shared" si="49"/>
        <v/>
      </c>
      <c r="R1071" s="2" t="str">
        <f t="shared" si="50"/>
        <v/>
      </c>
      <c r="S1071" s="2" t="str">
        <f>IFERROR(IF($F1071="","",INDEX(リスト!$C:$C,MATCH($F1071,リスト!$B:$B,0))),"")</f>
        <v/>
      </c>
      <c r="T1071" s="2" t="str">
        <f>IFERROR(IF($K1071="","",INDEX(リスト!$F:$F,MATCH($K1071,リスト!$E:$E,0))),"")</f>
        <v/>
      </c>
      <c r="U1071" s="2" t="str">
        <f>IF($B1071="","",RIGHT($G1071*1000+100+COUNTIF($G$2:$G1071,$G1071),9))</f>
        <v/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/>
      </c>
    </row>
    <row r="1072" spans="15:22" x14ac:dyDescent="0.45">
      <c r="O1072" s="2" t="str">
        <f>IFERROR(IF($B1072="","",INDEX(所属情報!$E:$E,MATCH($A1072,所属情報!$A:$A,0))),"")</f>
        <v/>
      </c>
      <c r="P1072" s="2" t="str">
        <f t="shared" si="48"/>
        <v/>
      </c>
      <c r="Q1072" s="2" t="str">
        <f t="shared" si="49"/>
        <v/>
      </c>
      <c r="R1072" s="2" t="str">
        <f t="shared" si="50"/>
        <v/>
      </c>
      <c r="S1072" s="2" t="str">
        <f>IFERROR(IF($F1072="","",INDEX(リスト!$C:$C,MATCH($F1072,リスト!$B:$B,0))),"")</f>
        <v/>
      </c>
      <c r="T1072" s="2" t="str">
        <f>IFERROR(IF($K1072="","",INDEX(リスト!$F:$F,MATCH($K1072,リスト!$E:$E,0))),"")</f>
        <v/>
      </c>
      <c r="U1072" s="2" t="str">
        <f>IF($B1072="","",RIGHT($G1072*1000+100+COUNTIF($G$2:$G1072,$G1072),9))</f>
        <v/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/>
      </c>
    </row>
    <row r="1073" spans="15:22" x14ac:dyDescent="0.45">
      <c r="O1073" s="2" t="str">
        <f>IFERROR(IF($B1073="","",INDEX(所属情報!$E:$E,MATCH($A1073,所属情報!$A:$A,0))),"")</f>
        <v/>
      </c>
      <c r="P1073" s="2" t="str">
        <f t="shared" si="48"/>
        <v/>
      </c>
      <c r="Q1073" s="2" t="str">
        <f t="shared" si="49"/>
        <v/>
      </c>
      <c r="R1073" s="2" t="str">
        <f t="shared" si="50"/>
        <v/>
      </c>
      <c r="S1073" s="2" t="str">
        <f>IFERROR(IF($F1073="","",INDEX(リスト!$C:$C,MATCH($F1073,リスト!$B:$B,0))),"")</f>
        <v/>
      </c>
      <c r="T1073" s="2" t="str">
        <f>IFERROR(IF($K1073="","",INDEX(リスト!$F:$F,MATCH($K1073,リスト!$E:$E,0))),"")</f>
        <v/>
      </c>
      <c r="U1073" s="2" t="str">
        <f>IF($B1073="","",RIGHT($G1073*1000+100+COUNTIF($G$2:$G1073,$G1073),9))</f>
        <v/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/>
      </c>
    </row>
    <row r="1074" spans="15:22" x14ac:dyDescent="0.45">
      <c r="O1074" s="2" t="str">
        <f>IFERROR(IF($B1074="","",INDEX(所属情報!$E:$E,MATCH($A1074,所属情報!$A:$A,0))),"")</f>
        <v/>
      </c>
      <c r="P1074" s="2" t="str">
        <f t="shared" si="48"/>
        <v/>
      </c>
      <c r="Q1074" s="2" t="str">
        <f t="shared" si="49"/>
        <v/>
      </c>
      <c r="R1074" s="2" t="str">
        <f t="shared" si="50"/>
        <v/>
      </c>
      <c r="S1074" s="2" t="str">
        <f>IFERROR(IF($F1074="","",INDEX(リスト!$C:$C,MATCH($F1074,リスト!$B:$B,0))),"")</f>
        <v/>
      </c>
      <c r="T1074" s="2" t="str">
        <f>IFERROR(IF($K1074="","",INDEX(リスト!$F:$F,MATCH($K1074,リスト!$E:$E,0))),"")</f>
        <v/>
      </c>
      <c r="U1074" s="2" t="str">
        <f>IF($B1074="","",RIGHT($G1074*1000+100+COUNTIF($G$2:$G1074,$G1074),9))</f>
        <v/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/>
      </c>
    </row>
    <row r="1075" spans="15:22" x14ac:dyDescent="0.45">
      <c r="O1075" s="2" t="str">
        <f>IFERROR(IF($B1075="","",INDEX(所属情報!$E:$E,MATCH($A1075,所属情報!$A:$A,0))),"")</f>
        <v/>
      </c>
      <c r="P1075" s="2" t="str">
        <f t="shared" si="48"/>
        <v/>
      </c>
      <c r="Q1075" s="2" t="str">
        <f t="shared" si="49"/>
        <v/>
      </c>
      <c r="R1075" s="2" t="str">
        <f t="shared" si="50"/>
        <v/>
      </c>
      <c r="S1075" s="2" t="str">
        <f>IFERROR(IF($F1075="","",INDEX(リスト!$C:$C,MATCH($F1075,リスト!$B:$B,0))),"")</f>
        <v/>
      </c>
      <c r="T1075" s="2" t="str">
        <f>IFERROR(IF($K1075="","",INDEX(リスト!$F:$F,MATCH($K1075,リスト!$E:$E,0))),"")</f>
        <v/>
      </c>
      <c r="U1075" s="2" t="str">
        <f>IF($B1075="","",RIGHT($G1075*1000+100+COUNTIF($G$2:$G1075,$G1075),9))</f>
        <v/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/>
      </c>
    </row>
    <row r="1076" spans="15:22" x14ac:dyDescent="0.45">
      <c r="O1076" s="2" t="str">
        <f>IFERROR(IF($B1076="","",INDEX(所属情報!$E:$E,MATCH($A1076,所属情報!$A:$A,0))),"")</f>
        <v/>
      </c>
      <c r="P1076" s="2" t="str">
        <f t="shared" si="48"/>
        <v/>
      </c>
      <c r="Q1076" s="2" t="str">
        <f t="shared" si="49"/>
        <v/>
      </c>
      <c r="R1076" s="2" t="str">
        <f t="shared" si="50"/>
        <v/>
      </c>
      <c r="S1076" s="2" t="str">
        <f>IFERROR(IF($F1076="","",INDEX(リスト!$C:$C,MATCH($F1076,リスト!$B:$B,0))),"")</f>
        <v/>
      </c>
      <c r="T1076" s="2" t="str">
        <f>IFERROR(IF($K1076="","",INDEX(リスト!$F:$F,MATCH($K1076,リスト!$E:$E,0))),"")</f>
        <v/>
      </c>
      <c r="U1076" s="2" t="str">
        <f>IF($B1076="","",RIGHT($G1076*1000+100+COUNTIF($G$2:$G1076,$G1076),9))</f>
        <v/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/>
      </c>
    </row>
    <row r="1077" spans="15:22" x14ac:dyDescent="0.45">
      <c r="O1077" s="2" t="str">
        <f>IFERROR(IF($B1077="","",INDEX(所属情報!$E:$E,MATCH($A1077,所属情報!$A:$A,0))),"")</f>
        <v/>
      </c>
      <c r="P1077" s="2" t="str">
        <f t="shared" si="48"/>
        <v/>
      </c>
      <c r="Q1077" s="2" t="str">
        <f t="shared" si="49"/>
        <v/>
      </c>
      <c r="R1077" s="2" t="str">
        <f t="shared" si="50"/>
        <v/>
      </c>
      <c r="S1077" s="2" t="str">
        <f>IFERROR(IF($F1077="","",INDEX(リスト!$C:$C,MATCH($F1077,リスト!$B:$B,0))),"")</f>
        <v/>
      </c>
      <c r="T1077" s="2" t="str">
        <f>IFERROR(IF($K1077="","",INDEX(リスト!$F:$F,MATCH($K1077,リスト!$E:$E,0))),"")</f>
        <v/>
      </c>
      <c r="U1077" s="2" t="str">
        <f>IF($B1077="","",RIGHT($G1077*1000+100+COUNTIF($G$2:$G1077,$G1077),9))</f>
        <v/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/>
      </c>
    </row>
    <row r="1078" spans="15:22" x14ac:dyDescent="0.45">
      <c r="O1078" s="2" t="str">
        <f>IFERROR(IF($B1078="","",INDEX(所属情報!$E:$E,MATCH($A1078,所属情報!$A:$A,0))),"")</f>
        <v/>
      </c>
      <c r="P1078" s="2" t="str">
        <f t="shared" si="48"/>
        <v/>
      </c>
      <c r="Q1078" s="2" t="str">
        <f t="shared" si="49"/>
        <v/>
      </c>
      <c r="R1078" s="2" t="str">
        <f t="shared" si="50"/>
        <v/>
      </c>
      <c r="S1078" s="2" t="str">
        <f>IFERROR(IF($F1078="","",INDEX(リスト!$C:$C,MATCH($F1078,リスト!$B:$B,0))),"")</f>
        <v/>
      </c>
      <c r="T1078" s="2" t="str">
        <f>IFERROR(IF($K1078="","",INDEX(リスト!$F:$F,MATCH($K1078,リスト!$E:$E,0))),"")</f>
        <v/>
      </c>
      <c r="U1078" s="2" t="str">
        <f>IF($B1078="","",RIGHT($G1078*1000+100+COUNTIF($G$2:$G1078,$G1078),9))</f>
        <v/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/>
      </c>
    </row>
    <row r="1079" spans="15:22" x14ac:dyDescent="0.45">
      <c r="O1079" s="2" t="str">
        <f>IFERROR(IF($B1079="","",INDEX(所属情報!$E:$E,MATCH($A1079,所属情報!$A:$A,0))),"")</f>
        <v/>
      </c>
      <c r="P1079" s="2" t="str">
        <f t="shared" si="48"/>
        <v/>
      </c>
      <c r="Q1079" s="2" t="str">
        <f t="shared" si="49"/>
        <v/>
      </c>
      <c r="R1079" s="2" t="str">
        <f t="shared" si="50"/>
        <v/>
      </c>
      <c r="S1079" s="2" t="str">
        <f>IFERROR(IF($F1079="","",INDEX(リスト!$C:$C,MATCH($F1079,リスト!$B:$B,0))),"")</f>
        <v/>
      </c>
      <c r="T1079" s="2" t="str">
        <f>IFERROR(IF($K1079="","",INDEX(リスト!$F:$F,MATCH($K1079,リスト!$E:$E,0))),"")</f>
        <v/>
      </c>
      <c r="U1079" s="2" t="str">
        <f>IF($B1079="","",RIGHT($G1079*1000+100+COUNTIF($G$2:$G1079,$G1079),9))</f>
        <v/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/>
      </c>
    </row>
    <row r="1080" spans="15:22" x14ac:dyDescent="0.45">
      <c r="O1080" s="2" t="str">
        <f>IFERROR(IF($B1080="","",INDEX(所属情報!$E:$E,MATCH($A1080,所属情報!$A:$A,0))),"")</f>
        <v/>
      </c>
      <c r="P1080" s="2" t="str">
        <f t="shared" si="48"/>
        <v/>
      </c>
      <c r="Q1080" s="2" t="str">
        <f t="shared" si="49"/>
        <v/>
      </c>
      <c r="R1080" s="2" t="str">
        <f t="shared" si="50"/>
        <v/>
      </c>
      <c r="S1080" s="2" t="str">
        <f>IFERROR(IF($F1080="","",INDEX(リスト!$C:$C,MATCH($F1080,リスト!$B:$B,0))),"")</f>
        <v/>
      </c>
      <c r="T1080" s="2" t="str">
        <f>IFERROR(IF($K1080="","",INDEX(リスト!$F:$F,MATCH($K1080,リスト!$E:$E,0))),"")</f>
        <v/>
      </c>
      <c r="U1080" s="2" t="str">
        <f>IF($B1080="","",RIGHT($G1080*1000+100+COUNTIF($G$2:$G1080,$G1080),9))</f>
        <v/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/>
      </c>
    </row>
    <row r="1081" spans="15:22" x14ac:dyDescent="0.45">
      <c r="O1081" s="2" t="str">
        <f>IFERROR(IF($B1081="","",INDEX(所属情報!$E:$E,MATCH($A1081,所属情報!$A:$A,0))),"")</f>
        <v/>
      </c>
      <c r="P1081" s="2" t="str">
        <f t="shared" si="48"/>
        <v/>
      </c>
      <c r="Q1081" s="2" t="str">
        <f t="shared" si="49"/>
        <v/>
      </c>
      <c r="R1081" s="2" t="str">
        <f t="shared" si="50"/>
        <v/>
      </c>
      <c r="S1081" s="2" t="str">
        <f>IFERROR(IF($F1081="","",INDEX(リスト!$C:$C,MATCH($F1081,リスト!$B:$B,0))),"")</f>
        <v/>
      </c>
      <c r="T1081" s="2" t="str">
        <f>IFERROR(IF($K1081="","",INDEX(リスト!$F:$F,MATCH($K1081,リスト!$E:$E,0))),"")</f>
        <v/>
      </c>
      <c r="U1081" s="2" t="str">
        <f>IF($B1081="","",RIGHT($G1081*1000+100+COUNTIF($G$2:$G1081,$G1081),9))</f>
        <v/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/>
      </c>
    </row>
    <row r="1082" spans="15:22" x14ac:dyDescent="0.45">
      <c r="O1082" s="2" t="str">
        <f>IFERROR(IF($B1082="","",INDEX(所属情報!$E:$E,MATCH($A1082,所属情報!$A:$A,0))),"")</f>
        <v/>
      </c>
      <c r="P1082" s="2" t="str">
        <f t="shared" si="48"/>
        <v/>
      </c>
      <c r="Q1082" s="2" t="str">
        <f t="shared" si="49"/>
        <v/>
      </c>
      <c r="R1082" s="2" t="str">
        <f t="shared" si="50"/>
        <v/>
      </c>
      <c r="S1082" s="2" t="str">
        <f>IFERROR(IF($F1082="","",INDEX(リスト!$C:$C,MATCH($F1082,リスト!$B:$B,0))),"")</f>
        <v/>
      </c>
      <c r="T1082" s="2" t="str">
        <f>IFERROR(IF($K1082="","",INDEX(リスト!$F:$F,MATCH($K1082,リスト!$E:$E,0))),"")</f>
        <v/>
      </c>
      <c r="U1082" s="2" t="str">
        <f>IF($B1082="","",RIGHT($G1082*1000+100+COUNTIF($G$2:$G1082,$G1082),9))</f>
        <v/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/>
      </c>
    </row>
    <row r="1083" spans="15:22" x14ac:dyDescent="0.45">
      <c r="O1083" s="2" t="str">
        <f>IFERROR(IF($B1083="","",INDEX(所属情報!$E:$E,MATCH($A1083,所属情報!$A:$A,0))),"")</f>
        <v/>
      </c>
      <c r="P1083" s="2" t="str">
        <f t="shared" si="48"/>
        <v/>
      </c>
      <c r="Q1083" s="2" t="str">
        <f t="shared" si="49"/>
        <v/>
      </c>
      <c r="R1083" s="2" t="str">
        <f t="shared" si="50"/>
        <v/>
      </c>
      <c r="S1083" s="2" t="str">
        <f>IFERROR(IF($F1083="","",INDEX(リスト!$C:$C,MATCH($F1083,リスト!$B:$B,0))),"")</f>
        <v/>
      </c>
      <c r="T1083" s="2" t="str">
        <f>IFERROR(IF($K1083="","",INDEX(リスト!$F:$F,MATCH($K1083,リスト!$E:$E,0))),"")</f>
        <v/>
      </c>
      <c r="U1083" s="2" t="str">
        <f>IF($B1083="","",RIGHT($G1083*1000+100+COUNTIF($G$2:$G1083,$G1083),9))</f>
        <v/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/>
      </c>
    </row>
    <row r="1084" spans="15:22" x14ac:dyDescent="0.45">
      <c r="O1084" s="2" t="str">
        <f>IFERROR(IF($B1084="","",INDEX(所属情報!$E:$E,MATCH($A1084,所属情報!$A:$A,0))),"")</f>
        <v/>
      </c>
      <c r="P1084" s="2" t="str">
        <f t="shared" si="48"/>
        <v/>
      </c>
      <c r="Q1084" s="2" t="str">
        <f t="shared" si="49"/>
        <v/>
      </c>
      <c r="R1084" s="2" t="str">
        <f t="shared" si="50"/>
        <v/>
      </c>
      <c r="S1084" s="2" t="str">
        <f>IFERROR(IF($F1084="","",INDEX(リスト!$C:$C,MATCH($F1084,リスト!$B:$B,0))),"")</f>
        <v/>
      </c>
      <c r="T1084" s="2" t="str">
        <f>IFERROR(IF($K1084="","",INDEX(リスト!$F:$F,MATCH($K1084,リスト!$E:$E,0))),"")</f>
        <v/>
      </c>
      <c r="U1084" s="2" t="str">
        <f>IF($B1084="","",RIGHT($G1084*1000+100+COUNTIF($G$2:$G1084,$G1084),9))</f>
        <v/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/>
      </c>
    </row>
    <row r="1085" spans="15:22" x14ac:dyDescent="0.45">
      <c r="O1085" s="2" t="str">
        <f>IFERROR(IF($B1085="","",INDEX(所属情報!$E:$E,MATCH($A1085,所属情報!$A:$A,0))),"")</f>
        <v/>
      </c>
      <c r="P1085" s="2" t="str">
        <f t="shared" si="48"/>
        <v/>
      </c>
      <c r="Q1085" s="2" t="str">
        <f t="shared" si="49"/>
        <v/>
      </c>
      <c r="R1085" s="2" t="str">
        <f t="shared" si="50"/>
        <v/>
      </c>
      <c r="S1085" s="2" t="str">
        <f>IFERROR(IF($F1085="","",INDEX(リスト!$C:$C,MATCH($F1085,リスト!$B:$B,0))),"")</f>
        <v/>
      </c>
      <c r="T1085" s="2" t="str">
        <f>IFERROR(IF($K1085="","",INDEX(リスト!$F:$F,MATCH($K1085,リスト!$E:$E,0))),"")</f>
        <v/>
      </c>
      <c r="U1085" s="2" t="str">
        <f>IF($B1085="","",RIGHT($G1085*1000+100+COUNTIF($G$2:$G1085,$G1085),9))</f>
        <v/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/>
      </c>
    </row>
    <row r="1086" spans="15:22" x14ac:dyDescent="0.45">
      <c r="O1086" s="2" t="str">
        <f>IFERROR(IF($B1086="","",INDEX(所属情報!$E:$E,MATCH($A1086,所属情報!$A:$A,0))),"")</f>
        <v/>
      </c>
      <c r="P1086" s="2" t="str">
        <f t="shared" si="48"/>
        <v/>
      </c>
      <c r="Q1086" s="2" t="str">
        <f t="shared" si="49"/>
        <v/>
      </c>
      <c r="R1086" s="2" t="str">
        <f t="shared" si="50"/>
        <v/>
      </c>
      <c r="S1086" s="2" t="str">
        <f>IFERROR(IF($F1086="","",INDEX(リスト!$C:$C,MATCH($F1086,リスト!$B:$B,0))),"")</f>
        <v/>
      </c>
      <c r="T1086" s="2" t="str">
        <f>IFERROR(IF($K1086="","",INDEX(リスト!$F:$F,MATCH($K1086,リスト!$E:$E,0))),"")</f>
        <v/>
      </c>
      <c r="U1086" s="2" t="str">
        <f>IF($B1086="","",RIGHT($G1086*1000+100+COUNTIF($G$2:$G1086,$G1086),9))</f>
        <v/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/>
      </c>
    </row>
    <row r="1087" spans="15:22" x14ac:dyDescent="0.45">
      <c r="O1087" s="2" t="str">
        <f>IFERROR(IF($B1087="","",INDEX(所属情報!$E:$E,MATCH($A1087,所属情報!$A:$A,0))),"")</f>
        <v/>
      </c>
      <c r="P1087" s="2" t="str">
        <f t="shared" si="48"/>
        <v/>
      </c>
      <c r="Q1087" s="2" t="str">
        <f t="shared" si="49"/>
        <v/>
      </c>
      <c r="R1087" s="2" t="str">
        <f t="shared" si="50"/>
        <v/>
      </c>
      <c r="S1087" s="2" t="str">
        <f>IFERROR(IF($F1087="","",INDEX(リスト!$C:$C,MATCH($F1087,リスト!$B:$B,0))),"")</f>
        <v/>
      </c>
      <c r="T1087" s="2" t="str">
        <f>IFERROR(IF($K1087="","",INDEX(リスト!$F:$F,MATCH($K1087,リスト!$E:$E,0))),"")</f>
        <v/>
      </c>
      <c r="U1087" s="2" t="str">
        <f>IF($B1087="","",RIGHT($G1087*1000+100+COUNTIF($G$2:$G1087,$G1087),9))</f>
        <v/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/>
      </c>
    </row>
    <row r="1088" spans="15:22" x14ac:dyDescent="0.45">
      <c r="O1088" s="2" t="str">
        <f>IFERROR(IF($B1088="","",INDEX(所属情報!$E:$E,MATCH($A1088,所属情報!$A:$A,0))),"")</f>
        <v/>
      </c>
      <c r="P1088" s="2" t="str">
        <f t="shared" si="48"/>
        <v/>
      </c>
      <c r="Q1088" s="2" t="str">
        <f t="shared" si="49"/>
        <v/>
      </c>
      <c r="R1088" s="2" t="str">
        <f t="shared" si="50"/>
        <v/>
      </c>
      <c r="S1088" s="2" t="str">
        <f>IFERROR(IF($F1088="","",INDEX(リスト!$C:$C,MATCH($F1088,リスト!$B:$B,0))),"")</f>
        <v/>
      </c>
      <c r="T1088" s="2" t="str">
        <f>IFERROR(IF($K1088="","",INDEX(リスト!$F:$F,MATCH($K1088,リスト!$E:$E,0))),"")</f>
        <v/>
      </c>
      <c r="U1088" s="2" t="str">
        <f>IF($B1088="","",RIGHT($G1088*1000+100+COUNTIF($G$2:$G1088,$G1088),9))</f>
        <v/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/>
      </c>
    </row>
    <row r="1089" spans="15:22" x14ac:dyDescent="0.45">
      <c r="O1089" s="2" t="str">
        <f>IFERROR(IF($B1089="","",INDEX(所属情報!$E:$E,MATCH($A1089,所属情報!$A:$A,0))),"")</f>
        <v/>
      </c>
      <c r="P1089" s="2" t="str">
        <f t="shared" si="48"/>
        <v/>
      </c>
      <c r="Q1089" s="2" t="str">
        <f t="shared" si="49"/>
        <v/>
      </c>
      <c r="R1089" s="2" t="str">
        <f t="shared" si="50"/>
        <v/>
      </c>
      <c r="S1089" s="2" t="str">
        <f>IFERROR(IF($F1089="","",INDEX(リスト!$C:$C,MATCH($F1089,リスト!$B:$B,0))),"")</f>
        <v/>
      </c>
      <c r="T1089" s="2" t="str">
        <f>IFERROR(IF($K1089="","",INDEX(リスト!$F:$F,MATCH($K1089,リスト!$E:$E,0))),"")</f>
        <v/>
      </c>
      <c r="U1089" s="2" t="str">
        <f>IF($B1089="","",RIGHT($G1089*1000+100+COUNTIF($G$2:$G1089,$G1089),9))</f>
        <v/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/>
      </c>
    </row>
    <row r="1090" spans="15:22" x14ac:dyDescent="0.45">
      <c r="O1090" s="2" t="str">
        <f>IFERROR(IF($B1090="","",INDEX(所属情報!$E:$E,MATCH($A1090,所属情報!$A:$A,0))),"")</f>
        <v/>
      </c>
      <c r="P1090" s="2" t="str">
        <f t="shared" si="48"/>
        <v/>
      </c>
      <c r="Q1090" s="2" t="str">
        <f t="shared" si="49"/>
        <v/>
      </c>
      <c r="R1090" s="2" t="str">
        <f t="shared" si="50"/>
        <v/>
      </c>
      <c r="S1090" s="2" t="str">
        <f>IFERROR(IF($F1090="","",INDEX(リスト!$C:$C,MATCH($F1090,リスト!$B:$B,0))),"")</f>
        <v/>
      </c>
      <c r="T1090" s="2" t="str">
        <f>IFERROR(IF($K1090="","",INDEX(リスト!$F:$F,MATCH($K1090,リスト!$E:$E,0))),"")</f>
        <v/>
      </c>
      <c r="U1090" s="2" t="str">
        <f>IF($B1090="","",RIGHT($G1090*1000+100+COUNTIF($G$2:$G1090,$G1090),9))</f>
        <v/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/>
      </c>
    </row>
    <row r="1091" spans="15:22" x14ac:dyDescent="0.45">
      <c r="O1091" s="2" t="str">
        <f>IFERROR(IF($B1091="","",INDEX(所属情報!$E:$E,MATCH($A1091,所属情報!$A:$A,0))),"")</f>
        <v/>
      </c>
      <c r="P1091" s="2" t="str">
        <f t="shared" ref="P1091:P1154" si="51">IF($C1091="","",IF($E1091="",$C1091,$C1091&amp;" ("&amp;$E1091&amp;")"))</f>
        <v/>
      </c>
      <c r="Q1091" s="2" t="str">
        <f t="shared" ref="Q1091:Q1154" si="52">IF($D1091="","",ASC($D1091))</f>
        <v/>
      </c>
      <c r="R1091" s="2" t="str">
        <f t="shared" ref="R1091:R1154" si="53">IF($I1091="","",UPPER($I1091)&amp;" "&amp;UPPER(LEFT($J1091,1))&amp;LOWER(RIGHT($J1091,LEN($J1091)-1))&amp;" ("&amp;MID($G1091,3,2)&amp;")")</f>
        <v/>
      </c>
      <c r="S1091" s="2" t="str">
        <f>IFERROR(IF($F1091="","",INDEX(リスト!$C:$C,MATCH($F1091,リスト!$B:$B,0))),"")</f>
        <v/>
      </c>
      <c r="T1091" s="2" t="str">
        <f>IFERROR(IF($K1091="","",INDEX(リスト!$F:$F,MATCH($K1091,リスト!$E:$E,0))),"")</f>
        <v/>
      </c>
      <c r="U1091" s="2" t="str">
        <f>IF($B1091="","",RIGHT($G1091*1000+100+COUNTIF($G$2:$G1091,$G1091),9))</f>
        <v/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/>
      </c>
    </row>
    <row r="1092" spans="15:22" x14ac:dyDescent="0.45">
      <c r="O1092" s="2" t="str">
        <f>IFERROR(IF($B1092="","",INDEX(所属情報!$E:$E,MATCH($A1092,所属情報!$A:$A,0))),"")</f>
        <v/>
      </c>
      <c r="P1092" s="2" t="str">
        <f t="shared" si="51"/>
        <v/>
      </c>
      <c r="Q1092" s="2" t="str">
        <f t="shared" si="52"/>
        <v/>
      </c>
      <c r="R1092" s="2" t="str">
        <f t="shared" si="53"/>
        <v/>
      </c>
      <c r="S1092" s="2" t="str">
        <f>IFERROR(IF($F1092="","",INDEX(リスト!$C:$C,MATCH($F1092,リスト!$B:$B,0))),"")</f>
        <v/>
      </c>
      <c r="T1092" s="2" t="str">
        <f>IFERROR(IF($K1092="","",INDEX(リスト!$F:$F,MATCH($K1092,リスト!$E:$E,0))),"")</f>
        <v/>
      </c>
      <c r="U1092" s="2" t="str">
        <f>IF($B1092="","",RIGHT($G1092*1000+100+COUNTIF($G$2:$G1092,$G1092),9))</f>
        <v/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/>
      </c>
    </row>
    <row r="1093" spans="15:22" x14ac:dyDescent="0.45">
      <c r="O1093" s="2" t="str">
        <f>IFERROR(IF($B1093="","",INDEX(所属情報!$E:$E,MATCH($A1093,所属情報!$A:$A,0))),"")</f>
        <v/>
      </c>
      <c r="P1093" s="2" t="str">
        <f t="shared" si="51"/>
        <v/>
      </c>
      <c r="Q1093" s="2" t="str">
        <f t="shared" si="52"/>
        <v/>
      </c>
      <c r="R1093" s="2" t="str">
        <f t="shared" si="53"/>
        <v/>
      </c>
      <c r="S1093" s="2" t="str">
        <f>IFERROR(IF($F1093="","",INDEX(リスト!$C:$C,MATCH($F1093,リスト!$B:$B,0))),"")</f>
        <v/>
      </c>
      <c r="T1093" s="2" t="str">
        <f>IFERROR(IF($K1093="","",INDEX(リスト!$F:$F,MATCH($K1093,リスト!$E:$E,0))),"")</f>
        <v/>
      </c>
      <c r="U1093" s="2" t="str">
        <f>IF($B1093="","",RIGHT($G1093*1000+100+COUNTIF($G$2:$G1093,$G1093),9))</f>
        <v/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/>
      </c>
    </row>
    <row r="1094" spans="15:22" x14ac:dyDescent="0.45">
      <c r="O1094" s="2" t="str">
        <f>IFERROR(IF($B1094="","",INDEX(所属情報!$E:$E,MATCH($A1094,所属情報!$A:$A,0))),"")</f>
        <v/>
      </c>
      <c r="P1094" s="2" t="str">
        <f t="shared" si="51"/>
        <v/>
      </c>
      <c r="Q1094" s="2" t="str">
        <f t="shared" si="52"/>
        <v/>
      </c>
      <c r="R1094" s="2" t="str">
        <f t="shared" si="53"/>
        <v/>
      </c>
      <c r="S1094" s="2" t="str">
        <f>IFERROR(IF($F1094="","",INDEX(リスト!$C:$C,MATCH($F1094,リスト!$B:$B,0))),"")</f>
        <v/>
      </c>
      <c r="T1094" s="2" t="str">
        <f>IFERROR(IF($K1094="","",INDEX(リスト!$F:$F,MATCH($K1094,リスト!$E:$E,0))),"")</f>
        <v/>
      </c>
      <c r="U1094" s="2" t="str">
        <f>IF($B1094="","",RIGHT($G1094*1000+100+COUNTIF($G$2:$G1094,$G1094),9))</f>
        <v/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/>
      </c>
    </row>
    <row r="1095" spans="15:22" x14ac:dyDescent="0.45">
      <c r="O1095" s="2" t="str">
        <f>IFERROR(IF($B1095="","",INDEX(所属情報!$E:$E,MATCH($A1095,所属情報!$A:$A,0))),"")</f>
        <v/>
      </c>
      <c r="P1095" s="2" t="str">
        <f t="shared" si="51"/>
        <v/>
      </c>
      <c r="Q1095" s="2" t="str">
        <f t="shared" si="52"/>
        <v/>
      </c>
      <c r="R1095" s="2" t="str">
        <f t="shared" si="53"/>
        <v/>
      </c>
      <c r="S1095" s="2" t="str">
        <f>IFERROR(IF($F1095="","",INDEX(リスト!$C:$C,MATCH($F1095,リスト!$B:$B,0))),"")</f>
        <v/>
      </c>
      <c r="T1095" s="2" t="str">
        <f>IFERROR(IF($K1095="","",INDEX(リスト!$F:$F,MATCH($K1095,リスト!$E:$E,0))),"")</f>
        <v/>
      </c>
      <c r="U1095" s="2" t="str">
        <f>IF($B1095="","",RIGHT($G1095*1000+100+COUNTIF($G$2:$G1095,$G1095),9))</f>
        <v/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/>
      </c>
    </row>
    <row r="1096" spans="15:22" x14ac:dyDescent="0.45">
      <c r="O1096" s="2" t="str">
        <f>IFERROR(IF($B1096="","",INDEX(所属情報!$E:$E,MATCH($A1096,所属情報!$A:$A,0))),"")</f>
        <v/>
      </c>
      <c r="P1096" s="2" t="str">
        <f t="shared" si="51"/>
        <v/>
      </c>
      <c r="Q1096" s="2" t="str">
        <f t="shared" si="52"/>
        <v/>
      </c>
      <c r="R1096" s="2" t="str">
        <f t="shared" si="53"/>
        <v/>
      </c>
      <c r="S1096" s="2" t="str">
        <f>IFERROR(IF($F1096="","",INDEX(リスト!$C:$C,MATCH($F1096,リスト!$B:$B,0))),"")</f>
        <v/>
      </c>
      <c r="T1096" s="2" t="str">
        <f>IFERROR(IF($K1096="","",INDEX(リスト!$F:$F,MATCH($K1096,リスト!$E:$E,0))),"")</f>
        <v/>
      </c>
      <c r="U1096" s="2" t="str">
        <f>IF($B1096="","",RIGHT($G1096*1000+100+COUNTIF($G$2:$G1096,$G1096),9))</f>
        <v/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/>
      </c>
    </row>
    <row r="1097" spans="15:22" x14ac:dyDescent="0.45">
      <c r="O1097" s="2" t="str">
        <f>IFERROR(IF($B1097="","",INDEX(所属情報!$E:$E,MATCH($A1097,所属情報!$A:$A,0))),"")</f>
        <v/>
      </c>
      <c r="P1097" s="2" t="str">
        <f t="shared" si="51"/>
        <v/>
      </c>
      <c r="Q1097" s="2" t="str">
        <f t="shared" si="52"/>
        <v/>
      </c>
      <c r="R1097" s="2" t="str">
        <f t="shared" si="53"/>
        <v/>
      </c>
      <c r="S1097" s="2" t="str">
        <f>IFERROR(IF($F1097="","",INDEX(リスト!$C:$C,MATCH($F1097,リスト!$B:$B,0))),"")</f>
        <v/>
      </c>
      <c r="T1097" s="2" t="str">
        <f>IFERROR(IF($K1097="","",INDEX(リスト!$F:$F,MATCH($K1097,リスト!$E:$E,0))),"")</f>
        <v/>
      </c>
      <c r="U1097" s="2" t="str">
        <f>IF($B1097="","",RIGHT($G1097*1000+100+COUNTIF($G$2:$G1097,$G1097),9))</f>
        <v/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/>
      </c>
    </row>
    <row r="1098" spans="15:22" x14ac:dyDescent="0.45">
      <c r="O1098" s="2" t="str">
        <f>IFERROR(IF($B1098="","",INDEX(所属情報!$E:$E,MATCH($A1098,所属情報!$A:$A,0))),"")</f>
        <v/>
      </c>
      <c r="P1098" s="2" t="str">
        <f t="shared" si="51"/>
        <v/>
      </c>
      <c r="Q1098" s="2" t="str">
        <f t="shared" si="52"/>
        <v/>
      </c>
      <c r="R1098" s="2" t="str">
        <f t="shared" si="53"/>
        <v/>
      </c>
      <c r="S1098" s="2" t="str">
        <f>IFERROR(IF($F1098="","",INDEX(リスト!$C:$C,MATCH($F1098,リスト!$B:$B,0))),"")</f>
        <v/>
      </c>
      <c r="T1098" s="2" t="str">
        <f>IFERROR(IF($K1098="","",INDEX(リスト!$F:$F,MATCH($K1098,リスト!$E:$E,0))),"")</f>
        <v/>
      </c>
      <c r="U1098" s="2" t="str">
        <f>IF($B1098="","",RIGHT($G1098*1000+100+COUNTIF($G$2:$G1098,$G1098),9))</f>
        <v/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/>
      </c>
    </row>
    <row r="1099" spans="15:22" x14ac:dyDescent="0.45">
      <c r="O1099" s="2" t="str">
        <f>IFERROR(IF($B1099="","",INDEX(所属情報!$E:$E,MATCH($A1099,所属情報!$A:$A,0))),"")</f>
        <v/>
      </c>
      <c r="P1099" s="2" t="str">
        <f t="shared" si="51"/>
        <v/>
      </c>
      <c r="Q1099" s="2" t="str">
        <f t="shared" si="52"/>
        <v/>
      </c>
      <c r="R1099" s="2" t="str">
        <f t="shared" si="53"/>
        <v/>
      </c>
      <c r="S1099" s="2" t="str">
        <f>IFERROR(IF($F1099="","",INDEX(リスト!$C:$C,MATCH($F1099,リスト!$B:$B,0))),"")</f>
        <v/>
      </c>
      <c r="T1099" s="2" t="str">
        <f>IFERROR(IF($K1099="","",INDEX(リスト!$F:$F,MATCH($K1099,リスト!$E:$E,0))),"")</f>
        <v/>
      </c>
      <c r="U1099" s="2" t="str">
        <f>IF($B1099="","",RIGHT($G1099*1000+100+COUNTIF($G$2:$G1099,$G1099),9))</f>
        <v/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/>
      </c>
    </row>
    <row r="1100" spans="15:22" x14ac:dyDescent="0.45">
      <c r="O1100" s="2" t="str">
        <f>IFERROR(IF($B1100="","",INDEX(所属情報!$E:$E,MATCH($A1100,所属情報!$A:$A,0))),"")</f>
        <v/>
      </c>
      <c r="P1100" s="2" t="str">
        <f t="shared" si="51"/>
        <v/>
      </c>
      <c r="Q1100" s="2" t="str">
        <f t="shared" si="52"/>
        <v/>
      </c>
      <c r="R1100" s="2" t="str">
        <f t="shared" si="53"/>
        <v/>
      </c>
      <c r="S1100" s="2" t="str">
        <f>IFERROR(IF($F1100="","",INDEX(リスト!$C:$C,MATCH($F1100,リスト!$B:$B,0))),"")</f>
        <v/>
      </c>
      <c r="T1100" s="2" t="str">
        <f>IFERROR(IF($K1100="","",INDEX(リスト!$F:$F,MATCH($K1100,リスト!$E:$E,0))),"")</f>
        <v/>
      </c>
      <c r="U1100" s="2" t="str">
        <f>IF($B1100="","",RIGHT($G1100*1000+100+COUNTIF($G$2:$G1100,$G1100),9))</f>
        <v/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/>
      </c>
    </row>
    <row r="1101" spans="15:22" x14ac:dyDescent="0.45">
      <c r="O1101" s="2" t="str">
        <f>IFERROR(IF($B1101="","",INDEX(所属情報!$E:$E,MATCH($A1101,所属情報!$A:$A,0))),"")</f>
        <v/>
      </c>
      <c r="P1101" s="2" t="str">
        <f t="shared" si="51"/>
        <v/>
      </c>
      <c r="Q1101" s="2" t="str">
        <f t="shared" si="52"/>
        <v/>
      </c>
      <c r="R1101" s="2" t="str">
        <f t="shared" si="53"/>
        <v/>
      </c>
      <c r="S1101" s="2" t="str">
        <f>IFERROR(IF($F1101="","",INDEX(リスト!$C:$C,MATCH($F1101,リスト!$B:$B,0))),"")</f>
        <v/>
      </c>
      <c r="T1101" s="2" t="str">
        <f>IFERROR(IF($K1101="","",INDEX(リスト!$F:$F,MATCH($K1101,リスト!$E:$E,0))),"")</f>
        <v/>
      </c>
      <c r="U1101" s="2" t="str">
        <f>IF($B1101="","",RIGHT($G1101*1000+100+COUNTIF($G$2:$G1101,$G1101),9))</f>
        <v/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/>
      </c>
    </row>
    <row r="1102" spans="15:22" x14ac:dyDescent="0.45">
      <c r="O1102" s="2" t="str">
        <f>IFERROR(IF($B1102="","",INDEX(所属情報!$E:$E,MATCH($A1102,所属情報!$A:$A,0))),"")</f>
        <v/>
      </c>
      <c r="P1102" s="2" t="str">
        <f t="shared" si="51"/>
        <v/>
      </c>
      <c r="Q1102" s="2" t="str">
        <f t="shared" si="52"/>
        <v/>
      </c>
      <c r="R1102" s="2" t="str">
        <f t="shared" si="53"/>
        <v/>
      </c>
      <c r="S1102" s="2" t="str">
        <f>IFERROR(IF($F1102="","",INDEX(リスト!$C:$C,MATCH($F1102,リスト!$B:$B,0))),"")</f>
        <v/>
      </c>
      <c r="T1102" s="2" t="str">
        <f>IFERROR(IF($K1102="","",INDEX(リスト!$F:$F,MATCH($K1102,リスト!$E:$E,0))),"")</f>
        <v/>
      </c>
      <c r="U1102" s="2" t="str">
        <f>IF($B1102="","",RIGHT($G1102*1000+100+COUNTIF($G$2:$G1102,$G1102),9))</f>
        <v/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/>
      </c>
    </row>
    <row r="1103" spans="15:22" x14ac:dyDescent="0.45">
      <c r="O1103" s="2" t="str">
        <f>IFERROR(IF($B1103="","",INDEX(所属情報!$E:$E,MATCH($A1103,所属情報!$A:$A,0))),"")</f>
        <v/>
      </c>
      <c r="P1103" s="2" t="str">
        <f t="shared" si="51"/>
        <v/>
      </c>
      <c r="Q1103" s="2" t="str">
        <f t="shared" si="52"/>
        <v/>
      </c>
      <c r="R1103" s="2" t="str">
        <f t="shared" si="53"/>
        <v/>
      </c>
      <c r="S1103" s="2" t="str">
        <f>IFERROR(IF($F1103="","",INDEX(リスト!$C:$C,MATCH($F1103,リスト!$B:$B,0))),"")</f>
        <v/>
      </c>
      <c r="T1103" s="2" t="str">
        <f>IFERROR(IF($K1103="","",INDEX(リスト!$F:$F,MATCH($K1103,リスト!$E:$E,0))),"")</f>
        <v/>
      </c>
      <c r="U1103" s="2" t="str">
        <f>IF($B1103="","",RIGHT($G1103*1000+100+COUNTIF($G$2:$G1103,$G1103),9))</f>
        <v/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/>
      </c>
    </row>
    <row r="1104" spans="15:22" x14ac:dyDescent="0.45">
      <c r="O1104" s="2" t="str">
        <f>IFERROR(IF($B1104="","",INDEX(所属情報!$E:$E,MATCH($A1104,所属情報!$A:$A,0))),"")</f>
        <v/>
      </c>
      <c r="P1104" s="2" t="str">
        <f t="shared" si="51"/>
        <v/>
      </c>
      <c r="Q1104" s="2" t="str">
        <f t="shared" si="52"/>
        <v/>
      </c>
      <c r="R1104" s="2" t="str">
        <f t="shared" si="53"/>
        <v/>
      </c>
      <c r="S1104" s="2" t="str">
        <f>IFERROR(IF($F1104="","",INDEX(リスト!$C:$C,MATCH($F1104,リスト!$B:$B,0))),"")</f>
        <v/>
      </c>
      <c r="T1104" s="2" t="str">
        <f>IFERROR(IF($K1104="","",INDEX(リスト!$F:$F,MATCH($K1104,リスト!$E:$E,0))),"")</f>
        <v/>
      </c>
      <c r="U1104" s="2" t="str">
        <f>IF($B1104="","",RIGHT($G1104*1000+100+COUNTIF($G$2:$G1104,$G1104),9))</f>
        <v/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/>
      </c>
    </row>
    <row r="1105" spans="15:22" x14ac:dyDescent="0.45">
      <c r="O1105" s="2" t="str">
        <f>IFERROR(IF($B1105="","",INDEX(所属情報!$E:$E,MATCH($A1105,所属情報!$A:$A,0))),"")</f>
        <v/>
      </c>
      <c r="P1105" s="2" t="str">
        <f t="shared" si="51"/>
        <v/>
      </c>
      <c r="Q1105" s="2" t="str">
        <f t="shared" si="52"/>
        <v/>
      </c>
      <c r="R1105" s="2" t="str">
        <f t="shared" si="53"/>
        <v/>
      </c>
      <c r="S1105" s="2" t="str">
        <f>IFERROR(IF($F1105="","",INDEX(リスト!$C:$C,MATCH($F1105,リスト!$B:$B,0))),"")</f>
        <v/>
      </c>
      <c r="T1105" s="2" t="str">
        <f>IFERROR(IF($K1105="","",INDEX(リスト!$F:$F,MATCH($K1105,リスト!$E:$E,0))),"")</f>
        <v/>
      </c>
      <c r="U1105" s="2" t="str">
        <f>IF($B1105="","",RIGHT($G1105*1000+100+COUNTIF($G$2:$G1105,$G1105),9))</f>
        <v/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/>
      </c>
    </row>
    <row r="1106" spans="15:22" x14ac:dyDescent="0.45">
      <c r="O1106" s="2" t="str">
        <f>IFERROR(IF($B1106="","",INDEX(所属情報!$E:$E,MATCH($A1106,所属情報!$A:$A,0))),"")</f>
        <v/>
      </c>
      <c r="P1106" s="2" t="str">
        <f t="shared" si="51"/>
        <v/>
      </c>
      <c r="Q1106" s="2" t="str">
        <f t="shared" si="52"/>
        <v/>
      </c>
      <c r="R1106" s="2" t="str">
        <f t="shared" si="53"/>
        <v/>
      </c>
      <c r="S1106" s="2" t="str">
        <f>IFERROR(IF($F1106="","",INDEX(リスト!$C:$C,MATCH($F1106,リスト!$B:$B,0))),"")</f>
        <v/>
      </c>
      <c r="T1106" s="2" t="str">
        <f>IFERROR(IF($K1106="","",INDEX(リスト!$F:$F,MATCH($K1106,リスト!$E:$E,0))),"")</f>
        <v/>
      </c>
      <c r="U1106" s="2" t="str">
        <f>IF($B1106="","",RIGHT($G1106*1000+100+COUNTIF($G$2:$G1106,$G1106),9))</f>
        <v/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/>
      </c>
    </row>
    <row r="1107" spans="15:22" x14ac:dyDescent="0.45">
      <c r="O1107" s="2" t="str">
        <f>IFERROR(IF($B1107="","",INDEX(所属情報!$E:$E,MATCH($A1107,所属情報!$A:$A,0))),"")</f>
        <v/>
      </c>
      <c r="P1107" s="2" t="str">
        <f t="shared" si="51"/>
        <v/>
      </c>
      <c r="Q1107" s="2" t="str">
        <f t="shared" si="52"/>
        <v/>
      </c>
      <c r="R1107" s="2" t="str">
        <f t="shared" si="53"/>
        <v/>
      </c>
      <c r="S1107" s="2" t="str">
        <f>IFERROR(IF($F1107="","",INDEX(リスト!$C:$C,MATCH($F1107,リスト!$B:$B,0))),"")</f>
        <v/>
      </c>
      <c r="T1107" s="2" t="str">
        <f>IFERROR(IF($K1107="","",INDEX(リスト!$F:$F,MATCH($K1107,リスト!$E:$E,0))),"")</f>
        <v/>
      </c>
      <c r="U1107" s="2" t="str">
        <f>IF($B1107="","",RIGHT($G1107*1000+100+COUNTIF($G$2:$G1107,$G1107),9))</f>
        <v/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/>
      </c>
    </row>
    <row r="1108" spans="15:22" x14ac:dyDescent="0.45">
      <c r="O1108" s="2" t="str">
        <f>IFERROR(IF($B1108="","",INDEX(所属情報!$E:$E,MATCH($A1108,所属情報!$A:$A,0))),"")</f>
        <v/>
      </c>
      <c r="P1108" s="2" t="str">
        <f t="shared" si="51"/>
        <v/>
      </c>
      <c r="Q1108" s="2" t="str">
        <f t="shared" si="52"/>
        <v/>
      </c>
      <c r="R1108" s="2" t="str">
        <f t="shared" si="53"/>
        <v/>
      </c>
      <c r="S1108" s="2" t="str">
        <f>IFERROR(IF($F1108="","",INDEX(リスト!$C:$C,MATCH($F1108,リスト!$B:$B,0))),"")</f>
        <v/>
      </c>
      <c r="T1108" s="2" t="str">
        <f>IFERROR(IF($K1108="","",INDEX(リスト!$F:$F,MATCH($K1108,リスト!$E:$E,0))),"")</f>
        <v/>
      </c>
      <c r="U1108" s="2" t="str">
        <f>IF($B1108="","",RIGHT($G1108*1000+100+COUNTIF($G$2:$G1108,$G1108),9))</f>
        <v/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/>
      </c>
    </row>
    <row r="1109" spans="15:22" x14ac:dyDescent="0.45">
      <c r="O1109" s="2" t="str">
        <f>IFERROR(IF($B1109="","",INDEX(所属情報!$E:$E,MATCH($A1109,所属情報!$A:$A,0))),"")</f>
        <v/>
      </c>
      <c r="P1109" s="2" t="str">
        <f t="shared" si="51"/>
        <v/>
      </c>
      <c r="Q1109" s="2" t="str">
        <f t="shared" si="52"/>
        <v/>
      </c>
      <c r="R1109" s="2" t="str">
        <f t="shared" si="53"/>
        <v/>
      </c>
      <c r="S1109" s="2" t="str">
        <f>IFERROR(IF($F1109="","",INDEX(リスト!$C:$C,MATCH($F1109,リスト!$B:$B,0))),"")</f>
        <v/>
      </c>
      <c r="T1109" s="2" t="str">
        <f>IFERROR(IF($K1109="","",INDEX(リスト!$F:$F,MATCH($K1109,リスト!$E:$E,0))),"")</f>
        <v/>
      </c>
      <c r="U1109" s="2" t="str">
        <f>IF($B1109="","",RIGHT($G1109*1000+100+COUNTIF($G$2:$G1109,$G1109),9))</f>
        <v/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/>
      </c>
    </row>
    <row r="1110" spans="15:22" x14ac:dyDescent="0.45">
      <c r="O1110" s="2" t="str">
        <f>IFERROR(IF($B1110="","",INDEX(所属情報!$E:$E,MATCH($A1110,所属情報!$A:$A,0))),"")</f>
        <v/>
      </c>
      <c r="P1110" s="2" t="str">
        <f t="shared" si="51"/>
        <v/>
      </c>
      <c r="Q1110" s="2" t="str">
        <f t="shared" si="52"/>
        <v/>
      </c>
      <c r="R1110" s="2" t="str">
        <f t="shared" si="53"/>
        <v/>
      </c>
      <c r="S1110" s="2" t="str">
        <f>IFERROR(IF($F1110="","",INDEX(リスト!$C:$C,MATCH($F1110,リスト!$B:$B,0))),"")</f>
        <v/>
      </c>
      <c r="T1110" s="2" t="str">
        <f>IFERROR(IF($K1110="","",INDEX(リスト!$F:$F,MATCH($K1110,リスト!$E:$E,0))),"")</f>
        <v/>
      </c>
      <c r="U1110" s="2" t="str">
        <f>IF($B1110="","",RIGHT($G1110*1000+100+COUNTIF($G$2:$G1110,$G1110),9))</f>
        <v/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/>
      </c>
    </row>
    <row r="1111" spans="15:22" x14ac:dyDescent="0.45">
      <c r="O1111" s="2" t="str">
        <f>IFERROR(IF($B1111="","",INDEX(所属情報!$E:$E,MATCH($A1111,所属情報!$A:$A,0))),"")</f>
        <v/>
      </c>
      <c r="P1111" s="2" t="str">
        <f t="shared" si="51"/>
        <v/>
      </c>
      <c r="Q1111" s="2" t="str">
        <f t="shared" si="52"/>
        <v/>
      </c>
      <c r="R1111" s="2" t="str">
        <f t="shared" si="53"/>
        <v/>
      </c>
      <c r="S1111" s="2" t="str">
        <f>IFERROR(IF($F1111="","",INDEX(リスト!$C:$C,MATCH($F1111,リスト!$B:$B,0))),"")</f>
        <v/>
      </c>
      <c r="T1111" s="2" t="str">
        <f>IFERROR(IF($K1111="","",INDEX(リスト!$F:$F,MATCH($K1111,リスト!$E:$E,0))),"")</f>
        <v/>
      </c>
      <c r="U1111" s="2" t="str">
        <f>IF($B1111="","",RIGHT($G1111*1000+100+COUNTIF($G$2:$G1111,$G1111),9))</f>
        <v/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/>
      </c>
    </row>
    <row r="1112" spans="15:22" x14ac:dyDescent="0.45">
      <c r="O1112" s="2" t="str">
        <f>IFERROR(IF($B1112="","",INDEX(所属情報!$E:$E,MATCH($A1112,所属情報!$A:$A,0))),"")</f>
        <v/>
      </c>
      <c r="P1112" s="2" t="str">
        <f t="shared" si="51"/>
        <v/>
      </c>
      <c r="Q1112" s="2" t="str">
        <f t="shared" si="52"/>
        <v/>
      </c>
      <c r="R1112" s="2" t="str">
        <f t="shared" si="53"/>
        <v/>
      </c>
      <c r="S1112" s="2" t="str">
        <f>IFERROR(IF($F1112="","",INDEX(リスト!$C:$C,MATCH($F1112,リスト!$B:$B,0))),"")</f>
        <v/>
      </c>
      <c r="T1112" s="2" t="str">
        <f>IFERROR(IF($K1112="","",INDEX(リスト!$F:$F,MATCH($K1112,リスト!$E:$E,0))),"")</f>
        <v/>
      </c>
      <c r="U1112" s="2" t="str">
        <f>IF($B1112="","",RIGHT($G1112*1000+100+COUNTIF($G$2:$G1112,$G1112),9))</f>
        <v/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/>
      </c>
    </row>
    <row r="1113" spans="15:22" x14ac:dyDescent="0.45">
      <c r="O1113" s="2" t="str">
        <f>IFERROR(IF($B1113="","",INDEX(所属情報!$E:$E,MATCH($A1113,所属情報!$A:$A,0))),"")</f>
        <v/>
      </c>
      <c r="P1113" s="2" t="str">
        <f t="shared" si="51"/>
        <v/>
      </c>
      <c r="Q1113" s="2" t="str">
        <f t="shared" si="52"/>
        <v/>
      </c>
      <c r="R1113" s="2" t="str">
        <f t="shared" si="53"/>
        <v/>
      </c>
      <c r="S1113" s="2" t="str">
        <f>IFERROR(IF($F1113="","",INDEX(リスト!$C:$C,MATCH($F1113,リスト!$B:$B,0))),"")</f>
        <v/>
      </c>
      <c r="T1113" s="2" t="str">
        <f>IFERROR(IF($K1113="","",INDEX(リスト!$F:$F,MATCH($K1113,リスト!$E:$E,0))),"")</f>
        <v/>
      </c>
      <c r="U1113" s="2" t="str">
        <f>IF($B1113="","",RIGHT($G1113*1000+100+COUNTIF($G$2:$G1113,$G1113),9))</f>
        <v/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/>
      </c>
    </row>
    <row r="1114" spans="15:22" x14ac:dyDescent="0.45">
      <c r="O1114" s="2" t="str">
        <f>IFERROR(IF($B1114="","",INDEX(所属情報!$E:$E,MATCH($A1114,所属情報!$A:$A,0))),"")</f>
        <v/>
      </c>
      <c r="P1114" s="2" t="str">
        <f t="shared" si="51"/>
        <v/>
      </c>
      <c r="Q1114" s="2" t="str">
        <f t="shared" si="52"/>
        <v/>
      </c>
      <c r="R1114" s="2" t="str">
        <f t="shared" si="53"/>
        <v/>
      </c>
      <c r="S1114" s="2" t="str">
        <f>IFERROR(IF($F1114="","",INDEX(リスト!$C:$C,MATCH($F1114,リスト!$B:$B,0))),"")</f>
        <v/>
      </c>
      <c r="T1114" s="2" t="str">
        <f>IFERROR(IF($K1114="","",INDEX(リスト!$F:$F,MATCH($K1114,リスト!$E:$E,0))),"")</f>
        <v/>
      </c>
      <c r="U1114" s="2" t="str">
        <f>IF($B1114="","",RIGHT($G1114*1000+100+COUNTIF($G$2:$G1114,$G1114),9))</f>
        <v/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/>
      </c>
    </row>
    <row r="1115" spans="15:22" x14ac:dyDescent="0.45">
      <c r="O1115" s="2" t="str">
        <f>IFERROR(IF($B1115="","",INDEX(所属情報!$E:$E,MATCH($A1115,所属情報!$A:$A,0))),"")</f>
        <v/>
      </c>
      <c r="P1115" s="2" t="str">
        <f t="shared" si="51"/>
        <v/>
      </c>
      <c r="Q1115" s="2" t="str">
        <f t="shared" si="52"/>
        <v/>
      </c>
      <c r="R1115" s="2" t="str">
        <f t="shared" si="53"/>
        <v/>
      </c>
      <c r="S1115" s="2" t="str">
        <f>IFERROR(IF($F1115="","",INDEX(リスト!$C:$C,MATCH($F1115,リスト!$B:$B,0))),"")</f>
        <v/>
      </c>
      <c r="T1115" s="2" t="str">
        <f>IFERROR(IF($K1115="","",INDEX(リスト!$F:$F,MATCH($K1115,リスト!$E:$E,0))),"")</f>
        <v/>
      </c>
      <c r="U1115" s="2" t="str">
        <f>IF($B1115="","",RIGHT($G1115*1000+100+COUNTIF($G$2:$G1115,$G1115),9))</f>
        <v/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/>
      </c>
    </row>
    <row r="1116" spans="15:22" x14ac:dyDescent="0.45">
      <c r="O1116" s="2" t="str">
        <f>IFERROR(IF($B1116="","",INDEX(所属情報!$E:$E,MATCH($A1116,所属情報!$A:$A,0))),"")</f>
        <v/>
      </c>
      <c r="P1116" s="2" t="str">
        <f t="shared" si="51"/>
        <v/>
      </c>
      <c r="Q1116" s="2" t="str">
        <f t="shared" si="52"/>
        <v/>
      </c>
      <c r="R1116" s="2" t="str">
        <f t="shared" si="53"/>
        <v/>
      </c>
      <c r="S1116" s="2" t="str">
        <f>IFERROR(IF($F1116="","",INDEX(リスト!$C:$C,MATCH($F1116,リスト!$B:$B,0))),"")</f>
        <v/>
      </c>
      <c r="T1116" s="2" t="str">
        <f>IFERROR(IF($K1116="","",INDEX(リスト!$F:$F,MATCH($K1116,リスト!$E:$E,0))),"")</f>
        <v/>
      </c>
      <c r="U1116" s="2" t="str">
        <f>IF($B1116="","",RIGHT($G1116*1000+100+COUNTIF($G$2:$G1116,$G1116),9))</f>
        <v/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/>
      </c>
    </row>
    <row r="1117" spans="15:22" x14ac:dyDescent="0.45">
      <c r="O1117" s="2" t="str">
        <f>IFERROR(IF($B1117="","",INDEX(所属情報!$E:$E,MATCH($A1117,所属情報!$A:$A,0))),"")</f>
        <v/>
      </c>
      <c r="P1117" s="2" t="str">
        <f t="shared" si="51"/>
        <v/>
      </c>
      <c r="Q1117" s="2" t="str">
        <f t="shared" si="52"/>
        <v/>
      </c>
      <c r="R1117" s="2" t="str">
        <f t="shared" si="53"/>
        <v/>
      </c>
      <c r="S1117" s="2" t="str">
        <f>IFERROR(IF($F1117="","",INDEX(リスト!$C:$C,MATCH($F1117,リスト!$B:$B,0))),"")</f>
        <v/>
      </c>
      <c r="T1117" s="2" t="str">
        <f>IFERROR(IF($K1117="","",INDEX(リスト!$F:$F,MATCH($K1117,リスト!$E:$E,0))),"")</f>
        <v/>
      </c>
      <c r="U1117" s="2" t="str">
        <f>IF($B1117="","",RIGHT($G1117*1000+100+COUNTIF($G$2:$G1117,$G1117),9))</f>
        <v/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/>
      </c>
    </row>
    <row r="1118" spans="15:22" x14ac:dyDescent="0.45">
      <c r="O1118" s="2" t="str">
        <f>IFERROR(IF($B1118="","",INDEX(所属情報!$E:$E,MATCH($A1118,所属情報!$A:$A,0))),"")</f>
        <v/>
      </c>
      <c r="P1118" s="2" t="str">
        <f t="shared" si="51"/>
        <v/>
      </c>
      <c r="Q1118" s="2" t="str">
        <f t="shared" si="52"/>
        <v/>
      </c>
      <c r="R1118" s="2" t="str">
        <f t="shared" si="53"/>
        <v/>
      </c>
      <c r="S1118" s="2" t="str">
        <f>IFERROR(IF($F1118="","",INDEX(リスト!$C:$C,MATCH($F1118,リスト!$B:$B,0))),"")</f>
        <v/>
      </c>
      <c r="T1118" s="2" t="str">
        <f>IFERROR(IF($K1118="","",INDEX(リスト!$F:$F,MATCH($K1118,リスト!$E:$E,0))),"")</f>
        <v/>
      </c>
      <c r="U1118" s="2" t="str">
        <f>IF($B1118="","",RIGHT($G1118*1000+100+COUNTIF($G$2:$G1118,$G1118),9))</f>
        <v/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/>
      </c>
    </row>
    <row r="1119" spans="15:22" x14ac:dyDescent="0.45">
      <c r="O1119" s="2" t="str">
        <f>IFERROR(IF($B1119="","",INDEX(所属情報!$E:$E,MATCH($A1119,所属情報!$A:$A,0))),"")</f>
        <v/>
      </c>
      <c r="P1119" s="2" t="str">
        <f t="shared" si="51"/>
        <v/>
      </c>
      <c r="Q1119" s="2" t="str">
        <f t="shared" si="52"/>
        <v/>
      </c>
      <c r="R1119" s="2" t="str">
        <f t="shared" si="53"/>
        <v/>
      </c>
      <c r="S1119" s="2" t="str">
        <f>IFERROR(IF($F1119="","",INDEX(リスト!$C:$C,MATCH($F1119,リスト!$B:$B,0))),"")</f>
        <v/>
      </c>
      <c r="T1119" s="2" t="str">
        <f>IFERROR(IF($K1119="","",INDEX(リスト!$F:$F,MATCH($K1119,リスト!$E:$E,0))),"")</f>
        <v/>
      </c>
      <c r="U1119" s="2" t="str">
        <f>IF($B1119="","",RIGHT($G1119*1000+100+COUNTIF($G$2:$G1119,$G1119),9))</f>
        <v/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/>
      </c>
    </row>
    <row r="1120" spans="15:22" x14ac:dyDescent="0.45">
      <c r="O1120" s="2" t="str">
        <f>IFERROR(IF($B1120="","",INDEX(所属情報!$E:$E,MATCH($A1120,所属情報!$A:$A,0))),"")</f>
        <v/>
      </c>
      <c r="P1120" s="2" t="str">
        <f t="shared" si="51"/>
        <v/>
      </c>
      <c r="Q1120" s="2" t="str">
        <f t="shared" si="52"/>
        <v/>
      </c>
      <c r="R1120" s="2" t="str">
        <f t="shared" si="53"/>
        <v/>
      </c>
      <c r="S1120" s="2" t="str">
        <f>IFERROR(IF($F1120="","",INDEX(リスト!$C:$C,MATCH($F1120,リスト!$B:$B,0))),"")</f>
        <v/>
      </c>
      <c r="T1120" s="2" t="str">
        <f>IFERROR(IF($K1120="","",INDEX(リスト!$F:$F,MATCH($K1120,リスト!$E:$E,0))),"")</f>
        <v/>
      </c>
      <c r="U1120" s="2" t="str">
        <f>IF($B1120="","",RIGHT($G1120*1000+100+COUNTIF($G$2:$G1120,$G1120),9))</f>
        <v/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/>
      </c>
    </row>
    <row r="1121" spans="15:22" x14ac:dyDescent="0.45">
      <c r="O1121" s="2" t="str">
        <f>IFERROR(IF($B1121="","",INDEX(所属情報!$E:$E,MATCH($A1121,所属情報!$A:$A,0))),"")</f>
        <v/>
      </c>
      <c r="P1121" s="2" t="str">
        <f t="shared" si="51"/>
        <v/>
      </c>
      <c r="Q1121" s="2" t="str">
        <f t="shared" si="52"/>
        <v/>
      </c>
      <c r="R1121" s="2" t="str">
        <f t="shared" si="53"/>
        <v/>
      </c>
      <c r="S1121" s="2" t="str">
        <f>IFERROR(IF($F1121="","",INDEX(リスト!$C:$C,MATCH($F1121,リスト!$B:$B,0))),"")</f>
        <v/>
      </c>
      <c r="T1121" s="2" t="str">
        <f>IFERROR(IF($K1121="","",INDEX(リスト!$F:$F,MATCH($K1121,リスト!$E:$E,0))),"")</f>
        <v/>
      </c>
      <c r="U1121" s="2" t="str">
        <f>IF($B1121="","",RIGHT($G1121*1000+100+COUNTIF($G$2:$G1121,$G1121),9))</f>
        <v/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/>
      </c>
    </row>
    <row r="1122" spans="15:22" x14ac:dyDescent="0.45">
      <c r="O1122" s="2" t="str">
        <f>IFERROR(IF($B1122="","",INDEX(所属情報!$E:$E,MATCH($A1122,所属情報!$A:$A,0))),"")</f>
        <v/>
      </c>
      <c r="P1122" s="2" t="str">
        <f t="shared" si="51"/>
        <v/>
      </c>
      <c r="Q1122" s="2" t="str">
        <f t="shared" si="52"/>
        <v/>
      </c>
      <c r="R1122" s="2" t="str">
        <f t="shared" si="53"/>
        <v/>
      </c>
      <c r="S1122" s="2" t="str">
        <f>IFERROR(IF($F1122="","",INDEX(リスト!$C:$C,MATCH($F1122,リスト!$B:$B,0))),"")</f>
        <v/>
      </c>
      <c r="T1122" s="2" t="str">
        <f>IFERROR(IF($K1122="","",INDEX(リスト!$F:$F,MATCH($K1122,リスト!$E:$E,0))),"")</f>
        <v/>
      </c>
      <c r="U1122" s="2" t="str">
        <f>IF($B1122="","",RIGHT($G1122*1000+100+COUNTIF($G$2:$G1122,$G1122),9))</f>
        <v/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/>
      </c>
    </row>
    <row r="1123" spans="15:22" x14ac:dyDescent="0.45">
      <c r="O1123" s="2" t="str">
        <f>IFERROR(IF($B1123="","",INDEX(所属情報!$E:$E,MATCH($A1123,所属情報!$A:$A,0))),"")</f>
        <v/>
      </c>
      <c r="P1123" s="2" t="str">
        <f t="shared" si="51"/>
        <v/>
      </c>
      <c r="Q1123" s="2" t="str">
        <f t="shared" si="52"/>
        <v/>
      </c>
      <c r="R1123" s="2" t="str">
        <f t="shared" si="53"/>
        <v/>
      </c>
      <c r="S1123" s="2" t="str">
        <f>IFERROR(IF($F1123="","",INDEX(リスト!$C:$C,MATCH($F1123,リスト!$B:$B,0))),"")</f>
        <v/>
      </c>
      <c r="T1123" s="2" t="str">
        <f>IFERROR(IF($K1123="","",INDEX(リスト!$F:$F,MATCH($K1123,リスト!$E:$E,0))),"")</f>
        <v/>
      </c>
      <c r="U1123" s="2" t="str">
        <f>IF($B1123="","",RIGHT($G1123*1000+100+COUNTIF($G$2:$G1123,$G1123),9))</f>
        <v/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/>
      </c>
    </row>
    <row r="1124" spans="15:22" x14ac:dyDescent="0.45">
      <c r="O1124" s="2" t="str">
        <f>IFERROR(IF($B1124="","",INDEX(所属情報!$E:$E,MATCH($A1124,所属情報!$A:$A,0))),"")</f>
        <v/>
      </c>
      <c r="P1124" s="2" t="str">
        <f t="shared" si="51"/>
        <v/>
      </c>
      <c r="Q1124" s="2" t="str">
        <f t="shared" si="52"/>
        <v/>
      </c>
      <c r="R1124" s="2" t="str">
        <f t="shared" si="53"/>
        <v/>
      </c>
      <c r="S1124" s="2" t="str">
        <f>IFERROR(IF($F1124="","",INDEX(リスト!$C:$C,MATCH($F1124,リスト!$B:$B,0))),"")</f>
        <v/>
      </c>
      <c r="T1124" s="2" t="str">
        <f>IFERROR(IF($K1124="","",INDEX(リスト!$F:$F,MATCH($K1124,リスト!$E:$E,0))),"")</f>
        <v/>
      </c>
      <c r="U1124" s="2" t="str">
        <f>IF($B1124="","",RIGHT($G1124*1000+100+COUNTIF($G$2:$G1124,$G1124),9))</f>
        <v/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/>
      </c>
    </row>
    <row r="1125" spans="15:22" x14ac:dyDescent="0.45">
      <c r="O1125" s="2" t="str">
        <f>IFERROR(IF($B1125="","",INDEX(所属情報!$E:$E,MATCH($A1125,所属情報!$A:$A,0))),"")</f>
        <v/>
      </c>
      <c r="P1125" s="2" t="str">
        <f t="shared" si="51"/>
        <v/>
      </c>
      <c r="Q1125" s="2" t="str">
        <f t="shared" si="52"/>
        <v/>
      </c>
      <c r="R1125" s="2" t="str">
        <f t="shared" si="53"/>
        <v/>
      </c>
      <c r="S1125" s="2" t="str">
        <f>IFERROR(IF($F1125="","",INDEX(リスト!$C:$C,MATCH($F1125,リスト!$B:$B,0))),"")</f>
        <v/>
      </c>
      <c r="T1125" s="2" t="str">
        <f>IFERROR(IF($K1125="","",INDEX(リスト!$F:$F,MATCH($K1125,リスト!$E:$E,0))),"")</f>
        <v/>
      </c>
      <c r="U1125" s="2" t="str">
        <f>IF($B1125="","",RIGHT($G1125*1000+100+COUNTIF($G$2:$G1125,$G1125),9))</f>
        <v/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/>
      </c>
    </row>
    <row r="1126" spans="15:22" x14ac:dyDescent="0.45">
      <c r="O1126" s="2" t="str">
        <f>IFERROR(IF($B1126="","",INDEX(所属情報!$E:$E,MATCH($A1126,所属情報!$A:$A,0))),"")</f>
        <v/>
      </c>
      <c r="P1126" s="2" t="str">
        <f t="shared" si="51"/>
        <v/>
      </c>
      <c r="Q1126" s="2" t="str">
        <f t="shared" si="52"/>
        <v/>
      </c>
      <c r="R1126" s="2" t="str">
        <f t="shared" si="53"/>
        <v/>
      </c>
      <c r="S1126" s="2" t="str">
        <f>IFERROR(IF($F1126="","",INDEX(リスト!$C:$C,MATCH($F1126,リスト!$B:$B,0))),"")</f>
        <v/>
      </c>
      <c r="T1126" s="2" t="str">
        <f>IFERROR(IF($K1126="","",INDEX(リスト!$F:$F,MATCH($K1126,リスト!$E:$E,0))),"")</f>
        <v/>
      </c>
      <c r="U1126" s="2" t="str">
        <f>IF($B1126="","",RIGHT($G1126*1000+100+COUNTIF($G$2:$G1126,$G1126),9))</f>
        <v/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/>
      </c>
    </row>
    <row r="1127" spans="15:22" x14ac:dyDescent="0.45">
      <c r="O1127" s="2" t="str">
        <f>IFERROR(IF($B1127="","",INDEX(所属情報!$E:$E,MATCH($A1127,所属情報!$A:$A,0))),"")</f>
        <v/>
      </c>
      <c r="P1127" s="2" t="str">
        <f t="shared" si="51"/>
        <v/>
      </c>
      <c r="Q1127" s="2" t="str">
        <f t="shared" si="52"/>
        <v/>
      </c>
      <c r="R1127" s="2" t="str">
        <f t="shared" si="53"/>
        <v/>
      </c>
      <c r="S1127" s="2" t="str">
        <f>IFERROR(IF($F1127="","",INDEX(リスト!$C:$C,MATCH($F1127,リスト!$B:$B,0))),"")</f>
        <v/>
      </c>
      <c r="T1127" s="2" t="str">
        <f>IFERROR(IF($K1127="","",INDEX(リスト!$F:$F,MATCH($K1127,リスト!$E:$E,0))),"")</f>
        <v/>
      </c>
      <c r="U1127" s="2" t="str">
        <f>IF($B1127="","",RIGHT($G1127*1000+100+COUNTIF($G$2:$G1127,$G1127),9))</f>
        <v/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/>
      </c>
    </row>
    <row r="1128" spans="15:22" x14ac:dyDescent="0.45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IF($B1128="","",RIGHT($G1128*1000+100+COUNTIF($G$2:$G1128,$G1128),9))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5:22" x14ac:dyDescent="0.45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IF($B1129="","",RIGHT($G1129*1000+100+COUNTIF($G$2:$G1129,$G1129),9))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5:22" x14ac:dyDescent="0.45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IF($B1130="","",RIGHT($G1130*1000+100+COUNTIF($G$2:$G1130,$G1130),9))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5:22" x14ac:dyDescent="0.45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IF($B1131="","",RIGHT($G1131*1000+100+COUNTIF($G$2:$G1131,$G1131),9))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5:22" x14ac:dyDescent="0.45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IF($B1132="","",RIGHT($G1132*1000+100+COUNTIF($G$2:$G1132,$G1132),9))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5:22" x14ac:dyDescent="0.45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IF($B1133="","",RIGHT($G1133*1000+100+COUNTIF($G$2:$G1133,$G1133),9))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5:22" x14ac:dyDescent="0.45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IF($B1134="","",RIGHT($G1134*1000+100+COUNTIF($G$2:$G1134,$G1134),9))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5:22" x14ac:dyDescent="0.45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IF($B1135="","",RIGHT($G1135*1000+100+COUNTIF($G$2:$G1135,$G1135),9))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5:22" x14ac:dyDescent="0.45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IF($B1136="","",RIGHT($G1136*1000+100+COUNTIF($G$2:$G1136,$G1136),9))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 x14ac:dyDescent="0.45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IF($B1137="","",RIGHT($G1137*1000+100+COUNTIF($G$2:$G1137,$G1137),9))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 x14ac:dyDescent="0.45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IF($B1138="","",RIGHT($G1138*1000+100+COUNTIF($G$2:$G1138,$G1138),9))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 x14ac:dyDescent="0.45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IF($B1139="","",RIGHT($G1139*1000+100+COUNTIF($G$2:$G1139,$G1139),9))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 x14ac:dyDescent="0.45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IF($B1140="","",RIGHT($G1140*1000+100+COUNTIF($G$2:$G1140,$G1140),9))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 x14ac:dyDescent="0.45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IF($B1141="","",RIGHT($G1141*1000+100+COUNTIF($G$2:$G1141,$G1141),9))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 x14ac:dyDescent="0.45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IF($B1142="","",RIGHT($G1142*1000+100+COUNTIF($G$2:$G1142,$G1142),9))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 x14ac:dyDescent="0.45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IF($B1143="","",RIGHT($G1143*1000+100+COUNTIF($G$2:$G1143,$G1143),9))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 x14ac:dyDescent="0.45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IF($B1144="","",RIGHT($G1144*1000+100+COUNTIF($G$2:$G1144,$G1144),9))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 x14ac:dyDescent="0.45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IF($B1145="","",RIGHT($G1145*1000+100+COUNTIF($G$2:$G1145,$G1145),9))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 x14ac:dyDescent="0.45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IF($B1146="","",RIGHT($G1146*1000+100+COUNTIF($G$2:$G1146,$G1146),9))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 x14ac:dyDescent="0.45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IF($B1147="","",RIGHT($G1147*1000+100+COUNTIF($G$2:$G1147,$G1147),9))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 x14ac:dyDescent="0.45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IF($B1148="","",RIGHT($G1148*1000+100+COUNTIF($G$2:$G1148,$G1148),9))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 x14ac:dyDescent="0.45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IF($B1149="","",RIGHT($G1149*1000+100+COUNTIF($G$2:$G1149,$G1149),9))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 x14ac:dyDescent="0.45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IF($B1150="","",RIGHT($G1150*1000+100+COUNTIF($G$2:$G1150,$G1150),9))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 x14ac:dyDescent="0.45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IF($B1151="","",RIGHT($G1151*1000+100+COUNTIF($G$2:$G1151,$G1151),9))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 x14ac:dyDescent="0.45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IF($B1152="","",RIGHT($G1152*1000+100+COUNTIF($G$2:$G1152,$G1152),9))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 x14ac:dyDescent="0.45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IF($B1153="","",RIGHT($G1153*1000+100+COUNTIF($G$2:$G1153,$G1153),9))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 x14ac:dyDescent="0.45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IF($B1154="","",RIGHT($G1154*1000+100+COUNTIF($G$2:$G1154,$G1154),9))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 x14ac:dyDescent="0.45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IF($B1155="","",RIGHT($G1155*1000+100+COUNTIF($G$2:$G1155,$G1155),9))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 x14ac:dyDescent="0.45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IF($B1156="","",RIGHT($G1156*1000+100+COUNTIF($G$2:$G1156,$G1156),9))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 x14ac:dyDescent="0.45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IF($B1157="","",RIGHT($G1157*1000+100+COUNTIF($G$2:$G1157,$G1157),9))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 x14ac:dyDescent="0.45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IF($B1158="","",RIGHT($G1158*1000+100+COUNTIF($G$2:$G1158,$G1158),9))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 x14ac:dyDescent="0.45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IF($B1159="","",RIGHT($G1159*1000+100+COUNTIF($G$2:$G1159,$G1159),9))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 x14ac:dyDescent="0.45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IF($B1160="","",RIGHT($G1160*1000+100+COUNTIF($G$2:$G1160,$G1160),9))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 x14ac:dyDescent="0.45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IF($B1161="","",RIGHT($G1161*1000+100+COUNTIF($G$2:$G1161,$G1161),9))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 x14ac:dyDescent="0.45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IF($B1162="","",RIGHT($G1162*1000+100+COUNTIF($G$2:$G1162,$G1162),9))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 x14ac:dyDescent="0.45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IF($B1163="","",RIGHT($G1163*1000+100+COUNTIF($G$2:$G1163,$G1163),9))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 x14ac:dyDescent="0.45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IF($B1164="","",RIGHT($G1164*1000+100+COUNTIF($G$2:$G1164,$G1164),9))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 x14ac:dyDescent="0.45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IF($B1165="","",RIGHT($G1165*1000+100+COUNTIF($G$2:$G1165,$G1165),9))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 x14ac:dyDescent="0.45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IF($B1166="","",RIGHT($G1166*1000+100+COUNTIF($G$2:$G1166,$G1166),9))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 x14ac:dyDescent="0.45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IF($B1167="","",RIGHT($G1167*1000+100+COUNTIF($G$2:$G1167,$G1167),9))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 x14ac:dyDescent="0.45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IF($B1168="","",RIGHT($G1168*1000+100+COUNTIF($G$2:$G1168,$G1168),9))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 x14ac:dyDescent="0.45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IF($B1169="","",RIGHT($G1169*1000+100+COUNTIF($G$2:$G1169,$G1169),9))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 x14ac:dyDescent="0.45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IF($B1170="","",RIGHT($G1170*1000+100+COUNTIF($G$2:$G1170,$G1170),9))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 x14ac:dyDescent="0.45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IF($B1171="","",RIGHT($G1171*1000+100+COUNTIF($G$2:$G1171,$G1171),9))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 x14ac:dyDescent="0.45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IF($B1172="","",RIGHT($G1172*1000+100+COUNTIF($G$2:$G1172,$G1172),9))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 x14ac:dyDescent="0.45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IF($B1173="","",RIGHT($G1173*1000+100+COUNTIF($G$2:$G1173,$G1173),9))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 x14ac:dyDescent="0.45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IF($B1174="","",RIGHT($G1174*1000+100+COUNTIF($G$2:$G1174,$G1174),9))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 x14ac:dyDescent="0.45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IF($B1175="","",RIGHT($G1175*1000+100+COUNTIF($G$2:$G1175,$G1175),9))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 x14ac:dyDescent="0.45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IF($B1176="","",RIGHT($G1176*1000+100+COUNTIF($G$2:$G1176,$G1176),9))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 x14ac:dyDescent="0.45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IF($B1177="","",RIGHT($G1177*1000+100+COUNTIF($G$2:$G1177,$G1177),9))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 x14ac:dyDescent="0.45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IF($B1178="","",RIGHT($G1178*1000+100+COUNTIF($G$2:$G1178,$G1178),9))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 x14ac:dyDescent="0.45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IF($B1179="","",RIGHT($G1179*1000+100+COUNTIF($G$2:$G1179,$G1179),9))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 x14ac:dyDescent="0.45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IF($B1180="","",RIGHT($G1180*1000+100+COUNTIF($G$2:$G1180,$G1180),9))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 x14ac:dyDescent="0.45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IF($B1181="","",RIGHT($G1181*1000+100+COUNTIF($G$2:$G1181,$G1181),9))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 x14ac:dyDescent="0.45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IF($B1182="","",RIGHT($G1182*1000+100+COUNTIF($G$2:$G1182,$G1182),9))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 x14ac:dyDescent="0.45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IF($B1183="","",RIGHT($G1183*1000+100+COUNTIF($G$2:$G1183,$G1183),9))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 x14ac:dyDescent="0.45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IF($B1184="","",RIGHT($G1184*1000+100+COUNTIF($G$2:$G1184,$G1184),9))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 x14ac:dyDescent="0.45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IF($B1185="","",RIGHT($G1185*1000+100+COUNTIF($G$2:$G1185,$G1185),9))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 x14ac:dyDescent="0.45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IF($B1186="","",RIGHT($G1186*1000+100+COUNTIF($G$2:$G1186,$G1186),9))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 x14ac:dyDescent="0.45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IF($B1187="","",RIGHT($G1187*1000+100+COUNTIF($G$2:$G1187,$G1187),9))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 x14ac:dyDescent="0.45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IF($B1188="","",RIGHT($G1188*1000+100+COUNTIF($G$2:$G1188,$G1188),9))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 x14ac:dyDescent="0.45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IF($B1189="","",RIGHT($G1189*1000+100+COUNTIF($G$2:$G1189,$G1189),9))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 x14ac:dyDescent="0.45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IF($B1190="","",RIGHT($G1190*1000+100+COUNTIF($G$2:$G1190,$G1190),9))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 x14ac:dyDescent="0.45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IF($B1191="","",RIGHT($G1191*1000+100+COUNTIF($G$2:$G1191,$G1191),9))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 x14ac:dyDescent="0.45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IF($B1192="","",RIGHT($G1192*1000+100+COUNTIF($G$2:$G1192,$G1192),9))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 x14ac:dyDescent="0.45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IF($B1193="","",RIGHT($G1193*1000+100+COUNTIF($G$2:$G1193,$G1193),9))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 x14ac:dyDescent="0.45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IF($B1194="","",RIGHT($G1194*1000+100+COUNTIF($G$2:$G1194,$G1194),9))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 x14ac:dyDescent="0.45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IF($B1195="","",RIGHT($G1195*1000+100+COUNTIF($G$2:$G1195,$G1195),9))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 x14ac:dyDescent="0.45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IF($B1196="","",RIGHT($G1196*1000+100+COUNTIF($G$2:$G1196,$G1196),9))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 x14ac:dyDescent="0.45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IF($B1197="","",RIGHT($G1197*1000+100+COUNTIF($G$2:$G1197,$G1197),9))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 x14ac:dyDescent="0.45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IF($B1198="","",RIGHT($G1198*1000+100+COUNTIF($G$2:$G1198,$G1198),9))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 x14ac:dyDescent="0.45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IF($B1199="","",RIGHT($G1199*1000+100+COUNTIF($G$2:$G1199,$G1199),9))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 x14ac:dyDescent="0.45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IF($B1200="","",RIGHT($G1200*1000+100+COUNTIF($G$2:$G1200,$G1200),9))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 x14ac:dyDescent="0.45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IF($B1201="","",RIGHT($G1201*1000+100+COUNTIF($G$2:$G1201,$G1201),9))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 x14ac:dyDescent="0.45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IF($B1202="","",RIGHT($G1202*1000+100+COUNTIF($G$2:$G1202,$G1202),9))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 x14ac:dyDescent="0.45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IF($B1203="","",RIGHT($G1203*1000+100+COUNTIF($G$2:$G1203,$G1203),9))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 x14ac:dyDescent="0.45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IF($B1204="","",RIGHT($G1204*1000+100+COUNTIF($G$2:$G1204,$G1204),9))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 x14ac:dyDescent="0.45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IF($B1205="","",RIGHT($G1205*1000+100+COUNTIF($G$2:$G1205,$G1205),9))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 x14ac:dyDescent="0.45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IF($B1206="","",RIGHT($G1206*1000+100+COUNTIF($G$2:$G1206,$G1206),9))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 x14ac:dyDescent="0.45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IF($B1207="","",RIGHT($G1207*1000+100+COUNTIF($G$2:$G1207,$G1207),9))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 x14ac:dyDescent="0.45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IF($B1208="","",RIGHT($G1208*1000+100+COUNTIF($G$2:$G1208,$G1208),9))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 x14ac:dyDescent="0.45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IF($B1209="","",RIGHT($G1209*1000+100+COUNTIF($G$2:$G1209,$G1209),9))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 x14ac:dyDescent="0.45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IF($B1210="","",RIGHT($G1210*1000+100+COUNTIF($G$2:$G1210,$G1210),9))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 x14ac:dyDescent="0.45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IF($B1211="","",RIGHT($G1211*1000+100+COUNTIF($G$2:$G1211,$G1211),9))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 x14ac:dyDescent="0.45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IF($B1212="","",RIGHT($G1212*1000+100+COUNTIF($G$2:$G1212,$G1212),9))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 x14ac:dyDescent="0.45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IF($B1213="","",RIGHT($G1213*1000+100+COUNTIF($G$2:$G1213,$G1213),9))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 x14ac:dyDescent="0.45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IF($B1214="","",RIGHT($G1214*1000+100+COUNTIF($G$2:$G1214,$G1214),9))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 x14ac:dyDescent="0.45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IF($B1215="","",RIGHT($G1215*1000+100+COUNTIF($G$2:$G1215,$G1215),9))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 x14ac:dyDescent="0.45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IF($B1216="","",RIGHT($G1216*1000+100+COUNTIF($G$2:$G1216,$G1216),9))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 x14ac:dyDescent="0.45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IF($B1217="","",RIGHT($G1217*1000+100+COUNTIF($G$2:$G1217,$G1217),9))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 x14ac:dyDescent="0.45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IF($B1218="","",RIGHT($G1218*1000+100+COUNTIF($G$2:$G1218,$G1218),9))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 x14ac:dyDescent="0.45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IF($B1219="","",RIGHT($G1219*1000+100+COUNTIF($G$2:$G1219,$G1219),9))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 x14ac:dyDescent="0.45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IF($B1220="","",RIGHT($G1220*1000+100+COUNTIF($G$2:$G1220,$G1220),9))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 x14ac:dyDescent="0.45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IF($B1221="","",RIGHT($G1221*1000+100+COUNTIF($G$2:$G1221,$G1221),9))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 x14ac:dyDescent="0.45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IF($B1222="","",RIGHT($G1222*1000+100+COUNTIF($G$2:$G1222,$G1222),9))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 x14ac:dyDescent="0.45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IF($B1223="","",RIGHT($G1223*1000+100+COUNTIF($G$2:$G1223,$G1223),9))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 x14ac:dyDescent="0.45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IF($B1224="","",RIGHT($G1224*1000+100+COUNTIF($G$2:$G1224,$G1224),9))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 x14ac:dyDescent="0.45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IF($B1225="","",RIGHT($G1225*1000+100+COUNTIF($G$2:$G1225,$G1225),9))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 x14ac:dyDescent="0.45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IF($B1226="","",RIGHT($G1226*1000+100+COUNTIF($G$2:$G1226,$G1226),9))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 x14ac:dyDescent="0.45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IF($B1227="","",RIGHT($G1227*1000+100+COUNTIF($G$2:$G1227,$G1227),9))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 x14ac:dyDescent="0.45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IF($B1228="","",RIGHT($G1228*1000+100+COUNTIF($G$2:$G1228,$G1228),9))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 x14ac:dyDescent="0.45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IF($B1229="","",RIGHT($G1229*1000+100+COUNTIF($G$2:$G1229,$G1229),9))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 x14ac:dyDescent="0.45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IF($B1230="","",RIGHT($G1230*1000+100+COUNTIF($G$2:$G1230,$G1230),9))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 x14ac:dyDescent="0.45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IF($B1231="","",RIGHT($G1231*1000+100+COUNTIF($G$2:$G1231,$G1231),9))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 x14ac:dyDescent="0.45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IF($B1232="","",RIGHT($G1232*1000+100+COUNTIF($G$2:$G1232,$G1232),9))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 x14ac:dyDescent="0.45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IF($B1233="","",RIGHT($G1233*1000+100+COUNTIF($G$2:$G1233,$G1233),9))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 x14ac:dyDescent="0.45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IF($B1234="","",RIGHT($G1234*1000+100+COUNTIF($G$2:$G1234,$G1234),9))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 x14ac:dyDescent="0.45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IF($B1235="","",RIGHT($G1235*1000+100+COUNTIF($G$2:$G1235,$G1235),9))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 x14ac:dyDescent="0.45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IF($B1236="","",RIGHT($G1236*1000+100+COUNTIF($G$2:$G1236,$G1236),9))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 x14ac:dyDescent="0.45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IF($B1237="","",RIGHT($G1237*1000+100+COUNTIF($G$2:$G1237,$G1237),9))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 x14ac:dyDescent="0.45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IF($B1238="","",RIGHT($G1238*1000+100+COUNTIF($G$2:$G1238,$G1238),9))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 x14ac:dyDescent="0.45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IF($B1239="","",RIGHT($G1239*1000+100+COUNTIF($G$2:$G1239,$G1239),9))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 x14ac:dyDescent="0.45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IF($B1240="","",RIGHT($G1240*1000+100+COUNTIF($G$2:$G1240,$G1240),9))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 x14ac:dyDescent="0.45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IF($B1241="","",RIGHT($G1241*1000+100+COUNTIF($G$2:$G1241,$G1241),9))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 x14ac:dyDescent="0.45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IF($B1242="","",RIGHT($G1242*1000+100+COUNTIF($G$2:$G1242,$G1242),9))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 x14ac:dyDescent="0.45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IF($B1243="","",RIGHT($G1243*1000+100+COUNTIF($G$2:$G1243,$G1243),9))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 x14ac:dyDescent="0.45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IF($B1244="","",RIGHT($G1244*1000+100+COUNTIF($G$2:$G1244,$G1244),9))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 x14ac:dyDescent="0.45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IF($B1245="","",RIGHT($G1245*1000+100+COUNTIF($G$2:$G1245,$G1245),9))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 x14ac:dyDescent="0.45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IF($B1246="","",RIGHT($G1246*1000+100+COUNTIF($G$2:$G1246,$G1246),9))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 x14ac:dyDescent="0.45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IF($B1247="","",RIGHT($G1247*1000+100+COUNTIF($G$2:$G1247,$G1247),9))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 x14ac:dyDescent="0.45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IF($B1248="","",RIGHT($G1248*1000+100+COUNTIF($G$2:$G1248,$G1248),9))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 x14ac:dyDescent="0.45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IF($B1249="","",RIGHT($G1249*1000+100+COUNTIF($G$2:$G1249,$G1249),9))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 x14ac:dyDescent="0.45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IF($B1250="","",RIGHT($G1250*1000+100+COUNTIF($G$2:$G1250,$G1250),9))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 x14ac:dyDescent="0.45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IF($B1251="","",RIGHT($G1251*1000+100+COUNTIF($G$2:$G1251,$G1251),9))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 x14ac:dyDescent="0.45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IF($B1252="","",RIGHT($G1252*1000+100+COUNTIF($G$2:$G1252,$G1252),9))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 x14ac:dyDescent="0.45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IF($B1253="","",RIGHT($G1253*1000+100+COUNTIF($G$2:$G1253,$G1253),9))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 x14ac:dyDescent="0.45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IF($B1254="","",RIGHT($G1254*1000+100+COUNTIF($G$2:$G1254,$G1254),9))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 x14ac:dyDescent="0.45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IF($B1255="","",RIGHT($G1255*1000+100+COUNTIF($G$2:$G1255,$G1255),9))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 x14ac:dyDescent="0.45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IF($B1256="","",RIGHT($G1256*1000+100+COUNTIF($G$2:$G1256,$G1256),9))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 x14ac:dyDescent="0.45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IF($B1257="","",RIGHT($G1257*1000+100+COUNTIF($G$2:$G1257,$G1257),9))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 x14ac:dyDescent="0.45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IF($B1258="","",RIGHT($G1258*1000+100+COUNTIF($G$2:$G1258,$G1258),9))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 x14ac:dyDescent="0.45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IF($B1259="","",RIGHT($G1259*1000+100+COUNTIF($G$2:$G1259,$G1259),9))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 x14ac:dyDescent="0.45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IF($B1260="","",RIGHT($G1260*1000+100+COUNTIF($G$2:$G1260,$G1260),9))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 x14ac:dyDescent="0.45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IF($B1261="","",RIGHT($G1261*1000+100+COUNTIF($G$2:$G1261,$G1261),9))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 x14ac:dyDescent="0.45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IF($B1262="","",RIGHT($G1262*1000+100+COUNTIF($G$2:$G1262,$G1262),9))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 x14ac:dyDescent="0.45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IF($B1263="","",RIGHT($G1263*1000+100+COUNTIF($G$2:$G1263,$G1263),9))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 x14ac:dyDescent="0.45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IF($B1264="","",RIGHT($G1264*1000+100+COUNTIF($G$2:$G1264,$G1264),9))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 x14ac:dyDescent="0.45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IF($B1265="","",RIGHT($G1265*1000+100+COUNTIF($G$2:$G1265,$G1265),9))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 x14ac:dyDescent="0.45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IF($B1266="","",RIGHT($G1266*1000+100+COUNTIF($G$2:$G1266,$G1266),9))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 x14ac:dyDescent="0.45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IF($B1267="","",RIGHT($G1267*1000+100+COUNTIF($G$2:$G1267,$G1267),9))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 x14ac:dyDescent="0.45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IF($B1268="","",RIGHT($G1268*1000+100+COUNTIF($G$2:$G1268,$G1268),9))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 x14ac:dyDescent="0.45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IF($B1269="","",RIGHT($G1269*1000+100+COUNTIF($G$2:$G1269,$G1269),9))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 x14ac:dyDescent="0.45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IF($B1270="","",RIGHT($G1270*1000+100+COUNTIF($G$2:$G1270,$G1270),9))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 x14ac:dyDescent="0.45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IF($B1271="","",RIGHT($G1271*1000+100+COUNTIF($G$2:$G1271,$G1271),9))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 x14ac:dyDescent="0.45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IF($B1272="","",RIGHT($G1272*1000+100+COUNTIF($G$2:$G1272,$G1272),9))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 x14ac:dyDescent="0.45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IF($B1273="","",RIGHT($G1273*1000+100+COUNTIF($G$2:$G1273,$G1273),9))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 x14ac:dyDescent="0.45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IF($B1274="","",RIGHT($G1274*1000+100+COUNTIF($G$2:$G1274,$G1274),9))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 x14ac:dyDescent="0.45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IF($B1275="","",RIGHT($G1275*1000+100+COUNTIF($G$2:$G1275,$G1275),9))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 x14ac:dyDescent="0.45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IF($B1276="","",RIGHT($G1276*1000+100+COUNTIF($G$2:$G1276,$G1276),9))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 x14ac:dyDescent="0.45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IF($B1277="","",RIGHT($G1277*1000+100+COUNTIF($G$2:$G1277,$G1277),9))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 x14ac:dyDescent="0.45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IF($B1278="","",RIGHT($G1278*1000+100+COUNTIF($G$2:$G1278,$G1278),9))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 x14ac:dyDescent="0.45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IF($B1279="","",RIGHT($G1279*1000+100+COUNTIF($G$2:$G1279,$G1279),9))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 x14ac:dyDescent="0.45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IF($B1280="","",RIGHT($G1280*1000+100+COUNTIF($G$2:$G1280,$G1280),9))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 x14ac:dyDescent="0.45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IF($B1281="","",RIGHT($G1281*1000+100+COUNTIF($G$2:$G1281,$G1281),9))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 x14ac:dyDescent="0.45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IF($B1282="","",RIGHT($G1282*1000+100+COUNTIF($G$2:$G1282,$G1282),9))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 x14ac:dyDescent="0.45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IF($B1283="","",RIGHT($G1283*1000+100+COUNTIF($G$2:$G1283,$G1283),9))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 x14ac:dyDescent="0.45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IF($B1284="","",RIGHT($G1284*1000+100+COUNTIF($G$2:$G1284,$G1284),9))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 x14ac:dyDescent="0.45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IF($B1285="","",RIGHT($G1285*1000+100+COUNTIF($G$2:$G1285,$G1285),9))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 x14ac:dyDescent="0.45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IF($B1286="","",RIGHT($G1286*1000+100+COUNTIF($G$2:$G1286,$G1286),9))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 x14ac:dyDescent="0.45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IF($B1287="","",RIGHT($G1287*1000+100+COUNTIF($G$2:$G1287,$G1287),9))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 x14ac:dyDescent="0.45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IF($B1288="","",RIGHT($G1288*1000+100+COUNTIF($G$2:$G1288,$G1288),9))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 x14ac:dyDescent="0.45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IF($B1289="","",RIGHT($G1289*1000+100+COUNTIF($G$2:$G1289,$G1289),9))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 x14ac:dyDescent="0.45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IF($B1290="","",RIGHT($G1290*1000+100+COUNTIF($G$2:$G1290,$G1290),9))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 x14ac:dyDescent="0.45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IF($B1291="","",RIGHT($G1291*1000+100+COUNTIF($G$2:$G1291,$G1291),9))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 x14ac:dyDescent="0.45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IF($B1292="","",RIGHT($G1292*1000+100+COUNTIF($G$2:$G1292,$G1292),9))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 x14ac:dyDescent="0.45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IF($B1293="","",RIGHT($G1293*1000+100+COUNTIF($G$2:$G1293,$G1293),9))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 x14ac:dyDescent="0.45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IF($B1294="","",RIGHT($G1294*1000+100+COUNTIF($G$2:$G1294,$G1294),9))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 x14ac:dyDescent="0.45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IF($B1295="","",RIGHT($G1295*1000+100+COUNTIF($G$2:$G1295,$G1295),9))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 x14ac:dyDescent="0.45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IF($B1296="","",RIGHT($G1296*1000+100+COUNTIF($G$2:$G1296,$G1296),9))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 x14ac:dyDescent="0.45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IF($B1297="","",RIGHT($G1297*1000+100+COUNTIF($G$2:$G1297,$G1297),9))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 x14ac:dyDescent="0.45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IF($B1298="","",RIGHT($G1298*1000+100+COUNTIF($G$2:$G1298,$G1298),9))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 x14ac:dyDescent="0.45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IF($B1299="","",RIGHT($G1299*1000+100+COUNTIF($G$2:$G1299,$G1299),9))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 x14ac:dyDescent="0.45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IF($B1300="","",RIGHT($G1300*1000+100+COUNTIF($G$2:$G1300,$G1300),9))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 x14ac:dyDescent="0.45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IF($B1301="","",RIGHT($G1301*1000+100+COUNTIF($G$2:$G1301,$G1301),9))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 x14ac:dyDescent="0.45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IF($B1302="","",RIGHT($G1302*1000+100+COUNTIF($G$2:$G1302,$G1302),9))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 x14ac:dyDescent="0.45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IF($B1303="","",RIGHT($G1303*1000+100+COUNTIF($G$2:$G1303,$G1303),9))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 x14ac:dyDescent="0.45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IF($B1304="","",RIGHT($G1304*1000+100+COUNTIF($G$2:$G1304,$G1304),9))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 x14ac:dyDescent="0.45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IF($B1305="","",RIGHT($G1305*1000+100+COUNTIF($G$2:$G1305,$G1305),9))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 x14ac:dyDescent="0.45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IF($B1306="","",RIGHT($G1306*1000+100+COUNTIF($G$2:$G1306,$G1306),9))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 x14ac:dyDescent="0.45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IF($B1307="","",RIGHT($G1307*1000+100+COUNTIF($G$2:$G1307,$G1307),9))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 x14ac:dyDescent="0.45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IF($B1308="","",RIGHT($G1308*1000+100+COUNTIF($G$2:$G1308,$G1308),9))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 x14ac:dyDescent="0.45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IF($B1309="","",RIGHT($G1309*1000+100+COUNTIF($G$2:$G1309,$G1309),9))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 x14ac:dyDescent="0.45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IF($B1310="","",RIGHT($G1310*1000+100+COUNTIF($G$2:$G1310,$G1310),9))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 x14ac:dyDescent="0.45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IF($B1311="","",RIGHT($G1311*1000+100+COUNTIF($G$2:$G1311,$G1311),9))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 x14ac:dyDescent="0.45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IF($B1312="","",RIGHT($G1312*1000+100+COUNTIF($G$2:$G1312,$G1312),9))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 x14ac:dyDescent="0.45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IF($B1313="","",RIGHT($G1313*1000+100+COUNTIF($G$2:$G1313,$G1313),9))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 x14ac:dyDescent="0.45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IF($B1314="","",RIGHT($G1314*1000+100+COUNTIF($G$2:$G1314,$G1314),9))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 x14ac:dyDescent="0.45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IF($B1315="","",RIGHT($G1315*1000+100+COUNTIF($G$2:$G1315,$G1315),9))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 x14ac:dyDescent="0.45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IF($B1316="","",RIGHT($G1316*1000+100+COUNTIF($G$2:$G1316,$G1316),9))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 x14ac:dyDescent="0.45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IF($B1317="","",RIGHT($G1317*1000+100+COUNTIF($G$2:$G1317,$G1317),9))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 x14ac:dyDescent="0.45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IF($B1318="","",RIGHT($G1318*1000+100+COUNTIF($G$2:$G1318,$G1318),9))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 x14ac:dyDescent="0.45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IF($B1319="","",RIGHT($G1319*1000+100+COUNTIF($G$2:$G1319,$G1319),9))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 x14ac:dyDescent="0.45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IF($B1320="","",RIGHT($G1320*1000+100+COUNTIF($G$2:$G1320,$G1320),9))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 x14ac:dyDescent="0.45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IF($B1321="","",RIGHT($G1321*1000+100+COUNTIF($G$2:$G1321,$G1321),9))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 x14ac:dyDescent="0.45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IF($B1322="","",RIGHT($G1322*1000+100+COUNTIF($G$2:$G1322,$G1322),9))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 x14ac:dyDescent="0.45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IF($B1323="","",RIGHT($G1323*1000+100+COUNTIF($G$2:$G1323,$G1323),9))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 x14ac:dyDescent="0.45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IF($B1324="","",RIGHT($G1324*1000+100+COUNTIF($G$2:$G1324,$G1324),9))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 x14ac:dyDescent="0.45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IF($B1325="","",RIGHT($G1325*1000+100+COUNTIF($G$2:$G1325,$G1325),9))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 x14ac:dyDescent="0.45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IF($B1326="","",RIGHT($G1326*1000+100+COUNTIF($G$2:$G1326,$G1326),9))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 x14ac:dyDescent="0.45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IF($B1327="","",RIGHT($G1327*1000+100+COUNTIF($G$2:$G1327,$G1327),9))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 x14ac:dyDescent="0.45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IF($B1328="","",RIGHT($G1328*1000+100+COUNTIF($G$2:$G1328,$G1328),9))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 x14ac:dyDescent="0.45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IF($B1329="","",RIGHT($G1329*1000+100+COUNTIF($G$2:$G1329,$G1329),9))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 x14ac:dyDescent="0.45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IF($B1330="","",RIGHT($G1330*1000+100+COUNTIF($G$2:$G1330,$G1330),9))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 x14ac:dyDescent="0.45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IF($B1331="","",RIGHT($G1331*1000+100+COUNTIF($G$2:$G1331,$G1331),9))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 x14ac:dyDescent="0.45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IF($B1332="","",RIGHT($G1332*1000+100+COUNTIF($G$2:$G1332,$G1332),9))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 x14ac:dyDescent="0.45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IF($B1333="","",RIGHT($G1333*1000+100+COUNTIF($G$2:$G1333,$G1333),9))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 x14ac:dyDescent="0.45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IF($B1334="","",RIGHT($G1334*1000+100+COUNTIF($G$2:$G1334,$G1334),9))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 x14ac:dyDescent="0.45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IF($B1335="","",RIGHT($G1335*1000+100+COUNTIF($G$2:$G1335,$G1335),9))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 x14ac:dyDescent="0.45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IF($B1336="","",RIGHT($G1336*1000+100+COUNTIF($G$2:$G1336,$G1336),9))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 x14ac:dyDescent="0.45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IF($B1337="","",RIGHT($G1337*1000+100+COUNTIF($G$2:$G1337,$G1337),9))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 x14ac:dyDescent="0.45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IF($B1338="","",RIGHT($G1338*1000+100+COUNTIF($G$2:$G1338,$G1338),9))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 x14ac:dyDescent="0.45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IF($B1339="","",RIGHT($G1339*1000+100+COUNTIF($G$2:$G1339,$G1339),9))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 x14ac:dyDescent="0.45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IF($B1340="","",RIGHT($G1340*1000+100+COUNTIF($G$2:$G1340,$G1340),9))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 x14ac:dyDescent="0.45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IF($B1341="","",RIGHT($G1341*1000+100+COUNTIF($G$2:$G1341,$G1341),9))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 x14ac:dyDescent="0.45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IF($B1342="","",RIGHT($G1342*1000+100+COUNTIF($G$2:$G1342,$G1342),9))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 x14ac:dyDescent="0.45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IF($B1343="","",RIGHT($G1343*1000+100+COUNTIF($G$2:$G1343,$G1343),9))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 x14ac:dyDescent="0.45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IF($B1344="","",RIGHT($G1344*1000+100+COUNTIF($G$2:$G1344,$G1344),9))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 x14ac:dyDescent="0.45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IF($B1345="","",RIGHT($G1345*1000+100+COUNTIF($G$2:$G1345,$G1345),9))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 x14ac:dyDescent="0.45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IF($B1346="","",RIGHT($G1346*1000+100+COUNTIF($G$2:$G1346,$G1346),9))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 x14ac:dyDescent="0.45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IF($B1347="","",RIGHT($G1347*1000+100+COUNTIF($G$2:$G1347,$G1347),9))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 x14ac:dyDescent="0.45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IF($B1348="","",RIGHT($G1348*1000+100+COUNTIF($G$2:$G1348,$G1348),9))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 x14ac:dyDescent="0.45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IF($B1349="","",RIGHT($G1349*1000+100+COUNTIF($G$2:$G1349,$G1349),9))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 x14ac:dyDescent="0.45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IF($B1350="","",RIGHT($G1350*1000+100+COUNTIF($G$2:$G1350,$G1350),9))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 x14ac:dyDescent="0.45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IF($B1351="","",RIGHT($G1351*1000+100+COUNTIF($G$2:$G1351,$G1351),9))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 x14ac:dyDescent="0.45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IF($B1352="","",RIGHT($G1352*1000+100+COUNTIF($G$2:$G1352,$G1352),9))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 x14ac:dyDescent="0.45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IF($B1353="","",RIGHT($G1353*1000+100+COUNTIF($G$2:$G1353,$G1353),9))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 x14ac:dyDescent="0.45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IF($B1354="","",RIGHT($G1354*1000+100+COUNTIF($G$2:$G1354,$G1354),9))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 x14ac:dyDescent="0.45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IF($B1355="","",RIGHT($G1355*1000+100+COUNTIF($G$2:$G1355,$G1355),9))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 x14ac:dyDescent="0.45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IF($B1356="","",RIGHT($G1356*1000+100+COUNTIF($G$2:$G1356,$G1356),9))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 x14ac:dyDescent="0.45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IF($B1357="","",RIGHT($G1357*1000+100+COUNTIF($G$2:$G1357,$G1357),9))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 x14ac:dyDescent="0.45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IF($B1358="","",RIGHT($G1358*1000+100+COUNTIF($G$2:$G1358,$G1358),9))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 x14ac:dyDescent="0.45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IF($B1359="","",RIGHT($G1359*1000+100+COUNTIF($G$2:$G1359,$G1359),9))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 x14ac:dyDescent="0.45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IF($B1360="","",RIGHT($G1360*1000+100+COUNTIF($G$2:$G1360,$G1360),9))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 x14ac:dyDescent="0.45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IF($B1361="","",RIGHT($G1361*1000+100+COUNTIF($G$2:$G1361,$G1361),9))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 x14ac:dyDescent="0.45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IF($B1362="","",RIGHT($G1362*1000+100+COUNTIF($G$2:$G1362,$G1362),9))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 x14ac:dyDescent="0.45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IF($B1363="","",RIGHT($G1363*1000+100+COUNTIF($G$2:$G1363,$G1363),9))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 x14ac:dyDescent="0.45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IF($B1364="","",RIGHT($G1364*1000+100+COUNTIF($G$2:$G1364,$G1364),9))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 x14ac:dyDescent="0.45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IF($B1365="","",RIGHT($G1365*1000+100+COUNTIF($G$2:$G1365,$G1365),9))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 x14ac:dyDescent="0.45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IF($B1366="","",RIGHT($G1366*1000+100+COUNTIF($G$2:$G1366,$G1366),9))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 x14ac:dyDescent="0.45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IF($B1367="","",RIGHT($G1367*1000+100+COUNTIF($G$2:$G1367,$G1367),9))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 x14ac:dyDescent="0.45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IF($B1368="","",RIGHT($G1368*1000+100+COUNTIF($G$2:$G1368,$G1368),9))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 x14ac:dyDescent="0.45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IF($B1369="","",RIGHT($G1369*1000+100+COUNTIF($G$2:$G1369,$G1369),9))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 x14ac:dyDescent="0.45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IF($B1370="","",RIGHT($G1370*1000+100+COUNTIF($G$2:$G1370,$G1370),9))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 x14ac:dyDescent="0.45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IF($B1371="","",RIGHT($G1371*1000+100+COUNTIF($G$2:$G1371,$G1371),9))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 x14ac:dyDescent="0.45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IF($B1372="","",RIGHT($G1372*1000+100+COUNTIF($G$2:$G1372,$G1372),9))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 x14ac:dyDescent="0.45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IF($B1373="","",RIGHT($G1373*1000+100+COUNTIF($G$2:$G1373,$G1373),9))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 x14ac:dyDescent="0.45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IF($B1374="","",RIGHT($G1374*1000+100+COUNTIF($G$2:$G1374,$G1374),9))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 x14ac:dyDescent="0.45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IF($B1375="","",RIGHT($G1375*1000+100+COUNTIF($G$2:$G1375,$G1375),9))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 x14ac:dyDescent="0.45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IF($B1376="","",RIGHT($G1376*1000+100+COUNTIF($G$2:$G1376,$G1376),9))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 x14ac:dyDescent="0.45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IF($B1377="","",RIGHT($G1377*1000+100+COUNTIF($G$2:$G1377,$G1377),9))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 x14ac:dyDescent="0.45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IF($B1378="","",RIGHT($G1378*1000+100+COUNTIF($G$2:$G1378,$G1378),9))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 x14ac:dyDescent="0.45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IF($B1379="","",RIGHT($G1379*1000+100+COUNTIF($G$2:$G1379,$G1379),9))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 x14ac:dyDescent="0.45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IF($B1380="","",RIGHT($G1380*1000+100+COUNTIF($G$2:$G1380,$G1380),9))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 x14ac:dyDescent="0.45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IF($B1381="","",RIGHT($G1381*1000+100+COUNTIF($G$2:$G1381,$G1381),9))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 x14ac:dyDescent="0.45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IF($B1382="","",RIGHT($G1382*1000+100+COUNTIF($G$2:$G1382,$G1382),9))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 x14ac:dyDescent="0.45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IF($B1383="","",RIGHT($G1383*1000+100+COUNTIF($G$2:$G1383,$G1383),9))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 x14ac:dyDescent="0.45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IF($B1384="","",RIGHT($G1384*1000+100+COUNTIF($G$2:$G1384,$G1384),9))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 x14ac:dyDescent="0.45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IF($B1385="","",RIGHT($G1385*1000+100+COUNTIF($G$2:$G1385,$G1385),9))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 x14ac:dyDescent="0.45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IF($B1386="","",RIGHT($G1386*1000+100+COUNTIF($G$2:$G1386,$G1386),9))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 x14ac:dyDescent="0.45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IF($B1387="","",RIGHT($G1387*1000+100+COUNTIF($G$2:$G1387,$G1387),9))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 x14ac:dyDescent="0.45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IF($B1388="","",RIGHT($G1388*1000+100+COUNTIF($G$2:$G1388,$G1388),9))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 x14ac:dyDescent="0.45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IF($B1389="","",RIGHT($G1389*1000+100+COUNTIF($G$2:$G1389,$G1389),9))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 x14ac:dyDescent="0.45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IF($B1390="","",RIGHT($G1390*1000+100+COUNTIF($G$2:$G1390,$G1390),9))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 x14ac:dyDescent="0.45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IF($B1391="","",RIGHT($G1391*1000+100+COUNTIF($G$2:$G1391,$G1391),9))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 x14ac:dyDescent="0.45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IF($B1392="","",RIGHT($G1392*1000+100+COUNTIF($G$2:$G1392,$G1392),9))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 x14ac:dyDescent="0.45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IF($B1393="","",RIGHT($G1393*1000+100+COUNTIF($G$2:$G1393,$G1393),9))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 x14ac:dyDescent="0.45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IF($B1394="","",RIGHT($G1394*1000+100+COUNTIF($G$2:$G1394,$G1394),9))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 x14ac:dyDescent="0.45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IF($B1395="","",RIGHT($G1395*1000+100+COUNTIF($G$2:$G1395,$G1395),9))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 x14ac:dyDescent="0.45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IF($B1396="","",RIGHT($G1396*1000+100+COUNTIF($G$2:$G1396,$G1396),9))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 x14ac:dyDescent="0.45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IF($B1397="","",RIGHT($G1397*1000+100+COUNTIF($G$2:$G1397,$G1397),9))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 x14ac:dyDescent="0.45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IF($B1398="","",RIGHT($G1398*1000+100+COUNTIF($G$2:$G1398,$G1398),9))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 x14ac:dyDescent="0.45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IF($B1399="","",RIGHT($G1399*1000+100+COUNTIF($G$2:$G1399,$G1399),9))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 x14ac:dyDescent="0.45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IF($B1400="","",RIGHT($G1400*1000+100+COUNTIF($G$2:$G1400,$G1400),9))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 x14ac:dyDescent="0.45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IF($B1401="","",RIGHT($G1401*1000+100+COUNTIF($G$2:$G1401,$G1401),9))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 x14ac:dyDescent="0.45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IF($B1402="","",RIGHT($G1402*1000+100+COUNTIF($G$2:$G1402,$G1402),9))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 x14ac:dyDescent="0.45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IF($B1403="","",RIGHT($G1403*1000+100+COUNTIF($G$2:$G1403,$G1403),9))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 x14ac:dyDescent="0.45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IF($B1404="","",RIGHT($G1404*1000+100+COUNTIF($G$2:$G1404,$G1404),9))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 x14ac:dyDescent="0.45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IF($B1405="","",RIGHT($G1405*1000+100+COUNTIF($G$2:$G1405,$G1405),9))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 x14ac:dyDescent="0.45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IF($B1406="","",RIGHT($G1406*1000+100+COUNTIF($G$2:$G1406,$G1406),9))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 x14ac:dyDescent="0.45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IF($B1407="","",RIGHT($G1407*1000+100+COUNTIF($G$2:$G1407,$G1407),9))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 x14ac:dyDescent="0.45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IF($B1408="","",RIGHT($G1408*1000+100+COUNTIF($G$2:$G1408,$G1408),9))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 x14ac:dyDescent="0.45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IF($B1409="","",RIGHT($G1409*1000+100+COUNTIF($G$2:$G1409,$G1409),9))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 x14ac:dyDescent="0.45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IF($B1410="","",RIGHT($G1410*1000+100+COUNTIF($G$2:$G1410,$G1410),9))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 x14ac:dyDescent="0.45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IF($B1411="","",RIGHT($G1411*1000+100+COUNTIF($G$2:$G1411,$G1411),9))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 x14ac:dyDescent="0.45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IF($B1412="","",RIGHT($G1412*1000+100+COUNTIF($G$2:$G1412,$G1412),9))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 x14ac:dyDescent="0.45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IF($B1413="","",RIGHT($G1413*1000+100+COUNTIF($G$2:$G1413,$G1413),9))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 x14ac:dyDescent="0.45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IF($B1414="","",RIGHT($G1414*1000+100+COUNTIF($G$2:$G1414,$G1414),9))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 x14ac:dyDescent="0.45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IF($B1415="","",RIGHT($G1415*1000+100+COUNTIF($G$2:$G1415,$G1415),9))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 x14ac:dyDescent="0.45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IF($B1416="","",RIGHT($G1416*1000+100+COUNTIF($G$2:$G1416,$G1416),9))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 x14ac:dyDescent="0.45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IF($B1417="","",RIGHT($G1417*1000+100+COUNTIF($G$2:$G1417,$G1417),9))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 x14ac:dyDescent="0.45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IF($B1418="","",RIGHT($G1418*1000+100+COUNTIF($G$2:$G1418,$G1418),9))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 x14ac:dyDescent="0.45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IF($B1419="","",RIGHT($G1419*1000+100+COUNTIF($G$2:$G1419,$G1419),9))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 x14ac:dyDescent="0.45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IF($B1420="","",RIGHT($G1420*1000+100+COUNTIF($G$2:$G1420,$G1420),9))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 x14ac:dyDescent="0.45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IF($B1421="","",RIGHT($G1421*1000+100+COUNTIF($G$2:$G1421,$G1421),9))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 x14ac:dyDescent="0.45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IF($B1422="","",RIGHT($G1422*1000+100+COUNTIF($G$2:$G1422,$G1422),9))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 x14ac:dyDescent="0.45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IF($B1423="","",RIGHT($G1423*1000+100+COUNTIF($G$2:$G1423,$G1423),9))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 x14ac:dyDescent="0.45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IF($B1424="","",RIGHT($G1424*1000+100+COUNTIF($G$2:$G1424,$G1424),9))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 x14ac:dyDescent="0.45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IF($B1425="","",RIGHT($G1425*1000+100+COUNTIF($G$2:$G1425,$G1425),9))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 x14ac:dyDescent="0.45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IF($B1426="","",RIGHT($G1426*1000+100+COUNTIF($G$2:$G1426,$G1426),9))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 x14ac:dyDescent="0.45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IF($B1427="","",RIGHT($G1427*1000+100+COUNTIF($G$2:$G1427,$G1427),9))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 x14ac:dyDescent="0.45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IF($B1428="","",RIGHT($G1428*1000+100+COUNTIF($G$2:$G1428,$G1428),9))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 x14ac:dyDescent="0.45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IF($B1429="","",RIGHT($G1429*1000+100+COUNTIF($G$2:$G1429,$G1429),9))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 x14ac:dyDescent="0.45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IF($B1430="","",RIGHT($G1430*1000+100+COUNTIF($G$2:$G1430,$G1430),9))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 x14ac:dyDescent="0.45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IF($B1431="","",RIGHT($G1431*1000+100+COUNTIF($G$2:$G1431,$G1431),9))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 x14ac:dyDescent="0.45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IF($B1432="","",RIGHT($G1432*1000+100+COUNTIF($G$2:$G1432,$G1432),9))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 x14ac:dyDescent="0.45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IF($B1433="","",RIGHT($G1433*1000+100+COUNTIF($G$2:$G1433,$G1433),9))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 x14ac:dyDescent="0.45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IF($B1434="","",RIGHT($G1434*1000+100+COUNTIF($G$2:$G1434,$G1434),9))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 x14ac:dyDescent="0.45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IF($B1435="","",RIGHT($G1435*1000+100+COUNTIF($G$2:$G1435,$G1435),9))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 x14ac:dyDescent="0.45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IF($B1436="","",RIGHT($G1436*1000+100+COUNTIF($G$2:$G1436,$G1436),9))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 x14ac:dyDescent="0.45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IF($B1437="","",RIGHT($G1437*1000+100+COUNTIF($G$2:$G1437,$G1437),9))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 x14ac:dyDescent="0.45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IF($B1438="","",RIGHT($G1438*1000+100+COUNTIF($G$2:$G1438,$G1438),9))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 x14ac:dyDescent="0.45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IF($B1439="","",RIGHT($G1439*1000+100+COUNTIF($G$2:$G1439,$G1439),9))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 x14ac:dyDescent="0.45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IF($B1440="","",RIGHT($G1440*1000+100+COUNTIF($G$2:$G1440,$G1440),9))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 x14ac:dyDescent="0.45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IF($B1441="","",RIGHT($G1441*1000+100+COUNTIF($G$2:$G1441,$G1441),9))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 x14ac:dyDescent="0.45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IF($B1442="","",RIGHT($G1442*1000+100+COUNTIF($G$2:$G1442,$G1442),9))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 x14ac:dyDescent="0.45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IF($B1443="","",RIGHT($G1443*1000+100+COUNTIF($G$2:$G1443,$G1443),9))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 x14ac:dyDescent="0.45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IF($B1444="","",RIGHT($G1444*1000+100+COUNTIF($G$2:$G1444,$G1444),9))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 x14ac:dyDescent="0.45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IF($B1445="","",RIGHT($G1445*1000+100+COUNTIF($G$2:$G1445,$G1445),9))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 x14ac:dyDescent="0.45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IF($B1446="","",RIGHT($G1446*1000+100+COUNTIF($G$2:$G1446,$G1446),9))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 x14ac:dyDescent="0.45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IF($B1447="","",RIGHT($G1447*1000+100+COUNTIF($G$2:$G1447,$G1447),9))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 x14ac:dyDescent="0.45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IF($B1448="","",RIGHT($G1448*1000+100+COUNTIF($G$2:$G1448,$G1448),9))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 x14ac:dyDescent="0.45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IF($B1449="","",RIGHT($G1449*1000+100+COUNTIF($G$2:$G1449,$G1449),9))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 x14ac:dyDescent="0.45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IF($B1450="","",RIGHT($G1450*1000+100+COUNTIF($G$2:$G1450,$G1450),9))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 x14ac:dyDescent="0.45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IF($B1451="","",RIGHT($G1451*1000+100+COUNTIF($G$2:$G1451,$G1451),9))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 x14ac:dyDescent="0.45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IF($B1452="","",RIGHT($G1452*1000+100+COUNTIF($G$2:$G1452,$G1452),9))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 x14ac:dyDescent="0.45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IF($B1453="","",RIGHT($G1453*1000+100+COUNTIF($G$2:$G1453,$G1453),9))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 x14ac:dyDescent="0.45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IF($B1454="","",RIGHT($G1454*1000+100+COUNTIF($G$2:$G1454,$G1454),9))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 x14ac:dyDescent="0.45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IF($B1455="","",RIGHT($G1455*1000+100+COUNTIF($G$2:$G1455,$G1455),9))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 x14ac:dyDescent="0.45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IF($B1456="","",RIGHT($G1456*1000+100+COUNTIF($G$2:$G1456,$G1456),9))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 x14ac:dyDescent="0.45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IF($B1457="","",RIGHT($G1457*1000+100+COUNTIF($G$2:$G1457,$G1457),9))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 x14ac:dyDescent="0.45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IF($B1458="","",RIGHT($G1458*1000+100+COUNTIF($G$2:$G1458,$G1458),9))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 x14ac:dyDescent="0.45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IF($B1459="","",RIGHT($G1459*1000+100+COUNTIF($G$2:$G1459,$G1459),9))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 x14ac:dyDescent="0.45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IF($B1460="","",RIGHT($G1460*1000+100+COUNTIF($G$2:$G1460,$G1460),9))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 x14ac:dyDescent="0.45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IF($B1461="","",RIGHT($G1461*1000+100+COUNTIF($G$2:$G1461,$G1461),9))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 x14ac:dyDescent="0.45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IF($B1462="","",RIGHT($G1462*1000+100+COUNTIF($G$2:$G1462,$G1462),9))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 x14ac:dyDescent="0.45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IF($B1463="","",RIGHT($G1463*1000+100+COUNTIF($G$2:$G1463,$G1463),9))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 x14ac:dyDescent="0.45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IF($B1464="","",RIGHT($G1464*1000+100+COUNTIF($G$2:$G1464,$G1464),9))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 x14ac:dyDescent="0.45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IF($B1465="","",RIGHT($G1465*1000+100+COUNTIF($G$2:$G1465,$G1465),9))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 x14ac:dyDescent="0.45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IF($B1466="","",RIGHT($G1466*1000+100+COUNTIF($G$2:$G1466,$G1466),9))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 x14ac:dyDescent="0.45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IF($B1467="","",RIGHT($G1467*1000+100+COUNTIF($G$2:$G1467,$G1467),9))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 x14ac:dyDescent="0.45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IF($B1468="","",RIGHT($G1468*1000+100+COUNTIF($G$2:$G1468,$G1468),9))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 x14ac:dyDescent="0.45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IF($B1469="","",RIGHT($G1469*1000+100+COUNTIF($G$2:$G1469,$G1469),9))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 x14ac:dyDescent="0.45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IF($B1470="","",RIGHT($G1470*1000+100+COUNTIF($G$2:$G1470,$G1470),9))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 x14ac:dyDescent="0.45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IF($B1471="","",RIGHT($G1471*1000+100+COUNTIF($G$2:$G1471,$G1471),9))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 x14ac:dyDescent="0.45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IF($B1472="","",RIGHT($G1472*1000+100+COUNTIF($G$2:$G1472,$G1472),9))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 x14ac:dyDescent="0.45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IF($B1473="","",RIGHT($G1473*1000+100+COUNTIF($G$2:$G1473,$G1473),9))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 x14ac:dyDescent="0.45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IF($B1474="","",RIGHT($G1474*1000+100+COUNTIF($G$2:$G1474,$G1474),9))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 x14ac:dyDescent="0.45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IF($B1475="","",RIGHT($G1475*1000+100+COUNTIF($G$2:$G1475,$G1475),9))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 x14ac:dyDescent="0.45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IF($B1476="","",RIGHT($G1476*1000+100+COUNTIF($G$2:$G1476,$G1476),9))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 x14ac:dyDescent="0.45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IF($B1477="","",RIGHT($G1477*1000+100+COUNTIF($G$2:$G1477,$G1477),9))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 x14ac:dyDescent="0.45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IF($B1478="","",RIGHT($G1478*1000+100+COUNTIF($G$2:$G1478,$G1478),9))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 x14ac:dyDescent="0.45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IF($B1479="","",RIGHT($G1479*1000+100+COUNTIF($G$2:$G1479,$G1479),9))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 x14ac:dyDescent="0.45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IF($B1480="","",RIGHT($G1480*1000+100+COUNTIF($G$2:$G1480,$G1480),9))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 x14ac:dyDescent="0.45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IF($B1481="","",RIGHT($G1481*1000+100+COUNTIF($G$2:$G1481,$G1481),9))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 x14ac:dyDescent="0.45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IF($B1482="","",RIGHT($G1482*1000+100+COUNTIF($G$2:$G1482,$G1482),9))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 x14ac:dyDescent="0.45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IF($B1483="","",RIGHT($G1483*1000+100+COUNTIF($G$2:$G1483,$G1483),9))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 x14ac:dyDescent="0.45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IF($B1484="","",RIGHT($G1484*1000+100+COUNTIF($G$2:$G1484,$G1484),9))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 x14ac:dyDescent="0.45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IF($B1485="","",RIGHT($G1485*1000+100+COUNTIF($G$2:$G1485,$G1485),9))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 x14ac:dyDescent="0.45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IF($B1486="","",RIGHT($G1486*1000+100+COUNTIF($G$2:$G1486,$G1486),9))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 x14ac:dyDescent="0.45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IF($B1487="","",RIGHT($G1487*1000+100+COUNTIF($G$2:$G1487,$G1487),9))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 x14ac:dyDescent="0.45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IF($B1488="","",RIGHT($G1488*1000+100+COUNTIF($G$2:$G1488,$G1488),9))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 x14ac:dyDescent="0.45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IF($B1489="","",RIGHT($G1489*1000+100+COUNTIF($G$2:$G1489,$G1489),9))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 x14ac:dyDescent="0.45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IF($B1490="","",RIGHT($G1490*1000+100+COUNTIF($G$2:$G1490,$G1490),9))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 x14ac:dyDescent="0.45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IF($B1491="","",RIGHT($G1491*1000+100+COUNTIF($G$2:$G1491,$G1491),9))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 x14ac:dyDescent="0.45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IF($B1492="","",RIGHT($G1492*1000+100+COUNTIF($G$2:$G1492,$G1492),9))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 x14ac:dyDescent="0.45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IF($B1493="","",RIGHT($G1493*1000+100+COUNTIF($G$2:$G1493,$G1493),9))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 x14ac:dyDescent="0.45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IF($B1494="","",RIGHT($G1494*1000+100+COUNTIF($G$2:$G1494,$G1494),9))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 x14ac:dyDescent="0.45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IF($B1495="","",RIGHT($G1495*1000+100+COUNTIF($G$2:$G1495,$G1495),9))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 x14ac:dyDescent="0.45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IF($B1496="","",RIGHT($G1496*1000+100+COUNTIF($G$2:$G1496,$G1496),9))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 x14ac:dyDescent="0.45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IF($B1497="","",RIGHT($G1497*1000+100+COUNTIF($G$2:$G1497,$G1497),9))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 x14ac:dyDescent="0.45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IF($B1498="","",RIGHT($G1498*1000+100+COUNTIF($G$2:$G1498,$G1498),9))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 x14ac:dyDescent="0.45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IF($B1499="","",RIGHT($G1499*1000+100+COUNTIF($G$2:$G1499,$G1499),9))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 x14ac:dyDescent="0.45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IF($B1500="","",RIGHT($G1500*1000+100+COUNTIF($G$2:$G1500,$G1500),9))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 x14ac:dyDescent="0.45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IF($B1501="","",RIGHT($G1501*1000+100+COUNTIF($G$2:$G1501,$G1501),9))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 x14ac:dyDescent="0.45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IF($B1502="","",RIGHT($G1502*1000+100+COUNTIF($G$2:$G1502,$G1502),9))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 x14ac:dyDescent="0.45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IF($B1503="","",RIGHT($G1503*1000+100+COUNTIF($G$2:$G1503,$G1503),9))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 x14ac:dyDescent="0.45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IF($B1504="","",RIGHT($G1504*1000+100+COUNTIF($G$2:$G1504,$G1504),9))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 x14ac:dyDescent="0.45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IF($B1505="","",RIGHT($G1505*1000+100+COUNTIF($G$2:$G1505,$G1505),9))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 x14ac:dyDescent="0.45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IF($B1506="","",RIGHT($G1506*1000+100+COUNTIF($G$2:$G1506,$G1506),9))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 x14ac:dyDescent="0.45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IF($B1507="","",RIGHT($G1507*1000+100+COUNTIF($G$2:$G1507,$G1507),9))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 x14ac:dyDescent="0.45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IF($B1508="","",RIGHT($G1508*1000+100+COUNTIF($G$2:$G1508,$G1508),9))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 x14ac:dyDescent="0.45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IF($B1509="","",RIGHT($G1509*1000+100+COUNTIF($G$2:$G1509,$G1509),9))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 x14ac:dyDescent="0.45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IF($B1510="","",RIGHT($G1510*1000+100+COUNTIF($G$2:$G1510,$G1510),9))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 x14ac:dyDescent="0.45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IF($B1511="","",RIGHT($G1511*1000+100+COUNTIF($G$2:$G1511,$G1511),9))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 x14ac:dyDescent="0.45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IF($B1512="","",RIGHT($G1512*1000+100+COUNTIF($G$2:$G1512,$G1512),9))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 x14ac:dyDescent="0.45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IF($B1513="","",RIGHT($G1513*1000+100+COUNTIF($G$2:$G1513,$G1513),9))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 x14ac:dyDescent="0.45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IF($B1514="","",RIGHT($G1514*1000+100+COUNTIF($G$2:$G1514,$G1514),9))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 x14ac:dyDescent="0.45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IF($B1515="","",RIGHT($G1515*1000+100+COUNTIF($G$2:$G1515,$G1515),9))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 x14ac:dyDescent="0.45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IF($B1516="","",RIGHT($G1516*1000+100+COUNTIF($G$2:$G1516,$G1516),9))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 x14ac:dyDescent="0.45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IF($B1517="","",RIGHT($G1517*1000+100+COUNTIF($G$2:$G1517,$G1517),9))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 x14ac:dyDescent="0.45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IF($B1518="","",RIGHT($G1518*1000+100+COUNTIF($G$2:$G1518,$G1518),9))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 x14ac:dyDescent="0.45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IF($B1519="","",RIGHT($G1519*1000+100+COUNTIF($G$2:$G1519,$G1519),9))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 x14ac:dyDescent="0.45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IF($B1520="","",RIGHT($G1520*1000+100+COUNTIF($G$2:$G1520,$G1520),9))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 x14ac:dyDescent="0.45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IF($B1521="","",RIGHT($G1521*1000+100+COUNTIF($G$2:$G1521,$G1521),9))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 x14ac:dyDescent="0.45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IF($B1522="","",RIGHT($G1522*1000+100+COUNTIF($G$2:$G1522,$G1522),9))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 x14ac:dyDescent="0.45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IF($B1523="","",RIGHT($G1523*1000+100+COUNTIF($G$2:$G1523,$G1523),9))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 x14ac:dyDescent="0.45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IF($B1524="","",RIGHT($G1524*1000+100+COUNTIF($G$2:$G1524,$G1524),9))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 x14ac:dyDescent="0.45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IF($B1525="","",RIGHT($G1525*1000+100+COUNTIF($G$2:$G1525,$G1525),9))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 x14ac:dyDescent="0.45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IF($B1526="","",RIGHT($G1526*1000+100+COUNTIF($G$2:$G1526,$G1526),9))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 x14ac:dyDescent="0.45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IF($B1527="","",RIGHT($G1527*1000+100+COUNTIF($G$2:$G1527,$G1527),9))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 x14ac:dyDescent="0.45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IF($B1528="","",RIGHT($G1528*1000+100+COUNTIF($G$2:$G1528,$G1528),9))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 x14ac:dyDescent="0.45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IF($B1529="","",RIGHT($G1529*1000+100+COUNTIF($G$2:$G1529,$G1529),9))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 x14ac:dyDescent="0.45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IF($B1530="","",RIGHT($G1530*1000+100+COUNTIF($G$2:$G1530,$G1530),9))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 x14ac:dyDescent="0.45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IF($B1531="","",RIGHT($G1531*1000+100+COUNTIF($G$2:$G1531,$G1531),9))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 x14ac:dyDescent="0.45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IF($B1532="","",RIGHT($G1532*1000+100+COUNTIF($G$2:$G1532,$G1532),9))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 x14ac:dyDescent="0.45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IF($B1533="","",RIGHT($G1533*1000+100+COUNTIF($G$2:$G1533,$G1533),9))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 x14ac:dyDescent="0.45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IF($B1534="","",RIGHT($G1534*1000+100+COUNTIF($G$2:$G1534,$G1534),9))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 x14ac:dyDescent="0.45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IF($B1535="","",RIGHT($G1535*1000+100+COUNTIF($G$2:$G1535,$G1535),9))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 x14ac:dyDescent="0.45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IF($B1536="","",RIGHT($G1536*1000+100+COUNTIF($G$2:$G1536,$G1536),9))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 x14ac:dyDescent="0.45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IF($B1537="","",RIGHT($G1537*1000+100+COUNTIF($G$2:$G1537,$G1537),9))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 x14ac:dyDescent="0.45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IF($B1538="","",RIGHT($G1538*1000+100+COUNTIF($G$2:$G1538,$G1538),9))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 x14ac:dyDescent="0.45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IF($B1539="","",RIGHT($G1539*1000+100+COUNTIF($G$2:$G1539,$G1539),9))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 x14ac:dyDescent="0.45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IF($B1540="","",RIGHT($G1540*1000+100+COUNTIF($G$2:$G1540,$G1540),9))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 x14ac:dyDescent="0.45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IF($B1541="","",RIGHT($G1541*1000+100+COUNTIF($G$2:$G1541,$G1541),9))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 x14ac:dyDescent="0.45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IF($B1542="","",RIGHT($G1542*1000+100+COUNTIF($G$2:$G1542,$G1542),9))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 x14ac:dyDescent="0.45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IF($B1543="","",RIGHT($G1543*1000+100+COUNTIF($G$2:$G1543,$G1543),9))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 x14ac:dyDescent="0.45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IF($B1544="","",RIGHT($G1544*1000+100+COUNTIF($G$2:$G1544,$G1544),9))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 x14ac:dyDescent="0.45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IF($B1545="","",RIGHT($G1545*1000+100+COUNTIF($G$2:$G1545,$G1545),9))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 x14ac:dyDescent="0.45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IF($B1546="","",RIGHT($G1546*1000+100+COUNTIF($G$2:$G1546,$G1546),9))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 x14ac:dyDescent="0.45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IF($B1547="","",RIGHT($G1547*1000+100+COUNTIF($G$2:$G1547,$G1547),9))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 x14ac:dyDescent="0.45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IF($B1548="","",RIGHT($G1548*1000+100+COUNTIF($G$2:$G1548,$G1548),9))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 x14ac:dyDescent="0.45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IF($B1549="","",RIGHT($G1549*1000+100+COUNTIF($G$2:$G1549,$G1549),9))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 x14ac:dyDescent="0.45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IF($B1550="","",RIGHT($G1550*1000+100+COUNTIF($G$2:$G1550,$G1550),9))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 x14ac:dyDescent="0.45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IF($B1551="","",RIGHT($G1551*1000+100+COUNTIF($G$2:$G1551,$G1551),9))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 x14ac:dyDescent="0.45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IF($B1552="","",RIGHT($G1552*1000+100+COUNTIF($G$2:$G1552,$G1552),9))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 x14ac:dyDescent="0.45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IF($B1553="","",RIGHT($G1553*1000+100+COUNTIF($G$2:$G1553,$G1553),9))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 x14ac:dyDescent="0.45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IF($B1554="","",RIGHT($G1554*1000+100+COUNTIF($G$2:$G1554,$G1554),9))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 x14ac:dyDescent="0.45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IF($B1555="","",RIGHT($G1555*1000+100+COUNTIF($G$2:$G1555,$G1555),9))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 x14ac:dyDescent="0.45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IF($B1556="","",RIGHT($G1556*1000+100+COUNTIF($G$2:$G1556,$G1556),9))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 x14ac:dyDescent="0.45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IF($B1557="","",RIGHT($G1557*1000+100+COUNTIF($G$2:$G1557,$G1557),9))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 x14ac:dyDescent="0.45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IF($B1558="","",RIGHT($G1558*1000+100+COUNTIF($G$2:$G1558,$G1558),9))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 x14ac:dyDescent="0.45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IF($B1559="","",RIGHT($G1559*1000+100+COUNTIF($G$2:$G1559,$G1559),9))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 x14ac:dyDescent="0.45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IF($B1560="","",RIGHT($G1560*1000+100+COUNTIF($G$2:$G1560,$G1560),9))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 x14ac:dyDescent="0.45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IF($B1561="","",RIGHT($G1561*1000+100+COUNTIF($G$2:$G1561,$G1561),9))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 x14ac:dyDescent="0.45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IF($B1562="","",RIGHT($G1562*1000+100+COUNTIF($G$2:$G1562,$G1562),9))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 x14ac:dyDescent="0.45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IF($B1563="","",RIGHT($G1563*1000+100+COUNTIF($G$2:$G1563,$G1563),9))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 x14ac:dyDescent="0.45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IF($B1564="","",RIGHT($G1564*1000+100+COUNTIF($G$2:$G1564,$G1564),9))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 x14ac:dyDescent="0.45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IF($B1565="","",RIGHT($G1565*1000+100+COUNTIF($G$2:$G1565,$G1565),9))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 x14ac:dyDescent="0.45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IF($B1566="","",RIGHT($G1566*1000+100+COUNTIF($G$2:$G1566,$G1566),9))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 x14ac:dyDescent="0.45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IF($B1567="","",RIGHT($G1567*1000+100+COUNTIF($G$2:$G1567,$G1567),9))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 x14ac:dyDescent="0.45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IF($B1568="","",RIGHT($G1568*1000+100+COUNTIF($G$2:$G1568,$G1568),9))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 x14ac:dyDescent="0.45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IF($B1569="","",RIGHT($G1569*1000+100+COUNTIF($G$2:$G1569,$G1569),9))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 x14ac:dyDescent="0.45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IF($B1570="","",RIGHT($G1570*1000+100+COUNTIF($G$2:$G1570,$G1570),9))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 x14ac:dyDescent="0.45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IF($B1571="","",RIGHT($G1571*1000+100+COUNTIF($G$2:$G1571,$G1571),9))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 x14ac:dyDescent="0.45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IF($B1572="","",RIGHT($G1572*1000+100+COUNTIF($G$2:$G1572,$G1572),9))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 x14ac:dyDescent="0.45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IF($B1573="","",RIGHT($G1573*1000+100+COUNTIF($G$2:$G1573,$G1573),9))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 x14ac:dyDescent="0.45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IF($B1574="","",RIGHT($G1574*1000+100+COUNTIF($G$2:$G1574,$G1574),9))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 x14ac:dyDescent="0.45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IF($B1575="","",RIGHT($G1575*1000+100+COUNTIF($G$2:$G1575,$G1575),9))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 x14ac:dyDescent="0.45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IF($B1576="","",RIGHT($G1576*1000+100+COUNTIF($G$2:$G1576,$G1576),9))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 x14ac:dyDescent="0.45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IF($B1577="","",RIGHT($G1577*1000+100+COUNTIF($G$2:$G1577,$G1577),9))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 x14ac:dyDescent="0.45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IF($B1578="","",RIGHT($G1578*1000+100+COUNTIF($G$2:$G1578,$G1578),9))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 x14ac:dyDescent="0.45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IF($B1579="","",RIGHT($G1579*1000+100+COUNTIF($G$2:$G1579,$G1579),9))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 x14ac:dyDescent="0.45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IF($B1580="","",RIGHT($G1580*1000+100+COUNTIF($G$2:$G1580,$G1580),9))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 x14ac:dyDescent="0.45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IF($B1581="","",RIGHT($G1581*1000+100+COUNTIF($G$2:$G1581,$G1581),9))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 x14ac:dyDescent="0.45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IF($B1582="","",RIGHT($G1582*1000+100+COUNTIF($G$2:$G1582,$G1582),9))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 x14ac:dyDescent="0.45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IF($B1583="","",RIGHT($G1583*1000+100+COUNTIF($G$2:$G1583,$G1583),9))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 x14ac:dyDescent="0.45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IF($B1584="","",RIGHT($G1584*1000+100+COUNTIF($G$2:$G1584,$G1584),9))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 x14ac:dyDescent="0.45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IF($B1585="","",RIGHT($G1585*1000+100+COUNTIF($G$2:$G1585,$G1585),9))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 x14ac:dyDescent="0.45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IF($B1586="","",RIGHT($G1586*1000+100+COUNTIF($G$2:$G1586,$G1586),9))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 x14ac:dyDescent="0.45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IF($B1587="","",RIGHT($G1587*1000+100+COUNTIF($G$2:$G1587,$G1587),9))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 x14ac:dyDescent="0.45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IF($B1588="","",RIGHT($G1588*1000+100+COUNTIF($G$2:$G1588,$G1588),9))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 x14ac:dyDescent="0.45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IF($B1589="","",RIGHT($G1589*1000+100+COUNTIF($G$2:$G1589,$G1589),9))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 x14ac:dyDescent="0.45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IF($B1590="","",RIGHT($G1590*1000+100+COUNTIF($G$2:$G1590,$G1590),9))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 x14ac:dyDescent="0.45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IF($B1591="","",RIGHT($G1591*1000+100+COUNTIF($G$2:$G1591,$G1591),9))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 x14ac:dyDescent="0.45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IF($B1592="","",RIGHT($G1592*1000+100+COUNTIF($G$2:$G1592,$G1592),9))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 x14ac:dyDescent="0.45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IF($B1593="","",RIGHT($G1593*1000+100+COUNTIF($G$2:$G1593,$G1593),9))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 x14ac:dyDescent="0.45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IF($B1594="","",RIGHT($G1594*1000+100+COUNTIF($G$2:$G1594,$G1594),9))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 x14ac:dyDescent="0.45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IF($B1595="","",RIGHT($G1595*1000+100+COUNTIF($G$2:$G1595,$G1595),9))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 x14ac:dyDescent="0.45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IF($B1596="","",RIGHT($G1596*1000+100+COUNTIF($G$2:$G1596,$G1596),9))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 x14ac:dyDescent="0.45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IF($B1597="","",RIGHT($G1597*1000+100+COUNTIF($G$2:$G1597,$G1597),9))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 x14ac:dyDescent="0.45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IF($B1598="","",RIGHT($G1598*1000+100+COUNTIF($G$2:$G1598,$G1598),9))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 x14ac:dyDescent="0.45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IF($B1599="","",RIGHT($G1599*1000+100+COUNTIF($G$2:$G1599,$G1599),9))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 x14ac:dyDescent="0.45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IF($B1600="","",RIGHT($G1600*1000+100+COUNTIF($G$2:$G1600,$G1600),9))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 x14ac:dyDescent="0.45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IF($B1601="","",RIGHT($G1601*1000+100+COUNTIF($G$2:$G1601,$G1601),9))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 x14ac:dyDescent="0.45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IF($B1602="","",RIGHT($G1602*1000+100+COUNTIF($G$2:$G1602,$G1602),9))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 x14ac:dyDescent="0.45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IF($B1603="","",RIGHT($G1603*1000+100+COUNTIF($G$2:$G1603,$G1603),9))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 x14ac:dyDescent="0.45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IF($B1604="","",RIGHT($G1604*1000+100+COUNTIF($G$2:$G1604,$G1604),9))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 x14ac:dyDescent="0.45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IF($B1605="","",RIGHT($G1605*1000+100+COUNTIF($G$2:$G1605,$G1605),9))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 x14ac:dyDescent="0.45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IF($B1606="","",RIGHT($G1606*1000+100+COUNTIF($G$2:$G1606,$G1606),9))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 x14ac:dyDescent="0.45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IF($B1607="","",RIGHT($G1607*1000+100+COUNTIF($G$2:$G1607,$G1607),9))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 x14ac:dyDescent="0.45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IF($B1608="","",RIGHT($G1608*1000+100+COUNTIF($G$2:$G1608,$G1608),9))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 x14ac:dyDescent="0.45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IF($B1609="","",RIGHT($G1609*1000+100+COUNTIF($G$2:$G1609,$G1609),9))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 x14ac:dyDescent="0.45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IF($B1610="","",RIGHT($G1610*1000+100+COUNTIF($G$2:$G1610,$G1610),9))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 x14ac:dyDescent="0.45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IF($B1611="","",RIGHT($G1611*1000+100+COUNTIF($G$2:$G1611,$G1611),9))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 x14ac:dyDescent="0.45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IF($B1612="","",RIGHT($G1612*1000+100+COUNTIF($G$2:$G1612,$G1612),9))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 x14ac:dyDescent="0.45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IF($B1613="","",RIGHT($G1613*1000+100+COUNTIF($G$2:$G1613,$G1613),9))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 x14ac:dyDescent="0.45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IF($B1614="","",RIGHT($G1614*1000+100+COUNTIF($G$2:$G1614,$G1614),9))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 x14ac:dyDescent="0.45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IF($B1615="","",RIGHT($G1615*1000+100+COUNTIF($G$2:$G1615,$G1615),9))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 x14ac:dyDescent="0.45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IF($B1616="","",RIGHT($G1616*1000+100+COUNTIF($G$2:$G1616,$G1616),9))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 x14ac:dyDescent="0.45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IF($B1617="","",RIGHT($G1617*1000+100+COUNTIF($G$2:$G1617,$G1617),9))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 x14ac:dyDescent="0.45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IF($B1618="","",RIGHT($G1618*1000+100+COUNTIF($G$2:$G1618,$G1618),9))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 x14ac:dyDescent="0.45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IF($B1619="","",RIGHT($G1619*1000+100+COUNTIF($G$2:$G1619,$G1619),9))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 x14ac:dyDescent="0.45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IF($B1620="","",RIGHT($G1620*1000+100+COUNTIF($G$2:$G1620,$G1620),9))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 x14ac:dyDescent="0.45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IF($B1621="","",RIGHT($G1621*1000+100+COUNTIF($G$2:$G1621,$G1621),9))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 x14ac:dyDescent="0.45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IF($B1622="","",RIGHT($G1622*1000+100+COUNTIF($G$2:$G1622,$G1622),9))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 x14ac:dyDescent="0.45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IF($B1623="","",RIGHT($G1623*1000+100+COUNTIF($G$2:$G1623,$G1623),9))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 x14ac:dyDescent="0.45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IF($B1624="","",RIGHT($G1624*1000+100+COUNTIF($G$2:$G1624,$G1624),9))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 x14ac:dyDescent="0.45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IF($B1625="","",RIGHT($G1625*1000+100+COUNTIF($G$2:$G1625,$G1625),9))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 x14ac:dyDescent="0.45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IF($B1626="","",RIGHT($G1626*1000+100+COUNTIF($G$2:$G1626,$G1626),9))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 x14ac:dyDescent="0.45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IF($B1627="","",RIGHT($G1627*1000+100+COUNTIF($G$2:$G1627,$G1627),9))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 x14ac:dyDescent="0.45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IF($B1628="","",RIGHT($G1628*1000+100+COUNTIF($G$2:$G1628,$G1628),9))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 x14ac:dyDescent="0.45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IF($B1629="","",RIGHT($G1629*1000+100+COUNTIF($G$2:$G1629,$G1629),9))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 x14ac:dyDescent="0.45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IF($B1630="","",RIGHT($G1630*1000+100+COUNTIF($G$2:$G1630,$G1630),9))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 x14ac:dyDescent="0.45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IF($B1631="","",RIGHT($G1631*1000+100+COUNTIF($G$2:$G1631,$G1631),9))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 x14ac:dyDescent="0.45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IF($B1632="","",RIGHT($G1632*1000+100+COUNTIF($G$2:$G1632,$G1632),9))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 x14ac:dyDescent="0.45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IF($B1633="","",RIGHT($G1633*1000+100+COUNTIF($G$2:$G1633,$G1633),9))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 x14ac:dyDescent="0.45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IF($B1634="","",RIGHT($G1634*1000+100+COUNTIF($G$2:$G1634,$G1634),9))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 x14ac:dyDescent="0.45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IF($B1635="","",RIGHT($G1635*1000+100+COUNTIF($G$2:$G1635,$G1635),9))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 x14ac:dyDescent="0.45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IF($B1636="","",RIGHT($G1636*1000+100+COUNTIF($G$2:$G1636,$G1636),9))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 x14ac:dyDescent="0.45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IF($B1637="","",RIGHT($G1637*1000+100+COUNTIF($G$2:$G1637,$G1637),9))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 x14ac:dyDescent="0.45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IF($B1638="","",RIGHT($G1638*1000+100+COUNTIF($G$2:$G1638,$G1638),9))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 x14ac:dyDescent="0.45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IF($B1639="","",RIGHT($G1639*1000+100+COUNTIF($G$2:$G1639,$G1639),9))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 x14ac:dyDescent="0.45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IF($B1640="","",RIGHT($G1640*1000+100+COUNTIF($G$2:$G1640,$G1640),9))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 x14ac:dyDescent="0.45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IF($B1641="","",RIGHT($G1641*1000+100+COUNTIF($G$2:$G1641,$G1641),9))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 x14ac:dyDescent="0.45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IF($B1642="","",RIGHT($G1642*1000+100+COUNTIF($G$2:$G1642,$G1642),9))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 x14ac:dyDescent="0.45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IF($B1643="","",RIGHT($G1643*1000+100+COUNTIF($G$2:$G1643,$G1643),9))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 x14ac:dyDescent="0.45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IF($B1644="","",RIGHT($G1644*1000+100+COUNTIF($G$2:$G1644,$G1644),9))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 x14ac:dyDescent="0.45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IF($B1645="","",RIGHT($G1645*1000+100+COUNTIF($G$2:$G1645,$G1645),9))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 x14ac:dyDescent="0.45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IF($B1646="","",RIGHT($G1646*1000+100+COUNTIF($G$2:$G1646,$G1646),9))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 x14ac:dyDescent="0.45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IF($B1647="","",RIGHT($G1647*1000+100+COUNTIF($G$2:$G1647,$G1647),9))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 x14ac:dyDescent="0.45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IF($B1648="","",RIGHT($G1648*1000+100+COUNTIF($G$2:$G1648,$G1648),9))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 x14ac:dyDescent="0.45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IF($B1649="","",RIGHT($G1649*1000+100+COUNTIF($G$2:$G1649,$G1649),9))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 x14ac:dyDescent="0.45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IF($B1650="","",RIGHT($G1650*1000+100+COUNTIF($G$2:$G1650,$G1650),9))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 x14ac:dyDescent="0.45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IF($B1651="","",RIGHT($G1651*1000+100+COUNTIF($G$2:$G1651,$G1651),9))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 x14ac:dyDescent="0.45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IF($B1652="","",RIGHT($G1652*1000+100+COUNTIF($G$2:$G1652,$G1652),9))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 x14ac:dyDescent="0.45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IF($B1653="","",RIGHT($G1653*1000+100+COUNTIF($G$2:$G1653,$G1653),9))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 x14ac:dyDescent="0.45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IF($B1654="","",RIGHT($G1654*1000+100+COUNTIF($G$2:$G1654,$G1654),9))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 x14ac:dyDescent="0.45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IF($B1655="","",RIGHT($G1655*1000+100+COUNTIF($G$2:$G1655,$G1655),9))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 x14ac:dyDescent="0.45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IF($B1656="","",RIGHT($G1656*1000+100+COUNTIF($G$2:$G1656,$G1656),9))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 x14ac:dyDescent="0.45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IF($B1657="","",RIGHT($G1657*1000+100+COUNTIF($G$2:$G1657,$G1657),9))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 x14ac:dyDescent="0.45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IF($B1658="","",RIGHT($G1658*1000+100+COUNTIF($G$2:$G1658,$G1658),9))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 x14ac:dyDescent="0.45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IF($B1659="","",RIGHT($G1659*1000+100+COUNTIF($G$2:$G1659,$G1659),9))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 x14ac:dyDescent="0.45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IF($B1660="","",RIGHT($G1660*1000+100+COUNTIF($G$2:$G1660,$G1660),9))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 x14ac:dyDescent="0.45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IF($B1661="","",RIGHT($G1661*1000+100+COUNTIF($G$2:$G1661,$G1661),9))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 x14ac:dyDescent="0.45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IF($B1662="","",RIGHT($G1662*1000+100+COUNTIF($G$2:$G1662,$G1662),9))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 x14ac:dyDescent="0.45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IF($B1663="","",RIGHT($G1663*1000+100+COUNTIF($G$2:$G1663,$G1663),9))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 x14ac:dyDescent="0.45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IF($B1664="","",RIGHT($G1664*1000+100+COUNTIF($G$2:$G1664,$G1664),9))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 x14ac:dyDescent="0.45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IF($B1665="","",RIGHT($G1665*1000+100+COUNTIF($G$2:$G1665,$G1665),9))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 x14ac:dyDescent="0.45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IF($B1666="","",RIGHT($G1666*1000+100+COUNTIF($G$2:$G1666,$G1666),9))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 x14ac:dyDescent="0.45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IF($B1667="","",RIGHT($G1667*1000+100+COUNTIF($G$2:$G1667,$G1667),9))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 x14ac:dyDescent="0.45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IF($B1668="","",RIGHT($G1668*1000+100+COUNTIF($G$2:$G1668,$G1668),9))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 x14ac:dyDescent="0.45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IF($B1669="","",RIGHT($G1669*1000+100+COUNTIF($G$2:$G1669,$G1669),9))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 x14ac:dyDescent="0.45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IF($B1670="","",RIGHT($G1670*1000+100+COUNTIF($G$2:$G1670,$G1670),9))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 x14ac:dyDescent="0.45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IF($B1671="","",RIGHT($G1671*1000+100+COUNTIF($G$2:$G1671,$G1671),9))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 x14ac:dyDescent="0.45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IF($B1672="","",RIGHT($G1672*1000+100+COUNTIF($G$2:$G1672,$G1672),9))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 x14ac:dyDescent="0.45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IF($B1673="","",RIGHT($G1673*1000+100+COUNTIF($G$2:$G1673,$G1673),9))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 x14ac:dyDescent="0.45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IF($B1674="","",RIGHT($G1674*1000+100+COUNTIF($G$2:$G1674,$G1674),9))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 x14ac:dyDescent="0.45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IF($B1675="","",RIGHT($G1675*1000+100+COUNTIF($G$2:$G1675,$G1675),9))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 x14ac:dyDescent="0.45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IF($B1676="","",RIGHT($G1676*1000+100+COUNTIF($G$2:$G1676,$G1676),9))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 x14ac:dyDescent="0.45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IF($B1677="","",RIGHT($G1677*1000+100+COUNTIF($G$2:$G1677,$G1677),9))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 x14ac:dyDescent="0.45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IF($B1678="","",RIGHT($G1678*1000+100+COUNTIF($G$2:$G1678,$G1678),9))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 x14ac:dyDescent="0.45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IF($B1679="","",RIGHT($G1679*1000+100+COUNTIF($G$2:$G1679,$G1679),9))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 x14ac:dyDescent="0.45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IF($B1680="","",RIGHT($G1680*1000+100+COUNTIF($G$2:$G1680,$G1680),9))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 x14ac:dyDescent="0.45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IF($B1681="","",RIGHT($G1681*1000+100+COUNTIF($G$2:$G1681,$G1681),9))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 x14ac:dyDescent="0.45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IF($B1682="","",RIGHT($G1682*1000+100+COUNTIF($G$2:$G1682,$G1682),9))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 x14ac:dyDescent="0.45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IF($B1683="","",RIGHT($G1683*1000+100+COUNTIF($G$2:$G1683,$G1683),9))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 x14ac:dyDescent="0.45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IF($B1684="","",RIGHT($G1684*1000+100+COUNTIF($G$2:$G1684,$G1684),9))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 x14ac:dyDescent="0.45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IF($B1685="","",RIGHT($G1685*1000+100+COUNTIF($G$2:$G1685,$G1685),9))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 x14ac:dyDescent="0.45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IF($B1686="","",RIGHT($G1686*1000+100+COUNTIF($G$2:$G1686,$G1686),9))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 x14ac:dyDescent="0.45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IF($B1687="","",RIGHT($G1687*1000+100+COUNTIF($G$2:$G1687,$G1687),9))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 x14ac:dyDescent="0.45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IF($B1688="","",RIGHT($G1688*1000+100+COUNTIF($G$2:$G1688,$G1688),9))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 x14ac:dyDescent="0.45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IF($B1689="","",RIGHT($G1689*1000+100+COUNTIF($G$2:$G1689,$G1689),9))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 x14ac:dyDescent="0.45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IF($B1690="","",RIGHT($G1690*1000+100+COUNTIF($G$2:$G1690,$G1690),9))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 x14ac:dyDescent="0.45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IF($B1691="","",RIGHT($G1691*1000+100+COUNTIF($G$2:$G1691,$G1691),9))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 x14ac:dyDescent="0.45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IF($B1692="","",RIGHT($G1692*1000+100+COUNTIF($G$2:$G1692,$G1692),9))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 x14ac:dyDescent="0.45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IF($B1693="","",RIGHT($G1693*1000+100+COUNTIF($G$2:$G1693,$G1693),9))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 x14ac:dyDescent="0.45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IF($B1694="","",RIGHT($G1694*1000+100+COUNTIF($G$2:$G1694,$G1694),9))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 x14ac:dyDescent="0.45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IF($B1695="","",RIGHT($G1695*1000+100+COUNTIF($G$2:$G1695,$G1695),9))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 x14ac:dyDescent="0.45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IF($B1696="","",RIGHT($G1696*1000+100+COUNTIF($G$2:$G1696,$G1696),9))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 x14ac:dyDescent="0.45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IF($B1697="","",RIGHT($G1697*1000+100+COUNTIF($G$2:$G1697,$G1697),9))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 x14ac:dyDescent="0.45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IF($B1698="","",RIGHT($G1698*1000+100+COUNTIF($G$2:$G1698,$G1698),9))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 x14ac:dyDescent="0.45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IF($B1699="","",RIGHT($G1699*1000+100+COUNTIF($G$2:$G1699,$G1699),9))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 x14ac:dyDescent="0.45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IF($B1700="","",RIGHT($G1700*1000+100+COUNTIF($G$2:$G1700,$G1700),9))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 x14ac:dyDescent="0.45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IF($B1701="","",RIGHT($G1701*1000+100+COUNTIF($G$2:$G1701,$G1701),9))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 x14ac:dyDescent="0.45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IF($B1702="","",RIGHT($G1702*1000+100+COUNTIF($G$2:$G1702,$G1702),9))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 x14ac:dyDescent="0.45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IF($B1703="","",RIGHT($G1703*1000+100+COUNTIF($G$2:$G1703,$G1703),9))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 x14ac:dyDescent="0.45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IF($B1704="","",RIGHT($G1704*1000+100+COUNTIF($G$2:$G1704,$G1704),9))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 x14ac:dyDescent="0.45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IF($B1705="","",RIGHT($G1705*1000+100+COUNTIF($G$2:$G1705,$G1705),9))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 x14ac:dyDescent="0.45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IF($B1706="","",RIGHT($G1706*1000+100+COUNTIF($G$2:$G1706,$G1706),9))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 x14ac:dyDescent="0.45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IF($B1707="","",RIGHT($G1707*1000+100+COUNTIF($G$2:$G1707,$G1707),9))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 x14ac:dyDescent="0.45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IF($B1708="","",RIGHT($G1708*1000+100+COUNTIF($G$2:$G1708,$G1708),9))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 x14ac:dyDescent="0.45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IF($B1709="","",RIGHT($G1709*1000+100+COUNTIF($G$2:$G1709,$G1709),9))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 x14ac:dyDescent="0.45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IF($B1710="","",RIGHT($G1710*1000+100+COUNTIF($G$2:$G1710,$G1710),9))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 x14ac:dyDescent="0.45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IF($B1711="","",RIGHT($G1711*1000+100+COUNTIF($G$2:$G1711,$G1711),9))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 x14ac:dyDescent="0.45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IF($B1712="","",RIGHT($G1712*1000+100+COUNTIF($G$2:$G1712,$G1712),9))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 x14ac:dyDescent="0.45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IF($B1713="","",RIGHT($G1713*1000+100+COUNTIF($G$2:$G1713,$G1713),9))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 x14ac:dyDescent="0.45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IF($B1714="","",RIGHT($G1714*1000+100+COUNTIF($G$2:$G1714,$G1714),9))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 x14ac:dyDescent="0.45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IF($B1715="","",RIGHT($G1715*1000+100+COUNTIF($G$2:$G1715,$G1715),9))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 x14ac:dyDescent="0.45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IF($B1716="","",RIGHT($G1716*1000+100+COUNTIF($G$2:$G1716,$G1716),9))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 x14ac:dyDescent="0.45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IF($B1717="","",RIGHT($G1717*1000+100+COUNTIF($G$2:$G1717,$G1717),9))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 x14ac:dyDescent="0.45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IF($B1718="","",RIGHT($G1718*1000+100+COUNTIF($G$2:$G1718,$G1718),9))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 x14ac:dyDescent="0.45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IF($B1719="","",RIGHT($G1719*1000+100+COUNTIF($G$2:$G1719,$G1719),9))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 x14ac:dyDescent="0.45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IF($B1720="","",RIGHT($G1720*1000+100+COUNTIF($G$2:$G1720,$G1720),9))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 x14ac:dyDescent="0.45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IF($B1721="","",RIGHT($G1721*1000+100+COUNTIF($G$2:$G1721,$G1721),9))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 x14ac:dyDescent="0.45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IF($B1722="","",RIGHT($G1722*1000+100+COUNTIF($G$2:$G1722,$G1722),9))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 x14ac:dyDescent="0.45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IF($B1723="","",RIGHT($G1723*1000+100+COUNTIF($G$2:$G1723,$G1723),9))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 x14ac:dyDescent="0.45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IF($B1724="","",RIGHT($G1724*1000+100+COUNTIF($G$2:$G1724,$G1724),9))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 x14ac:dyDescent="0.45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IF($B1725="","",RIGHT($G1725*1000+100+COUNTIF($G$2:$G1725,$G1725),9))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 x14ac:dyDescent="0.45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IF($B1726="","",RIGHT($G1726*1000+100+COUNTIF($G$2:$G1726,$G1726),9))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 x14ac:dyDescent="0.45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IF($B1727="","",RIGHT($G1727*1000+100+COUNTIF($G$2:$G1727,$G1727),9))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 x14ac:dyDescent="0.45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IF($B1728="","",RIGHT($G1728*1000+100+COUNTIF($G$2:$G1728,$G1728),9))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 x14ac:dyDescent="0.45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IF($B1729="","",RIGHT($G1729*1000+100+COUNTIF($G$2:$G1729,$G1729),9))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 x14ac:dyDescent="0.45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IF($B1730="","",RIGHT($G1730*1000+100+COUNTIF($G$2:$G1730,$G1730),9))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 x14ac:dyDescent="0.45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IF($B1731="","",RIGHT($G1731*1000+100+COUNTIF($G$2:$G1731,$G1731),9))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 x14ac:dyDescent="0.45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IF($B1732="","",RIGHT($G1732*1000+100+COUNTIF($G$2:$G1732,$G1732),9))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 x14ac:dyDescent="0.45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IF($B1733="","",RIGHT($G1733*1000+100+COUNTIF($G$2:$G1733,$G1733),9))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 x14ac:dyDescent="0.45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IF($B1734="","",RIGHT($G1734*1000+100+COUNTIF($G$2:$G1734,$G1734),9))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 x14ac:dyDescent="0.45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IF($B1735="","",RIGHT($G1735*1000+100+COUNTIF($G$2:$G1735,$G1735),9))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 x14ac:dyDescent="0.45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IF($B1736="","",RIGHT($G1736*1000+100+COUNTIF($G$2:$G1736,$G1736),9))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 x14ac:dyDescent="0.45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IF($B1737="","",RIGHT($G1737*1000+100+COUNTIF($G$2:$G1737,$G1737),9))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 x14ac:dyDescent="0.45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IF($B1738="","",RIGHT($G1738*1000+100+COUNTIF($G$2:$G1738,$G1738),9))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 x14ac:dyDescent="0.45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IF($B1739="","",RIGHT($G1739*1000+100+COUNTIF($G$2:$G1739,$G1739),9))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 x14ac:dyDescent="0.45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IF($B1740="","",RIGHT($G1740*1000+100+COUNTIF($G$2:$G1740,$G1740),9))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 x14ac:dyDescent="0.45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IF($B1741="","",RIGHT($G1741*1000+100+COUNTIF($G$2:$G1741,$G1741),9))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 x14ac:dyDescent="0.45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IF($B1742="","",RIGHT($G1742*1000+100+COUNTIF($G$2:$G1742,$G1742),9))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 x14ac:dyDescent="0.45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IF($B1743="","",RIGHT($G1743*1000+100+COUNTIF($G$2:$G1743,$G1743),9))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 x14ac:dyDescent="0.45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IF($B1744="","",RIGHT($G1744*1000+100+COUNTIF($G$2:$G1744,$G1744),9))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 x14ac:dyDescent="0.45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IF($B1745="","",RIGHT($G1745*1000+100+COUNTIF($G$2:$G1745,$G1745),9))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 x14ac:dyDescent="0.45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IF($B1746="","",RIGHT($G1746*1000+100+COUNTIF($G$2:$G1746,$G1746),9))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 x14ac:dyDescent="0.45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IF($B1747="","",RIGHT($G1747*1000+100+COUNTIF($G$2:$G1747,$G1747),9))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 x14ac:dyDescent="0.45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IF($B1748="","",RIGHT($G1748*1000+100+COUNTIF($G$2:$G1748,$G1748),9))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 x14ac:dyDescent="0.45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IF($B1749="","",RIGHT($G1749*1000+100+COUNTIF($G$2:$G1749,$G1749),9))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 x14ac:dyDescent="0.45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IF($B1750="","",RIGHT($G1750*1000+100+COUNTIF($G$2:$G1750,$G1750),9))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 x14ac:dyDescent="0.45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IF($B1751="","",RIGHT($G1751*1000+100+COUNTIF($G$2:$G1751,$G1751),9))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 x14ac:dyDescent="0.45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IF($B1752="","",RIGHT($G1752*1000+100+COUNTIF($G$2:$G1752,$G1752),9))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 x14ac:dyDescent="0.45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IF($B1753="","",RIGHT($G1753*1000+100+COUNTIF($G$2:$G1753,$G1753),9))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 x14ac:dyDescent="0.45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IF($B1754="","",RIGHT($G1754*1000+100+COUNTIF($G$2:$G1754,$G1754),9))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 x14ac:dyDescent="0.45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IF($B1755="","",RIGHT($G1755*1000+100+COUNTIF($G$2:$G1755,$G1755),9))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 x14ac:dyDescent="0.45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IF($B1756="","",RIGHT($G1756*1000+100+COUNTIF($G$2:$G1756,$G1756),9))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 x14ac:dyDescent="0.45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IF($B1757="","",RIGHT($G1757*1000+100+COUNTIF($G$2:$G1757,$G1757),9))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 x14ac:dyDescent="0.45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IF($B1758="","",RIGHT($G1758*1000+100+COUNTIF($G$2:$G1758,$G1758),9))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 x14ac:dyDescent="0.45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IF($B1759="","",RIGHT($G1759*1000+100+COUNTIF($G$2:$G1759,$G1759),9))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 x14ac:dyDescent="0.45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IF($B1760="","",RIGHT($G1760*1000+100+COUNTIF($G$2:$G1760,$G1760),9))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 x14ac:dyDescent="0.45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IF($B1761="","",RIGHT($G1761*1000+100+COUNTIF($G$2:$G1761,$G1761),9))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 x14ac:dyDescent="0.45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IF($B1762="","",RIGHT($G1762*1000+100+COUNTIF($G$2:$G1762,$G1762),9))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 x14ac:dyDescent="0.45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IF($B1763="","",RIGHT($G1763*1000+100+COUNTIF($G$2:$G1763,$G1763),9))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 x14ac:dyDescent="0.45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IF($B1764="","",RIGHT($G1764*1000+100+COUNTIF($G$2:$G1764,$G1764),9))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 x14ac:dyDescent="0.45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IF($B1765="","",RIGHT($G1765*1000+100+COUNTIF($G$2:$G1765,$G1765),9))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 x14ac:dyDescent="0.45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IF($B1766="","",RIGHT($G1766*1000+100+COUNTIF($G$2:$G1766,$G1766),9))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 x14ac:dyDescent="0.45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IF($B1767="","",RIGHT($G1767*1000+100+COUNTIF($G$2:$G1767,$G1767),9))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 x14ac:dyDescent="0.45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IF($B1768="","",RIGHT($G1768*1000+100+COUNTIF($G$2:$G1768,$G1768),9))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 x14ac:dyDescent="0.45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IF($B1769="","",RIGHT($G1769*1000+100+COUNTIF($G$2:$G1769,$G1769),9))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 x14ac:dyDescent="0.45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IF($B1770="","",RIGHT($G1770*1000+100+COUNTIF($G$2:$G1770,$G1770),9))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 x14ac:dyDescent="0.45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IF($B1771="","",RIGHT($G1771*1000+100+COUNTIF($G$2:$G1771,$G1771),9))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 x14ac:dyDescent="0.45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IF($B1772="","",RIGHT($G1772*1000+100+COUNTIF($G$2:$G1772,$G1772),9))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 x14ac:dyDescent="0.45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IF($B1773="","",RIGHT($G1773*1000+100+COUNTIF($G$2:$G1773,$G1773),9))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 x14ac:dyDescent="0.45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IF($B1774="","",RIGHT($G1774*1000+100+COUNTIF($G$2:$G1774,$G1774),9))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 x14ac:dyDescent="0.45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IF($B1775="","",RIGHT($G1775*1000+100+COUNTIF($G$2:$G1775,$G1775),9))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 x14ac:dyDescent="0.45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IF($B1776="","",RIGHT($G1776*1000+100+COUNTIF($G$2:$G1776,$G1776),9))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 x14ac:dyDescent="0.45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IF($B1777="","",RIGHT($G1777*1000+100+COUNTIF($G$2:$G1777,$G1777),9))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 x14ac:dyDescent="0.45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IF($B1778="","",RIGHT($G1778*1000+100+COUNTIF($G$2:$G1778,$G1778),9))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 x14ac:dyDescent="0.45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IF($B1779="","",RIGHT($G1779*1000+100+COUNTIF($G$2:$G1779,$G1779),9))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 x14ac:dyDescent="0.45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IF($B1780="","",RIGHT($G1780*1000+100+COUNTIF($G$2:$G1780,$G1780),9))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 x14ac:dyDescent="0.45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IF($B1781="","",RIGHT($G1781*1000+100+COUNTIF($G$2:$G1781,$G1781),9))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 x14ac:dyDescent="0.45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IF($B1782="","",RIGHT($G1782*1000+100+COUNTIF($G$2:$G1782,$G1782),9))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 x14ac:dyDescent="0.45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IF($B1783="","",RIGHT($G1783*1000+100+COUNTIF($G$2:$G1783,$G1783),9))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 x14ac:dyDescent="0.45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IF($B1784="","",RIGHT($G1784*1000+100+COUNTIF($G$2:$G1784,$G1784),9))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 x14ac:dyDescent="0.45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IF($B1785="","",RIGHT($G1785*1000+100+COUNTIF($G$2:$G1785,$G1785),9))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 x14ac:dyDescent="0.45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IF($B1786="","",RIGHT($G1786*1000+100+COUNTIF($G$2:$G1786,$G1786),9))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 x14ac:dyDescent="0.45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IF($B1787="","",RIGHT($G1787*1000+100+COUNTIF($G$2:$G1787,$G1787),9))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 x14ac:dyDescent="0.45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IF($B1788="","",RIGHT($G1788*1000+100+COUNTIF($G$2:$G1788,$G1788),9))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 x14ac:dyDescent="0.45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IF($B1789="","",RIGHT($G1789*1000+100+COUNTIF($G$2:$G1789,$G1789),9))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 x14ac:dyDescent="0.45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IF($B1790="","",RIGHT($G1790*1000+100+COUNTIF($G$2:$G1790,$G1790),9))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 x14ac:dyDescent="0.45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IF($B1791="","",RIGHT($G1791*1000+100+COUNTIF($G$2:$G1791,$G1791),9))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 x14ac:dyDescent="0.45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IF($B1792="","",RIGHT($G1792*1000+100+COUNTIF($G$2:$G1792,$G1792),9))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 x14ac:dyDescent="0.45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IF($B1793="","",RIGHT($G1793*1000+100+COUNTIF($G$2:$G1793,$G1793),9))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 x14ac:dyDescent="0.45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IF($B1794="","",RIGHT($G1794*1000+100+COUNTIF($G$2:$G1794,$G1794),9))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 x14ac:dyDescent="0.45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IF($B1795="","",RIGHT($G1795*1000+100+COUNTIF($G$2:$G1795,$G1795),9))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 x14ac:dyDescent="0.45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IF($B1796="","",RIGHT($G1796*1000+100+COUNTIF($G$2:$G1796,$G1796),9))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 x14ac:dyDescent="0.45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IF($B1797="","",RIGHT($G1797*1000+100+COUNTIF($G$2:$G1797,$G1797),9))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 x14ac:dyDescent="0.45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IF($B1798="","",RIGHT($G1798*1000+100+COUNTIF($G$2:$G1798,$G1798),9))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 x14ac:dyDescent="0.45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IF($B1799="","",RIGHT($G1799*1000+100+COUNTIF($G$2:$G1799,$G1799),9))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 x14ac:dyDescent="0.45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IF($B1800="","",RIGHT($G1800*1000+100+COUNTIF($G$2:$G1800,$G1800),9))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 x14ac:dyDescent="0.45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IF($B1801="","",RIGHT($G1801*1000+100+COUNTIF($G$2:$G1801,$G1801),9))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 x14ac:dyDescent="0.45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IF($B1802="","",RIGHT($G1802*1000+100+COUNTIF($G$2:$G1802,$G1802),9))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 x14ac:dyDescent="0.45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IF($B1803="","",RIGHT($G1803*1000+100+COUNTIF($G$2:$G1803,$G1803),9))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 x14ac:dyDescent="0.45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IF($B1804="","",RIGHT($G1804*1000+100+COUNTIF($G$2:$G1804,$G1804),9))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 x14ac:dyDescent="0.45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IF($B1805="","",RIGHT($G1805*1000+100+COUNTIF($G$2:$G1805,$G1805),9))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 x14ac:dyDescent="0.45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IF($B1806="","",RIGHT($G1806*1000+100+COUNTIF($G$2:$G1806,$G1806),9))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 x14ac:dyDescent="0.45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IF($B1807="","",RIGHT($G1807*1000+100+COUNTIF($G$2:$G1807,$G1807),9))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 x14ac:dyDescent="0.45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IF($B1808="","",RIGHT($G1808*1000+100+COUNTIF($G$2:$G1808,$G1808),9))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 x14ac:dyDescent="0.45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IF($B1809="","",RIGHT($G1809*1000+100+COUNTIF($G$2:$G1809,$G1809),9))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 x14ac:dyDescent="0.45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IF($B1810="","",RIGHT($G1810*1000+100+COUNTIF($G$2:$G1810,$G1810),9))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 x14ac:dyDescent="0.45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IF($B1811="","",RIGHT($G1811*1000+100+COUNTIF($G$2:$G1811,$G1811),9))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 x14ac:dyDescent="0.45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IF($B1812="","",RIGHT($G1812*1000+100+COUNTIF($G$2:$G1812,$G1812),9))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 x14ac:dyDescent="0.45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IF($B1813="","",RIGHT($G1813*1000+100+COUNTIF($G$2:$G1813,$G1813),9))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 x14ac:dyDescent="0.45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IF($B1814="","",RIGHT($G1814*1000+100+COUNTIF($G$2:$G1814,$G1814),9))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 x14ac:dyDescent="0.45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IF($B1815="","",RIGHT($G1815*1000+100+COUNTIF($G$2:$G1815,$G1815),9))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 x14ac:dyDescent="0.45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IF($B1816="","",RIGHT($G1816*1000+100+COUNTIF($G$2:$G1816,$G1816),9))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 x14ac:dyDescent="0.45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IF($B1817="","",RIGHT($G1817*1000+100+COUNTIF($G$2:$G1817,$G1817),9))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 x14ac:dyDescent="0.45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IF($B1818="","",RIGHT($G1818*1000+100+COUNTIF($G$2:$G1818,$G1818),9))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 x14ac:dyDescent="0.45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IF($B1819="","",RIGHT($G1819*1000+100+COUNTIF($G$2:$G1819,$G1819),9))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 x14ac:dyDescent="0.45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IF($B1820="","",RIGHT($G1820*1000+100+COUNTIF($G$2:$G1820,$G1820),9))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 x14ac:dyDescent="0.45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IF($B1821="","",RIGHT($G1821*1000+100+COUNTIF($G$2:$G1821,$G1821),9))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 x14ac:dyDescent="0.45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IF($B1822="","",RIGHT($G1822*1000+100+COUNTIF($G$2:$G1822,$G1822),9))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 x14ac:dyDescent="0.45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IF($B1823="","",RIGHT($G1823*1000+100+COUNTIF($G$2:$G1823,$G1823),9))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 x14ac:dyDescent="0.45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IF($B1824="","",RIGHT($G1824*1000+100+COUNTIF($G$2:$G1824,$G1824),9))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 x14ac:dyDescent="0.45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IF($B1825="","",RIGHT($G1825*1000+100+COUNTIF($G$2:$G1825,$G1825),9))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 x14ac:dyDescent="0.45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IF($B1826="","",RIGHT($G1826*1000+100+COUNTIF($G$2:$G1826,$G1826),9))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 x14ac:dyDescent="0.45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IF($B1827="","",RIGHT($G1827*1000+100+COUNTIF($G$2:$G1827,$G1827),9))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 x14ac:dyDescent="0.45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IF($B1828="","",RIGHT($G1828*1000+100+COUNTIF($G$2:$G1828,$G1828),9))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 x14ac:dyDescent="0.45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IF($B1829="","",RIGHT($G1829*1000+100+COUNTIF($G$2:$G1829,$G1829),9))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 x14ac:dyDescent="0.45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IF($B1830="","",RIGHT($G1830*1000+100+COUNTIF($G$2:$G1830,$G1830),9))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 x14ac:dyDescent="0.45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IF($B1831="","",RIGHT($G1831*1000+100+COUNTIF($G$2:$G1831,$G1831),9))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 x14ac:dyDescent="0.45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IF($B1832="","",RIGHT($G1832*1000+100+COUNTIF($G$2:$G1832,$G1832),9))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 x14ac:dyDescent="0.45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IF($B1833="","",RIGHT($G1833*1000+100+COUNTIF($G$2:$G1833,$G1833),9))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 x14ac:dyDescent="0.45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IF($B1834="","",RIGHT($G1834*1000+100+COUNTIF($G$2:$G1834,$G1834),9))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 x14ac:dyDescent="0.45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IF($B1835="","",RIGHT($G1835*1000+100+COUNTIF($G$2:$G1835,$G1835),9))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 x14ac:dyDescent="0.45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IF($B1836="","",RIGHT($G1836*1000+100+COUNTIF($G$2:$G1836,$G1836),9))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 x14ac:dyDescent="0.45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IF($B1837="","",RIGHT($G1837*1000+100+COUNTIF($G$2:$G1837,$G1837),9))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 x14ac:dyDescent="0.45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IF($B1838="","",RIGHT($G1838*1000+100+COUNTIF($G$2:$G1838,$G1838),9))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 x14ac:dyDescent="0.45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IF($B1839="","",RIGHT($G1839*1000+100+COUNTIF($G$2:$G1839,$G1839),9))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 x14ac:dyDescent="0.45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IF($B1840="","",RIGHT($G1840*1000+100+COUNTIF($G$2:$G1840,$G1840),9))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 x14ac:dyDescent="0.45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IF($B1841="","",RIGHT($G1841*1000+100+COUNTIF($G$2:$G1841,$G1841),9))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 x14ac:dyDescent="0.45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IF($B1842="","",RIGHT($G1842*1000+100+COUNTIF($G$2:$G1842,$G1842),9))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 x14ac:dyDescent="0.45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IF($B1843="","",RIGHT($G1843*1000+100+COUNTIF($G$2:$G1843,$G1843),9))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 x14ac:dyDescent="0.45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IF($B1844="","",RIGHT($G1844*1000+100+COUNTIF($G$2:$G1844,$G1844),9))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 x14ac:dyDescent="0.45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IF($B1845="","",RIGHT($G1845*1000+100+COUNTIF($G$2:$G1845,$G1845),9))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 x14ac:dyDescent="0.45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IF($B1846="","",RIGHT($G1846*1000+100+COUNTIF($G$2:$G1846,$G1846),9))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 x14ac:dyDescent="0.45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IF($B1847="","",RIGHT($G1847*1000+100+COUNTIF($G$2:$G1847,$G1847),9))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 x14ac:dyDescent="0.45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IF($B1848="","",RIGHT($G1848*1000+100+COUNTIF($G$2:$G1848,$G1848),9))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 x14ac:dyDescent="0.45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IF($B1849="","",RIGHT($G1849*1000+100+COUNTIF($G$2:$G1849,$G1849),9))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 x14ac:dyDescent="0.45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IF($B1850="","",RIGHT($G1850*1000+100+COUNTIF($G$2:$G1850,$G1850),9))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 x14ac:dyDescent="0.45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IF($B1851="","",RIGHT($G1851*1000+100+COUNTIF($G$2:$G1851,$G1851),9))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 x14ac:dyDescent="0.45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IF($B1852="","",RIGHT($G1852*1000+100+COUNTIF($G$2:$G1852,$G1852),9))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 x14ac:dyDescent="0.45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IF($B1853="","",RIGHT($G1853*1000+100+COUNTIF($G$2:$G1853,$G1853),9))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 x14ac:dyDescent="0.45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IF($B1854="","",RIGHT($G1854*1000+100+COUNTIF($G$2:$G1854,$G1854),9))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 x14ac:dyDescent="0.45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IF($B1855="","",RIGHT($G1855*1000+100+COUNTIF($G$2:$G1855,$G1855),9))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 x14ac:dyDescent="0.45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IF($B1856="","",RIGHT($G1856*1000+100+COUNTIF($G$2:$G1856,$G1856),9))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 x14ac:dyDescent="0.45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IF($B1857="","",RIGHT($G1857*1000+100+COUNTIF($G$2:$G1857,$G1857),9))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 x14ac:dyDescent="0.45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IF($B1858="","",RIGHT($G1858*1000+100+COUNTIF($G$2:$G1858,$G1858),9))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 x14ac:dyDescent="0.45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IF($B1859="","",RIGHT($G1859*1000+100+COUNTIF($G$2:$G1859,$G1859),9))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 x14ac:dyDescent="0.45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IF($B1860="","",RIGHT($G1860*1000+100+COUNTIF($G$2:$G1860,$G1860),9))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 x14ac:dyDescent="0.45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IF($B1861="","",RIGHT($G1861*1000+100+COUNTIF($G$2:$G1861,$G1861),9))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 x14ac:dyDescent="0.45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IF($B1862="","",RIGHT($G1862*1000+100+COUNTIF($G$2:$G1862,$G1862),9))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 x14ac:dyDescent="0.45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IF($B1863="","",RIGHT($G1863*1000+100+COUNTIF($G$2:$G1863,$G1863),9))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 x14ac:dyDescent="0.45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IF($B1864="","",RIGHT($G1864*1000+100+COUNTIF($G$2:$G1864,$G1864),9))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 x14ac:dyDescent="0.45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IF($B1865="","",RIGHT($G1865*1000+100+COUNTIF($G$2:$G1865,$G1865),9))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 x14ac:dyDescent="0.45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IF($B1866="","",RIGHT($G1866*1000+100+COUNTIF($G$2:$G1866,$G1866),9))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 x14ac:dyDescent="0.45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IF($B1867="","",RIGHT($G1867*1000+100+COUNTIF($G$2:$G1867,$G1867),9))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 x14ac:dyDescent="0.45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IF($B1868="","",RIGHT($G1868*1000+100+COUNTIF($G$2:$G1868,$G1868),9))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 x14ac:dyDescent="0.45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IF($B1869="","",RIGHT($G1869*1000+100+COUNTIF($G$2:$G1869,$G1869),9))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 x14ac:dyDescent="0.45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IF($B1870="","",RIGHT($G1870*1000+100+COUNTIF($G$2:$G1870,$G1870),9))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 x14ac:dyDescent="0.45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IF($B1871="","",RIGHT($G1871*1000+100+COUNTIF($G$2:$G1871,$G1871),9))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 x14ac:dyDescent="0.45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IF($B1872="","",RIGHT($G1872*1000+100+COUNTIF($G$2:$G1872,$G1872),9))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 x14ac:dyDescent="0.45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IF($B1873="","",RIGHT($G1873*1000+100+COUNTIF($G$2:$G1873,$G1873),9))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 x14ac:dyDescent="0.45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IF($B1874="","",RIGHT($G1874*1000+100+COUNTIF($G$2:$G1874,$G1874),9))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 x14ac:dyDescent="0.45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IF($B1875="","",RIGHT($G1875*1000+100+COUNTIF($G$2:$G1875,$G1875),9))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 x14ac:dyDescent="0.45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IF($B1876="","",RIGHT($G1876*1000+100+COUNTIF($G$2:$G1876,$G1876),9))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 x14ac:dyDescent="0.45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IF($B1877="","",RIGHT($G1877*1000+100+COUNTIF($G$2:$G1877,$G1877),9))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 x14ac:dyDescent="0.45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IF($B1878="","",RIGHT($G1878*1000+100+COUNTIF($G$2:$G1878,$G1878),9))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 x14ac:dyDescent="0.45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IF($B1879="","",RIGHT($G1879*1000+100+COUNTIF($G$2:$G1879,$G1879),9))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 x14ac:dyDescent="0.45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IF($B1880="","",RIGHT($G1880*1000+100+COUNTIF($G$2:$G1880,$G1880),9))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 x14ac:dyDescent="0.45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IF($B1881="","",RIGHT($G1881*1000+100+COUNTIF($G$2:$G1881,$G1881),9))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 x14ac:dyDescent="0.45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IF($B1882="","",RIGHT($G1882*1000+100+COUNTIF($G$2:$G1882,$G1882),9))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 x14ac:dyDescent="0.45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IF($B1883="","",RIGHT($G1883*1000+100+COUNTIF($G$2:$G1883,$G1883),9))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 x14ac:dyDescent="0.45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IF($B1884="","",RIGHT($G1884*1000+100+COUNTIF($G$2:$G1884,$G1884),9))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 x14ac:dyDescent="0.45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IF($B1885="","",RIGHT($G1885*1000+100+COUNTIF($G$2:$G1885,$G1885),9))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 x14ac:dyDescent="0.45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IF($B1886="","",RIGHT($G1886*1000+100+COUNTIF($G$2:$G1886,$G1886),9))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 x14ac:dyDescent="0.45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IF($B1887="","",RIGHT($G1887*1000+100+COUNTIF($G$2:$G1887,$G1887),9))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 x14ac:dyDescent="0.45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IF($B1888="","",RIGHT($G1888*1000+100+COUNTIF($G$2:$G1888,$G1888),9))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 x14ac:dyDescent="0.45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IF($B1889="","",RIGHT($G1889*1000+100+COUNTIF($G$2:$G1889,$G1889),9))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 x14ac:dyDescent="0.45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IF($B1890="","",RIGHT($G1890*1000+100+COUNTIF($G$2:$G1890,$G1890),9))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 x14ac:dyDescent="0.45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IF($B1891="","",RIGHT($G1891*1000+100+COUNTIF($G$2:$G1891,$G1891),9))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 x14ac:dyDescent="0.45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IF($B1892="","",RIGHT($G1892*1000+100+COUNTIF($G$2:$G1892,$G1892),9))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 x14ac:dyDescent="0.45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IF($B1893="","",RIGHT($G1893*1000+100+COUNTIF($G$2:$G1893,$G1893),9))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 x14ac:dyDescent="0.45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IF($B1894="","",RIGHT($G1894*1000+100+COUNTIF($G$2:$G1894,$G1894),9))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 x14ac:dyDescent="0.45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IF($B1895="","",RIGHT($G1895*1000+100+COUNTIF($G$2:$G1895,$G1895),9))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 x14ac:dyDescent="0.45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IF($B1896="","",RIGHT($G1896*1000+100+COUNTIF($G$2:$G1896,$G1896),9))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 x14ac:dyDescent="0.45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IF($B1897="","",RIGHT($G1897*1000+100+COUNTIF($G$2:$G1897,$G1897),9))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 x14ac:dyDescent="0.45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IF($B1898="","",RIGHT($G1898*1000+100+COUNTIF($G$2:$G1898,$G1898),9))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 x14ac:dyDescent="0.45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IF($B1899="","",RIGHT($G1899*1000+100+COUNTIF($G$2:$G1899,$G1899),9))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 x14ac:dyDescent="0.45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IF($B1900="","",RIGHT($G1900*1000+100+COUNTIF($G$2:$G1900,$G1900),9))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 x14ac:dyDescent="0.45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IF($B1901="","",RIGHT($G1901*1000+100+COUNTIF($G$2:$G1901,$G1901),9))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 x14ac:dyDescent="0.45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IF($B1902="","",RIGHT($G1902*1000+100+COUNTIF($G$2:$G1902,$G1902),9))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 x14ac:dyDescent="0.45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IF($B1903="","",RIGHT($G1903*1000+100+COUNTIF($G$2:$G1903,$G1903),9))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 x14ac:dyDescent="0.45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IF($B1904="","",RIGHT($G1904*1000+100+COUNTIF($G$2:$G1904,$G1904),9))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 x14ac:dyDescent="0.45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IF($B1905="","",RIGHT($G1905*1000+100+COUNTIF($G$2:$G1905,$G1905),9))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 x14ac:dyDescent="0.45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IF($B1906="","",RIGHT($G1906*1000+100+COUNTIF($G$2:$G1906,$G1906),9))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 x14ac:dyDescent="0.45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IF($B1907="","",RIGHT($G1907*1000+100+COUNTIF($G$2:$G1907,$G1907),9))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 x14ac:dyDescent="0.45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IF($B1908="","",RIGHT($G1908*1000+100+COUNTIF($G$2:$G1908,$G1908),9))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 x14ac:dyDescent="0.45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IF($B1909="","",RIGHT($G1909*1000+100+COUNTIF($G$2:$G1909,$G1909),9))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 x14ac:dyDescent="0.45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IF($B1910="","",RIGHT($G1910*1000+100+COUNTIF($G$2:$G1910,$G1910),9))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 x14ac:dyDescent="0.45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IF($B1911="","",RIGHT($G1911*1000+100+COUNTIF($G$2:$G1911,$G1911),9))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 x14ac:dyDescent="0.45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IF($B1912="","",RIGHT($G1912*1000+100+COUNTIF($G$2:$G1912,$G1912),9))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 x14ac:dyDescent="0.45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IF($B1913="","",RIGHT($G1913*1000+100+COUNTIF($G$2:$G1913,$G1913),9))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 x14ac:dyDescent="0.45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IF($B1914="","",RIGHT($G1914*1000+100+COUNTIF($G$2:$G1914,$G1914),9))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 x14ac:dyDescent="0.45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IF($B1915="","",RIGHT($G1915*1000+100+COUNTIF($G$2:$G1915,$G1915),9))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 x14ac:dyDescent="0.45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IF($B1916="","",RIGHT($G1916*1000+100+COUNTIF($G$2:$G1916,$G1916),9))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 x14ac:dyDescent="0.45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IF($B1917="","",RIGHT($G1917*1000+100+COUNTIF($G$2:$G1917,$G1917),9))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 x14ac:dyDescent="0.45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IF($B1918="","",RIGHT($G1918*1000+100+COUNTIF($G$2:$G1918,$G1918),9))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 x14ac:dyDescent="0.45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IF($B1919="","",RIGHT($G1919*1000+100+COUNTIF($G$2:$G1919,$G1919),9))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 x14ac:dyDescent="0.45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IF($B1920="","",RIGHT($G1920*1000+100+COUNTIF($G$2:$G1920,$G1920),9))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 x14ac:dyDescent="0.45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IF($B1921="","",RIGHT($G1921*1000+100+COUNTIF($G$2:$G1921,$G1921),9))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 x14ac:dyDescent="0.45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IF($B1922="","",RIGHT($G1922*1000+100+COUNTIF($G$2:$G1922,$G1922),9))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 x14ac:dyDescent="0.45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IF($B1923="","",RIGHT($G1923*1000+100+COUNTIF($G$2:$G1923,$G1923),9))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 x14ac:dyDescent="0.45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IF($B1924="","",RIGHT($G1924*1000+100+COUNTIF($G$2:$G1924,$G1924),9))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 x14ac:dyDescent="0.45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IF($B1925="","",RIGHT($G1925*1000+100+COUNTIF($G$2:$G1925,$G1925),9))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 x14ac:dyDescent="0.45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IF($B1926="","",RIGHT($G1926*1000+100+COUNTIF($G$2:$G1926,$G1926),9))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 x14ac:dyDescent="0.45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IF($B1927="","",RIGHT($G1927*1000+100+COUNTIF($G$2:$G1927,$G1927),9))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 x14ac:dyDescent="0.45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IF($B1928="","",RIGHT($G1928*1000+100+COUNTIF($G$2:$G1928,$G1928),9))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 x14ac:dyDescent="0.45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IF($B1929="","",RIGHT($G1929*1000+100+COUNTIF($G$2:$G1929,$G1929),9))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 x14ac:dyDescent="0.45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IF($B1930="","",RIGHT($G1930*1000+100+COUNTIF($G$2:$G1930,$G1930),9))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 x14ac:dyDescent="0.45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IF($B1931="","",RIGHT($G1931*1000+100+COUNTIF($G$2:$G1931,$G1931),9))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 x14ac:dyDescent="0.45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IF($B1932="","",RIGHT($G1932*1000+100+COUNTIF($G$2:$G1932,$G1932),9))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 x14ac:dyDescent="0.45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IF($B1933="","",RIGHT($G1933*1000+100+COUNTIF($G$2:$G1933,$G1933),9))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 x14ac:dyDescent="0.45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IF($B1934="","",RIGHT($G1934*1000+100+COUNTIF($G$2:$G1934,$G1934),9))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 x14ac:dyDescent="0.45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IF($B1935="","",RIGHT($G1935*1000+100+COUNTIF($G$2:$G1935,$G1935),9))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 x14ac:dyDescent="0.45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IF($B1936="","",RIGHT($G1936*1000+100+COUNTIF($G$2:$G1936,$G1936),9))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 x14ac:dyDescent="0.45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IF($B1937="","",RIGHT($G1937*1000+100+COUNTIF($G$2:$G1937,$G1937),9))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 x14ac:dyDescent="0.45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IF($B1938="","",RIGHT($G1938*1000+100+COUNTIF($G$2:$G1938,$G1938),9))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 x14ac:dyDescent="0.45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IF($B1939="","",RIGHT($G1939*1000+100+COUNTIF($G$2:$G1939,$G1939),9))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 x14ac:dyDescent="0.45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IF($B1940="","",RIGHT($G1940*1000+100+COUNTIF($G$2:$G1940,$G1940),9))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 x14ac:dyDescent="0.45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IF($B1941="","",RIGHT($G1941*1000+100+COUNTIF($G$2:$G1941,$G1941),9))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 x14ac:dyDescent="0.45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IF($B1942="","",RIGHT($G1942*1000+100+COUNTIF($G$2:$G1942,$G1942),9))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 x14ac:dyDescent="0.45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IF($B1943="","",RIGHT($G1943*1000+100+COUNTIF($G$2:$G1943,$G1943),9))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 x14ac:dyDescent="0.45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IF($B1944="","",RIGHT($G1944*1000+100+COUNTIF($G$2:$G1944,$G1944),9))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 x14ac:dyDescent="0.45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IF($B1945="","",RIGHT($G1945*1000+100+COUNTIF($G$2:$G1945,$G1945),9))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 x14ac:dyDescent="0.45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IF($B1946="","",RIGHT($G1946*1000+100+COUNTIF($G$2:$G1946,$G1946),9))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 x14ac:dyDescent="0.45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IF($B1947="","",RIGHT($G1947*1000+100+COUNTIF($G$2:$G1947,$G1947),9))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 x14ac:dyDescent="0.45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IF($B1948="","",RIGHT($G1948*1000+100+COUNTIF($G$2:$G1948,$G1948),9))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 x14ac:dyDescent="0.45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IF($B1949="","",RIGHT($G1949*1000+100+COUNTIF($G$2:$G1949,$G1949),9))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 x14ac:dyDescent="0.45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IF($B1950="","",RIGHT($G1950*1000+100+COUNTIF($G$2:$G1950,$G1950),9))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 x14ac:dyDescent="0.45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IF($B1951="","",RIGHT($G1951*1000+100+COUNTIF($G$2:$G1951,$G1951),9))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 x14ac:dyDescent="0.45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IF($B1952="","",RIGHT($G1952*1000+100+COUNTIF($G$2:$G1952,$G1952),9))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 x14ac:dyDescent="0.45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IF($B1953="","",RIGHT($G1953*1000+100+COUNTIF($G$2:$G1953,$G1953),9))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 x14ac:dyDescent="0.45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IF($B1954="","",RIGHT($G1954*1000+100+COUNTIF($G$2:$G1954,$G1954),9))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 x14ac:dyDescent="0.45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IF($B1955="","",RIGHT($G1955*1000+100+COUNTIF($G$2:$G1955,$G1955),9))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 x14ac:dyDescent="0.45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IF($B1956="","",RIGHT($G1956*1000+100+COUNTIF($G$2:$G1956,$G1956),9))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 x14ac:dyDescent="0.45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IF($B1957="","",RIGHT($G1957*1000+100+COUNTIF($G$2:$G1957,$G1957),9))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 x14ac:dyDescent="0.45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IF($B1958="","",RIGHT($G1958*1000+100+COUNTIF($G$2:$G1958,$G1958),9))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 x14ac:dyDescent="0.45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IF($B1959="","",RIGHT($G1959*1000+100+COUNTIF($G$2:$G1959,$G1959),9))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 x14ac:dyDescent="0.45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IF($B1960="","",RIGHT($G1960*1000+100+COUNTIF($G$2:$G1960,$G1960),9))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 x14ac:dyDescent="0.45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IF($B1961="","",RIGHT($G1961*1000+100+COUNTIF($G$2:$G1961,$G1961),9))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 x14ac:dyDescent="0.45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IF($B1962="","",RIGHT($G1962*1000+100+COUNTIF($G$2:$G1962,$G1962),9))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 x14ac:dyDescent="0.45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IF($B1963="","",RIGHT($G1963*1000+100+COUNTIF($G$2:$G1963,$G1963),9))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 x14ac:dyDescent="0.45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IF($B1964="","",RIGHT($G1964*1000+100+COUNTIF($G$2:$G1964,$G1964),9))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 x14ac:dyDescent="0.45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IF($B1965="","",RIGHT($G1965*1000+100+COUNTIF($G$2:$G1965,$G1965),9))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 x14ac:dyDescent="0.45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IF($B1966="","",RIGHT($G1966*1000+100+COUNTIF($G$2:$G1966,$G1966),9))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 x14ac:dyDescent="0.45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IF($B1967="","",RIGHT($G1967*1000+100+COUNTIF($G$2:$G1967,$G1967),9))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 x14ac:dyDescent="0.45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IF($B1968="","",RIGHT($G1968*1000+100+COUNTIF($G$2:$G1968,$G1968),9))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 x14ac:dyDescent="0.45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IF($B1969="","",RIGHT($G1969*1000+100+COUNTIF($G$2:$G1969,$G1969),9))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 x14ac:dyDescent="0.45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IF($B1970="","",RIGHT($G1970*1000+100+COUNTIF($G$2:$G1970,$G1970),9))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 x14ac:dyDescent="0.45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IF($B1971="","",RIGHT($G1971*1000+100+COUNTIF($G$2:$G1971,$G1971),9))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 x14ac:dyDescent="0.45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IF($B1972="","",RIGHT($G1972*1000+100+COUNTIF($G$2:$G1972,$G1972),9))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 x14ac:dyDescent="0.45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IF($B1973="","",RIGHT($G1973*1000+100+COUNTIF($G$2:$G1973,$G1973),9))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 x14ac:dyDescent="0.45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IF($B1974="","",RIGHT($G1974*1000+100+COUNTIF($G$2:$G1974,$G1974),9))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 x14ac:dyDescent="0.45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IF($B1975="","",RIGHT($G1975*1000+100+COUNTIF($G$2:$G1975,$G1975),9))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 x14ac:dyDescent="0.45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IF($B1976="","",RIGHT($G1976*1000+100+COUNTIF($G$2:$G1976,$G1976),9))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 x14ac:dyDescent="0.45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IF($B1977="","",RIGHT($G1977*1000+100+COUNTIF($G$2:$G1977,$G1977),9))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 x14ac:dyDescent="0.45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IF($B1978="","",RIGHT($G1978*1000+100+COUNTIF($G$2:$G1978,$G1978),9))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 x14ac:dyDescent="0.45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IF($B1979="","",RIGHT($G1979*1000+100+COUNTIF($G$2:$G1979,$G1979),9))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 x14ac:dyDescent="0.45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IF($B1980="","",RIGHT($G1980*1000+100+COUNTIF($G$2:$G1980,$G1980),9))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 x14ac:dyDescent="0.45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IF($B1981="","",RIGHT($G1981*1000+100+COUNTIF($G$2:$G1981,$G1981),9))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 x14ac:dyDescent="0.45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IF($B1982="","",RIGHT($G1982*1000+100+COUNTIF($G$2:$G1982,$G1982),9))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 x14ac:dyDescent="0.45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IF($B1983="","",RIGHT($G1983*1000+100+COUNTIF($G$2:$G1983,$G1983),9))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 x14ac:dyDescent="0.45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IF($B1984="","",RIGHT($G1984*1000+100+COUNTIF($G$2:$G1984,$G1984),9))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 x14ac:dyDescent="0.45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IF($B1985="","",RIGHT($G1985*1000+100+COUNTIF($G$2:$G1985,$G1985),9))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 x14ac:dyDescent="0.45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IF($B1986="","",RIGHT($G1986*1000+100+COUNTIF($G$2:$G1986,$G1986),9))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 x14ac:dyDescent="0.45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IF($B1987="","",RIGHT($G1987*1000+100+COUNTIF($G$2:$G1987,$G1987),9))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 x14ac:dyDescent="0.45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IF($B1988="","",RIGHT($G1988*1000+100+COUNTIF($G$2:$G1988,$G1988),9))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 x14ac:dyDescent="0.45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IF($B1989="","",RIGHT($G1989*1000+100+COUNTIF($G$2:$G1989,$G1989),9))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 x14ac:dyDescent="0.45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IF($B1990="","",RIGHT($G1990*1000+100+COUNTIF($G$2:$G1990,$G1990),9))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 x14ac:dyDescent="0.45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IF($B1991="","",RIGHT($G1991*1000+100+COUNTIF($G$2:$G1991,$G1991),9))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 x14ac:dyDescent="0.45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IF($B1992="","",RIGHT($G1992*1000+100+COUNTIF($G$2:$G1992,$G1992),9))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 x14ac:dyDescent="0.45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IF($B1993="","",RIGHT($G1993*1000+100+COUNTIF($G$2:$G1993,$G1993),9))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 x14ac:dyDescent="0.45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IF($B1994="","",RIGHT($G1994*1000+100+COUNTIF($G$2:$G1994,$G1994),9))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 x14ac:dyDescent="0.45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IF($B1995="","",RIGHT($G1995*1000+100+COUNTIF($G$2:$G1995,$G1995),9))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 x14ac:dyDescent="0.45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IF($B1996="","",RIGHT($G1996*1000+100+COUNTIF($G$2:$G1996,$G1996),9))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 x14ac:dyDescent="0.45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IF($B1997="","",RIGHT($G1997*1000+100+COUNTIF($G$2:$G1997,$G1997),9))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 x14ac:dyDescent="0.45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IF($B1998="","",RIGHT($G1998*1000+100+COUNTIF($G$2:$G1998,$G1998),9))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 x14ac:dyDescent="0.45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IF($B1999="","",RIGHT($G1999*1000+100+COUNTIF($G$2:$G1999,$G1999),9))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 x14ac:dyDescent="0.45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IF($B2000="","",RIGHT($G2000*1000+100+COUNTIF($G$2:$G2000,$G2000),9))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 x14ac:dyDescent="0.45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IF($B2001="","",RIGHT($G2001*1000+100+COUNTIF($G$2:$G2001,$G2001),9))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 x14ac:dyDescent="0.45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IF($B2002="","",RIGHT($G2002*1000+100+COUNTIF($G$2:$G2002,$G2002),9))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 x14ac:dyDescent="0.45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IF($B2003="","",RIGHT($G2003*1000+100+COUNTIF($G$2:$G2003,$G2003),9))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 x14ac:dyDescent="0.45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IF($B2004="","",RIGHT($G2004*1000+100+COUNTIF($G$2:$G2004,$G2004),9))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 x14ac:dyDescent="0.45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IF($B2005="","",RIGHT($G2005*1000+100+COUNTIF($G$2:$G2005,$G2005),9))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 x14ac:dyDescent="0.45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IF($B2006="","",RIGHT($G2006*1000+100+COUNTIF($G$2:$G2006,$G2006),9))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 x14ac:dyDescent="0.45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IF($B2007="","",RIGHT($G2007*1000+100+COUNTIF($G$2:$G2007,$G2007),9))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 x14ac:dyDescent="0.45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IF($B2008="","",RIGHT($G2008*1000+100+COUNTIF($G$2:$G2008,$G2008),9))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 x14ac:dyDescent="0.45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IF($B2009="","",RIGHT($G2009*1000+100+COUNTIF($G$2:$G2009,$G2009),9))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 x14ac:dyDescent="0.45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IF($B2010="","",RIGHT($G2010*1000+100+COUNTIF($G$2:$G2010,$G2010),9))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 x14ac:dyDescent="0.45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IF($B2011="","",RIGHT($G2011*1000+100+COUNTIF($G$2:$G2011,$G2011),9))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 x14ac:dyDescent="0.45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IF($B2012="","",RIGHT($G2012*1000+100+COUNTIF($G$2:$G2012,$G2012),9))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 x14ac:dyDescent="0.45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IF($B2013="","",RIGHT($G2013*1000+100+COUNTIF($G$2:$G2013,$G2013),9))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 x14ac:dyDescent="0.45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IF($B2014="","",RIGHT($G2014*1000+100+COUNTIF($G$2:$G2014,$G2014),9))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 x14ac:dyDescent="0.45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IF($B2015="","",RIGHT($G2015*1000+100+COUNTIF($G$2:$G2015,$G2015),9))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 x14ac:dyDescent="0.45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IF($B2016="","",RIGHT($G2016*1000+100+COUNTIF($G$2:$G2016,$G2016),9))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 x14ac:dyDescent="0.45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IF($B2017="","",RIGHT($G2017*1000+100+COUNTIF($G$2:$G2017,$G2017),9))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 x14ac:dyDescent="0.45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IF($B2018="","",RIGHT($G2018*1000+100+COUNTIF($G$2:$G2018,$G2018),9))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 x14ac:dyDescent="0.45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IF($B2019="","",RIGHT($G2019*1000+100+COUNTIF($G$2:$G2019,$G2019),9))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 x14ac:dyDescent="0.45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IF($B2020="","",RIGHT($G2020*1000+100+COUNTIF($G$2:$G2020,$G2020),9))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 x14ac:dyDescent="0.45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IF($B2021="","",RIGHT($G2021*1000+100+COUNTIF($G$2:$G2021,$G2021),9))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 x14ac:dyDescent="0.45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IF($B2022="","",RIGHT($G2022*1000+100+COUNTIF($G$2:$G2022,$G2022),9))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 x14ac:dyDescent="0.45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IF($B2023="","",RIGHT($G2023*1000+100+COUNTIF($G$2:$G2023,$G2023),9))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 x14ac:dyDescent="0.45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IF($B2024="","",RIGHT($G2024*1000+100+COUNTIF($G$2:$G2024,$G2024),9))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 x14ac:dyDescent="0.45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IF($B2025="","",RIGHT($G2025*1000+100+COUNTIF($G$2:$G2025,$G2025),9))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 x14ac:dyDescent="0.45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IF($B2026="","",RIGHT($G2026*1000+100+COUNTIF($G$2:$G2026,$G2026),9))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 x14ac:dyDescent="0.45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IF($B2027="","",RIGHT($G2027*1000+100+COUNTIF($G$2:$G2027,$G2027),9))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 x14ac:dyDescent="0.45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IF($B2028="","",RIGHT($G2028*1000+100+COUNTIF($G$2:$G2028,$G2028),9))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 x14ac:dyDescent="0.45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IF($B2029="","",RIGHT($G2029*1000+100+COUNTIF($G$2:$G2029,$G2029),9))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 x14ac:dyDescent="0.45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IF($B2030="","",RIGHT($G2030*1000+100+COUNTIF($G$2:$G2030,$G2030),9))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 x14ac:dyDescent="0.45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IF($B2031="","",RIGHT($G2031*1000+100+COUNTIF($G$2:$G2031,$G2031),9))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 x14ac:dyDescent="0.45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IF($B2032="","",RIGHT($G2032*1000+100+COUNTIF($G$2:$G2032,$G2032),9))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 x14ac:dyDescent="0.45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IF($B2033="","",RIGHT($G2033*1000+100+COUNTIF($G$2:$G2033,$G2033),9))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 x14ac:dyDescent="0.45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IF($B2034="","",RIGHT($G2034*1000+100+COUNTIF($G$2:$G2034,$G2034),9))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 x14ac:dyDescent="0.45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IF($B2035="","",RIGHT($G2035*1000+100+COUNTIF($G$2:$G2035,$G2035),9))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 x14ac:dyDescent="0.45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IF($B2036="","",RIGHT($G2036*1000+100+COUNTIF($G$2:$G2036,$G2036),9))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 x14ac:dyDescent="0.45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IF($B2037="","",RIGHT($G2037*1000+100+COUNTIF($G$2:$G2037,$G2037),9))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 x14ac:dyDescent="0.45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IF($B2038="","",RIGHT($G2038*1000+100+COUNTIF($G$2:$G2038,$G2038),9))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 x14ac:dyDescent="0.45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IF($B2039="","",RIGHT($G2039*1000+100+COUNTIF($G$2:$G2039,$G2039),9))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 x14ac:dyDescent="0.45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IF($B2040="","",RIGHT($G2040*1000+100+COUNTIF($G$2:$G2040,$G2040),9))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 x14ac:dyDescent="0.45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IF($B2041="","",RIGHT($G2041*1000+100+COUNTIF($G$2:$G2041,$G2041),9))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 x14ac:dyDescent="0.45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IF($B2042="","",RIGHT($G2042*1000+100+COUNTIF($G$2:$G2042,$G2042),9))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 x14ac:dyDescent="0.45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IF($B2043="","",RIGHT($G2043*1000+100+COUNTIF($G$2:$G2043,$G2043),9))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 x14ac:dyDescent="0.45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IF($B2044="","",RIGHT($G2044*1000+100+COUNTIF($G$2:$G2044,$G2044),9))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 x14ac:dyDescent="0.45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IF($B2045="","",RIGHT($G2045*1000+100+COUNTIF($G$2:$G2045,$G2045),9))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 x14ac:dyDescent="0.45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IF($B2046="","",RIGHT($G2046*1000+100+COUNTIF($G$2:$G2046,$G2046),9))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 x14ac:dyDescent="0.45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IF($B2047="","",RIGHT($G2047*1000+100+COUNTIF($G$2:$G2047,$G2047),9))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 x14ac:dyDescent="0.45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IF($B2048="","",RIGHT($G2048*1000+100+COUNTIF($G$2:$G2048,$G2048),9))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 x14ac:dyDescent="0.45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IF($B2049="","",RIGHT($G2049*1000+100+COUNTIF($G$2:$G2049,$G2049),9))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 x14ac:dyDescent="0.45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IF($B2050="","",RIGHT($G2050*1000+100+COUNTIF($G$2:$G2050,$G2050),9))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 x14ac:dyDescent="0.45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IF($B2051="","",RIGHT($G2051*1000+100+COUNTIF($G$2:$G2051,$G2051),9))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 x14ac:dyDescent="0.45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IF($B2052="","",RIGHT($G2052*1000+100+COUNTIF($G$2:$G2052,$G2052),9))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 x14ac:dyDescent="0.45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IF($B2053="","",RIGHT($G2053*1000+100+COUNTIF($G$2:$G2053,$G2053),9))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 x14ac:dyDescent="0.45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IF($B2054="","",RIGHT($G2054*1000+100+COUNTIF($G$2:$G2054,$G2054),9))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 x14ac:dyDescent="0.45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IF($B2055="","",RIGHT($G2055*1000+100+COUNTIF($G$2:$G2055,$G2055),9))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 x14ac:dyDescent="0.45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IF($B2056="","",RIGHT($G2056*1000+100+COUNTIF($G$2:$G2056,$G2056),9))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 x14ac:dyDescent="0.45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IF($B2057="","",RIGHT($G2057*1000+100+COUNTIF($G$2:$G2057,$G2057),9))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 x14ac:dyDescent="0.45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IF($B2058="","",RIGHT($G2058*1000+100+COUNTIF($G$2:$G2058,$G2058),9))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 x14ac:dyDescent="0.45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IF($B2059="","",RIGHT($G2059*1000+100+COUNTIF($G$2:$G2059,$G2059),9))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 x14ac:dyDescent="0.45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IF($B2060="","",RIGHT($G2060*1000+100+COUNTIF($G$2:$G2060,$G2060),9))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 x14ac:dyDescent="0.45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IF($B2061="","",RIGHT($G2061*1000+100+COUNTIF($G$2:$G2061,$G2061),9))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 x14ac:dyDescent="0.45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IF($B2062="","",RIGHT($G2062*1000+100+COUNTIF($G$2:$G2062,$G2062),9))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 x14ac:dyDescent="0.45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IF($B2063="","",RIGHT($G2063*1000+100+COUNTIF($G$2:$G2063,$G2063),9))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 x14ac:dyDescent="0.45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IF($B2064="","",RIGHT($G2064*1000+100+COUNTIF($G$2:$G2064,$G2064),9))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 x14ac:dyDescent="0.45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IF($B2065="","",RIGHT($G2065*1000+100+COUNTIF($G$2:$G2065,$G2065),9))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 x14ac:dyDescent="0.45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IF($B2066="","",RIGHT($G2066*1000+100+COUNTIF($G$2:$G2066,$G2066),9))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 x14ac:dyDescent="0.45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IF($B2067="","",RIGHT($G2067*1000+100+COUNTIF($G$2:$G2067,$G2067),9))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 x14ac:dyDescent="0.45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IF($B2068="","",RIGHT($G2068*1000+100+COUNTIF($G$2:$G2068,$G2068),9))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 x14ac:dyDescent="0.45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IF($B2069="","",RIGHT($G2069*1000+100+COUNTIF($G$2:$G2069,$G2069),9))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 x14ac:dyDescent="0.45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IF($B2070="","",RIGHT($G2070*1000+100+COUNTIF($G$2:$G2070,$G2070),9))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 x14ac:dyDescent="0.45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IF($B2071="","",RIGHT($G2071*1000+100+COUNTIF($G$2:$G2071,$G2071),9))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 x14ac:dyDescent="0.45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IF($B2072="","",RIGHT($G2072*1000+100+COUNTIF($G$2:$G2072,$G2072),9))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 x14ac:dyDescent="0.45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IF($B2073="","",RIGHT($G2073*1000+100+COUNTIF($G$2:$G2073,$G2073),9))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 x14ac:dyDescent="0.45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IF($B2074="","",RIGHT($G2074*1000+100+COUNTIF($G$2:$G2074,$G2074),9))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 x14ac:dyDescent="0.45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IF($B2075="","",RIGHT($G2075*1000+100+COUNTIF($G$2:$G2075,$G2075),9))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 x14ac:dyDescent="0.45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IF($B2076="","",RIGHT($G2076*1000+100+COUNTIF($G$2:$G2076,$G2076),9))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 x14ac:dyDescent="0.45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IF($B2077="","",RIGHT($G2077*1000+100+COUNTIF($G$2:$G2077,$G2077),9))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 x14ac:dyDescent="0.45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IF($B2078="","",RIGHT($G2078*1000+100+COUNTIF($G$2:$G2078,$G2078),9))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 x14ac:dyDescent="0.45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IF($B2079="","",RIGHT($G2079*1000+100+COUNTIF($G$2:$G2079,$G2079),9))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 x14ac:dyDescent="0.45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IF($B2080="","",RIGHT($G2080*1000+100+COUNTIF($G$2:$G2080,$G2080),9))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 x14ac:dyDescent="0.45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IF($B2081="","",RIGHT($G2081*1000+100+COUNTIF($G$2:$G2081,$G2081),9))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 x14ac:dyDescent="0.45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IF($B2082="","",RIGHT($G2082*1000+100+COUNTIF($G$2:$G2082,$G2082),9))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 x14ac:dyDescent="0.45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IF($B2083="","",RIGHT($G2083*1000+100+COUNTIF($G$2:$G2083,$G2083),9))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 x14ac:dyDescent="0.45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IF($B2084="","",RIGHT($G2084*1000+100+COUNTIF($G$2:$G2084,$G2084),9))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 x14ac:dyDescent="0.45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IF($B2085="","",RIGHT($G2085*1000+100+COUNTIF($G$2:$G2085,$G2085),9))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 x14ac:dyDescent="0.45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IF($B2086="","",RIGHT($G2086*1000+100+COUNTIF($G$2:$G2086,$G2086),9))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 x14ac:dyDescent="0.45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IF($B2087="","",RIGHT($G2087*1000+100+COUNTIF($G$2:$G2087,$G2087),9))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 x14ac:dyDescent="0.45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IF($B2088="","",RIGHT($G2088*1000+100+COUNTIF($G$2:$G2088,$G2088),9))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 x14ac:dyDescent="0.45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IF($B2089="","",RIGHT($G2089*1000+100+COUNTIF($G$2:$G2089,$G2089),9))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 x14ac:dyDescent="0.45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IF($B2090="","",RIGHT($G2090*1000+100+COUNTIF($G$2:$G2090,$G2090),9))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 x14ac:dyDescent="0.45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IF($B2091="","",RIGHT($G2091*1000+100+COUNTIF($G$2:$G2091,$G2091),9))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 x14ac:dyDescent="0.45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IF($B2092="","",RIGHT($G2092*1000+100+COUNTIF($G$2:$G2092,$G2092),9))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 x14ac:dyDescent="0.45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IF($B2093="","",RIGHT($G2093*1000+100+COUNTIF($G$2:$G2093,$G2093),9))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 x14ac:dyDescent="0.45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IF($B2094="","",RIGHT($G2094*1000+100+COUNTIF($G$2:$G2094,$G2094),9))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 x14ac:dyDescent="0.45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IF($B2095="","",RIGHT($G2095*1000+100+COUNTIF($G$2:$G2095,$G2095),9))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 x14ac:dyDescent="0.45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IF($B2096="","",RIGHT($G2096*1000+100+COUNTIF($G$2:$G2096,$G2096),9))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 x14ac:dyDescent="0.45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IF($B2097="","",RIGHT($G2097*1000+100+COUNTIF($G$2:$G2097,$G2097),9))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 x14ac:dyDescent="0.45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IF($B2098="","",RIGHT($G2098*1000+100+COUNTIF($G$2:$G2098,$G2098),9))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 x14ac:dyDescent="0.45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IF($B2099="","",RIGHT($G2099*1000+100+COUNTIF($G$2:$G2099,$G2099),9))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 x14ac:dyDescent="0.45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IF($B2100="","",RIGHT($G2100*1000+100+COUNTIF($G$2:$G2100,$G2100),9))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 x14ac:dyDescent="0.45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IF($B2101="","",RIGHT($G2101*1000+100+COUNTIF($G$2:$G2101,$G2101),9))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 x14ac:dyDescent="0.45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IF($B2102="","",RIGHT($G2102*1000+100+COUNTIF($G$2:$G2102,$G2102),9))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 x14ac:dyDescent="0.45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IF($B2103="","",RIGHT($G2103*1000+100+COUNTIF($G$2:$G2103,$G2103),9))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 x14ac:dyDescent="0.45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IF($B2104="","",RIGHT($G2104*1000+100+COUNTIF($G$2:$G2104,$G2104),9))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 x14ac:dyDescent="0.45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IF($B2105="","",RIGHT($G2105*1000+100+COUNTIF($G$2:$G2105,$G2105),9))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 x14ac:dyDescent="0.45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IF($B2106="","",RIGHT($G2106*1000+100+COUNTIF($G$2:$G2106,$G2106),9))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 x14ac:dyDescent="0.45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IF($B2107="","",RIGHT($G2107*1000+100+COUNTIF($G$2:$G2107,$G2107),9))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 x14ac:dyDescent="0.45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IF($B2108="","",RIGHT($G2108*1000+100+COUNTIF($G$2:$G2108,$G2108),9))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 x14ac:dyDescent="0.45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IF($B2109="","",RIGHT($G2109*1000+100+COUNTIF($G$2:$G2109,$G2109),9))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 x14ac:dyDescent="0.45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IF($B2110="","",RIGHT($G2110*1000+100+COUNTIF($G$2:$G2110,$G2110),9))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 x14ac:dyDescent="0.45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IF($B2111="","",RIGHT($G2111*1000+100+COUNTIF($G$2:$G2111,$G2111),9))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 x14ac:dyDescent="0.45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IF($B2112="","",RIGHT($G2112*1000+100+COUNTIF($G$2:$G2112,$G2112),9))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 x14ac:dyDescent="0.45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IF($B2113="","",RIGHT($G2113*1000+100+COUNTIF($G$2:$G2113,$G2113),9))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 x14ac:dyDescent="0.45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IF($B2114="","",RIGHT($G2114*1000+100+COUNTIF($G$2:$G2114,$G2114),9))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 x14ac:dyDescent="0.45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IF($B2115="","",RIGHT($G2115*1000+100+COUNTIF($G$2:$G2115,$G2115),9))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 x14ac:dyDescent="0.45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IF($B2116="","",RIGHT($G2116*1000+100+COUNTIF($G$2:$G2116,$G2116),9))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 x14ac:dyDescent="0.45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IF($B2117="","",RIGHT($G2117*1000+100+COUNTIF($G$2:$G2117,$G2117),9))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 x14ac:dyDescent="0.45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IF($B2118="","",RIGHT($G2118*1000+100+COUNTIF($G$2:$G2118,$G2118),9))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 x14ac:dyDescent="0.45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IF($B2119="","",RIGHT($G2119*1000+100+COUNTIF($G$2:$G2119,$G2119),9))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 x14ac:dyDescent="0.45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IF($B2120="","",RIGHT($G2120*1000+100+COUNTIF($G$2:$G2120,$G2120),9))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 x14ac:dyDescent="0.45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IF($B2121="","",RIGHT($G2121*1000+100+COUNTIF($G$2:$G2121,$G2121),9))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 x14ac:dyDescent="0.45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IF($B2122="","",RIGHT($G2122*1000+100+COUNTIF($G$2:$G2122,$G2122),9))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 x14ac:dyDescent="0.45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IF($B2123="","",RIGHT($G2123*1000+100+COUNTIF($G$2:$G2123,$G2123),9))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 x14ac:dyDescent="0.45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IF($B2124="","",RIGHT($G2124*1000+100+COUNTIF($G$2:$G2124,$G2124),9))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 x14ac:dyDescent="0.45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IF($B2125="","",RIGHT($G2125*1000+100+COUNTIF($G$2:$G2125,$G2125),9))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 x14ac:dyDescent="0.45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IF($B2126="","",RIGHT($G2126*1000+100+COUNTIF($G$2:$G2126,$G2126),9))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 x14ac:dyDescent="0.45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IF($B2127="","",RIGHT($G2127*1000+100+COUNTIF($G$2:$G2127,$G2127),9))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 x14ac:dyDescent="0.45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IF($B2128="","",RIGHT($G2128*1000+100+COUNTIF($G$2:$G2128,$G2128),9))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 x14ac:dyDescent="0.45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IF($B2129="","",RIGHT($G2129*1000+100+COUNTIF($G$2:$G2129,$G2129),9))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 x14ac:dyDescent="0.45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IF($B2130="","",RIGHT($G2130*1000+100+COUNTIF($G$2:$G2130,$G2130),9))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 x14ac:dyDescent="0.45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IF($B2131="","",RIGHT($G2131*1000+100+COUNTIF($G$2:$G2131,$G2131),9))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 x14ac:dyDescent="0.45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IF($B2132="","",RIGHT($G2132*1000+100+COUNTIF($G$2:$G2132,$G2132),9))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 x14ac:dyDescent="0.45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IF($B2133="","",RIGHT($G2133*1000+100+COUNTIF($G$2:$G2133,$G2133),9))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 x14ac:dyDescent="0.45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IF($B2134="","",RIGHT($G2134*1000+100+COUNTIF($G$2:$G2134,$G2134),9))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 x14ac:dyDescent="0.45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IF($B2135="","",RIGHT($G2135*1000+100+COUNTIF($G$2:$G2135,$G2135),9))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 x14ac:dyDescent="0.45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IF($B2136="","",RIGHT($G2136*1000+100+COUNTIF($G$2:$G2136,$G2136),9))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 x14ac:dyDescent="0.45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IF($B2137="","",RIGHT($G2137*1000+100+COUNTIF($G$2:$G2137,$G2137),9))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 x14ac:dyDescent="0.45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IF($B2138="","",RIGHT($G2138*1000+100+COUNTIF($G$2:$G2138,$G2138),9))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 x14ac:dyDescent="0.45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IF($B2139="","",RIGHT($G2139*1000+100+COUNTIF($G$2:$G2139,$G2139),9))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 x14ac:dyDescent="0.45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IF($B2140="","",RIGHT($G2140*1000+100+COUNTIF($G$2:$G2140,$G2140),9))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 x14ac:dyDescent="0.45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IF($B2141="","",RIGHT($G2141*1000+100+COUNTIF($G$2:$G2141,$G2141),9))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 x14ac:dyDescent="0.45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IF($B2142="","",RIGHT($G2142*1000+100+COUNTIF($G$2:$G2142,$G2142),9))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 x14ac:dyDescent="0.45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IF($B2143="","",RIGHT($G2143*1000+100+COUNTIF($G$2:$G2143,$G2143),9))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 x14ac:dyDescent="0.45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IF($B2144="","",RIGHT($G2144*1000+100+COUNTIF($G$2:$G2144,$G2144),9))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 x14ac:dyDescent="0.45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IF($B2145="","",RIGHT($G2145*1000+100+COUNTIF($G$2:$G2145,$G2145),9))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 x14ac:dyDescent="0.45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IF($B2146="","",RIGHT($G2146*1000+100+COUNTIF($G$2:$G2146,$G2146),9))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 x14ac:dyDescent="0.45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IF($B2147="","",RIGHT($G2147*1000+100+COUNTIF($G$2:$G2147,$G2147),9))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 x14ac:dyDescent="0.45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IF($B2148="","",RIGHT($G2148*1000+100+COUNTIF($G$2:$G2148,$G2148),9))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 x14ac:dyDescent="0.45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IF($B2149="","",RIGHT($G2149*1000+100+COUNTIF($G$2:$G2149,$G2149),9))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 x14ac:dyDescent="0.45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IF($B2150="","",RIGHT($G2150*1000+100+COUNTIF($G$2:$G2150,$G2150),9))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 x14ac:dyDescent="0.45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IF($B2151="","",RIGHT($G2151*1000+100+COUNTIF($G$2:$G2151,$G2151),9))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 x14ac:dyDescent="0.45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IF($B2152="","",RIGHT($G2152*1000+100+COUNTIF($G$2:$G2152,$G2152),9))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 x14ac:dyDescent="0.45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IF($B2153="","",RIGHT($G2153*1000+100+COUNTIF($G$2:$G2153,$G2153),9))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 x14ac:dyDescent="0.45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IF($B2154="","",RIGHT($G2154*1000+100+COUNTIF($G$2:$G2154,$G2154),9))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 x14ac:dyDescent="0.45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IF($B2155="","",RIGHT($G2155*1000+100+COUNTIF($G$2:$G2155,$G2155),9))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 x14ac:dyDescent="0.45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IF($B2156="","",RIGHT($G2156*1000+100+COUNTIF($G$2:$G2156,$G2156),9))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 x14ac:dyDescent="0.45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IF($B2157="","",RIGHT($G2157*1000+100+COUNTIF($G$2:$G2157,$G2157),9))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 x14ac:dyDescent="0.45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IF($B2158="","",RIGHT($G2158*1000+100+COUNTIF($G$2:$G2158,$G2158),9))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 x14ac:dyDescent="0.45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IF($B2159="","",RIGHT($G2159*1000+100+COUNTIF($G$2:$G2159,$G2159),9))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 x14ac:dyDescent="0.45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IF($B2160="","",RIGHT($G2160*1000+100+COUNTIF($G$2:$G2160,$G2160),9))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 x14ac:dyDescent="0.45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IF($B2161="","",RIGHT($G2161*1000+100+COUNTIF($G$2:$G2161,$G2161),9))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 x14ac:dyDescent="0.45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IF($B2162="","",RIGHT($G2162*1000+100+COUNTIF($G$2:$G2162,$G2162),9))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 x14ac:dyDescent="0.45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IF($B2163="","",RIGHT($G2163*1000+100+COUNTIF($G$2:$G2163,$G2163),9))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 x14ac:dyDescent="0.45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IF($B2164="","",RIGHT($G2164*1000+100+COUNTIF($G$2:$G2164,$G2164),9))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 x14ac:dyDescent="0.45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IF($B2165="","",RIGHT($G2165*1000+100+COUNTIF($G$2:$G2165,$G2165),9))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 x14ac:dyDescent="0.45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IF($B2166="","",RIGHT($G2166*1000+100+COUNTIF($G$2:$G2166,$G2166),9))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 x14ac:dyDescent="0.45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IF($B2167="","",RIGHT($G2167*1000+100+COUNTIF($G$2:$G2167,$G2167),9))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 x14ac:dyDescent="0.45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IF($B2168="","",RIGHT($G2168*1000+100+COUNTIF($G$2:$G2168,$G2168),9))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 x14ac:dyDescent="0.45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IF($B2169="","",RIGHT($G2169*1000+100+COUNTIF($G$2:$G2169,$G2169),9))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 x14ac:dyDescent="0.45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IF($B2170="","",RIGHT($G2170*1000+100+COUNTIF($G$2:$G2170,$G2170),9))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 x14ac:dyDescent="0.45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IF($B2171="","",RIGHT($G2171*1000+100+COUNTIF($G$2:$G2171,$G2171),9))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 x14ac:dyDescent="0.45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IF($B2172="","",RIGHT($G2172*1000+100+COUNTIF($G$2:$G2172,$G2172),9))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 x14ac:dyDescent="0.45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IF($B2173="","",RIGHT($G2173*1000+100+COUNTIF($G$2:$G2173,$G2173),9))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 x14ac:dyDescent="0.45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IF($B2174="","",RIGHT($G2174*1000+100+COUNTIF($G$2:$G2174,$G2174),9))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 x14ac:dyDescent="0.45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IF($B2175="","",RIGHT($G2175*1000+100+COUNTIF($G$2:$G2175,$G2175),9))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 x14ac:dyDescent="0.45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IF($B2176="","",RIGHT($G2176*1000+100+COUNTIF($G$2:$G2176,$G2176),9))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 x14ac:dyDescent="0.45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IF($B2177="","",RIGHT($G2177*1000+100+COUNTIF($G$2:$G2177,$G2177),9))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 x14ac:dyDescent="0.45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IF($B2178="","",RIGHT($G2178*1000+100+COUNTIF($G$2:$G2178,$G2178),9))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 x14ac:dyDescent="0.45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IF($B2179="","",RIGHT($G2179*1000+100+COUNTIF($G$2:$G2179,$G2179),9))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 x14ac:dyDescent="0.45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IF($B2180="","",RIGHT($G2180*1000+100+COUNTIF($G$2:$G2180,$G2180),9))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 x14ac:dyDescent="0.45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IF($B2181="","",RIGHT($G2181*1000+100+COUNTIF($G$2:$G2181,$G2181),9))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 x14ac:dyDescent="0.45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IF($B2182="","",RIGHT($G2182*1000+100+COUNTIF($G$2:$G2182,$G2182),9))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 x14ac:dyDescent="0.45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IF($B2183="","",RIGHT($G2183*1000+100+COUNTIF($G$2:$G2183,$G2183),9))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 x14ac:dyDescent="0.45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IF($B2184="","",RIGHT($G2184*1000+100+COUNTIF($G$2:$G2184,$G2184),9))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 x14ac:dyDescent="0.45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IF($B2185="","",RIGHT($G2185*1000+100+COUNTIF($G$2:$G2185,$G2185),9))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 x14ac:dyDescent="0.45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IF($B2186="","",RIGHT($G2186*1000+100+COUNTIF($G$2:$G2186,$G2186),9))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 x14ac:dyDescent="0.45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IF($B2187="","",RIGHT($G2187*1000+100+COUNTIF($G$2:$G2187,$G2187),9))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 x14ac:dyDescent="0.45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IF($B2188="","",RIGHT($G2188*1000+100+COUNTIF($G$2:$G2188,$G2188),9))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 x14ac:dyDescent="0.45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IF($B2189="","",RIGHT($G2189*1000+100+COUNTIF($G$2:$G2189,$G2189),9))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 x14ac:dyDescent="0.45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IF($B2190="","",RIGHT($G2190*1000+100+COUNTIF($G$2:$G2190,$G2190),9))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 x14ac:dyDescent="0.45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IF($B2191="","",RIGHT($G2191*1000+100+COUNTIF($G$2:$G2191,$G2191),9))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 x14ac:dyDescent="0.45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IF($B2192="","",RIGHT($G2192*1000+100+COUNTIF($G$2:$G2192,$G2192),9))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 x14ac:dyDescent="0.45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IF($B2193="","",RIGHT($G2193*1000+100+COUNTIF($G$2:$G2193,$G2193),9))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 x14ac:dyDescent="0.45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IF($B2194="","",RIGHT($G2194*1000+100+COUNTIF($G$2:$G2194,$G2194),9))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 x14ac:dyDescent="0.45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IF($B2195="","",RIGHT($G2195*1000+100+COUNTIF($G$2:$G2195,$G2195),9))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 x14ac:dyDescent="0.45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IF($B2196="","",RIGHT($G2196*1000+100+COUNTIF($G$2:$G2196,$G2196),9))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 x14ac:dyDescent="0.45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IF($B2197="","",RIGHT($G2197*1000+100+COUNTIF($G$2:$G2197,$G2197),9))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 x14ac:dyDescent="0.45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IF($B2198="","",RIGHT($G2198*1000+100+COUNTIF($G$2:$G2198,$G2198),9))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 x14ac:dyDescent="0.45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IF($B2199="","",RIGHT($G2199*1000+100+COUNTIF($G$2:$G2199,$G2199),9))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 x14ac:dyDescent="0.45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IF($B2200="","",RIGHT($G2200*1000+100+COUNTIF($G$2:$G2200,$G2200),9))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 x14ac:dyDescent="0.45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IF($B2201="","",RIGHT($G2201*1000+100+COUNTIF($G$2:$G2201,$G2201),9))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 x14ac:dyDescent="0.45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IF($B2202="","",RIGHT($G2202*1000+100+COUNTIF($G$2:$G2202,$G2202),9))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 x14ac:dyDescent="0.45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IF($B2203="","",RIGHT($G2203*1000+100+COUNTIF($G$2:$G2203,$G2203),9))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 x14ac:dyDescent="0.45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IF($B2204="","",RIGHT($G2204*1000+100+COUNTIF($G$2:$G2204,$G2204),9))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 x14ac:dyDescent="0.45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IF($B2205="","",RIGHT($G2205*1000+100+COUNTIF($G$2:$G2205,$G2205),9))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 x14ac:dyDescent="0.45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IF($B2206="","",RIGHT($G2206*1000+100+COUNTIF($G$2:$G2206,$G2206),9))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 x14ac:dyDescent="0.45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IF($B2207="","",RIGHT($G2207*1000+100+COUNTIF($G$2:$G2207,$G2207),9))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 x14ac:dyDescent="0.45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IF($B2208="","",RIGHT($G2208*1000+100+COUNTIF($G$2:$G2208,$G2208),9))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 x14ac:dyDescent="0.45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IF($B2209="","",RIGHT($G2209*1000+100+COUNTIF($G$2:$G2209,$G2209),9))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 x14ac:dyDescent="0.45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IF($B2210="","",RIGHT($G2210*1000+100+COUNTIF($G$2:$G2210,$G2210),9))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 x14ac:dyDescent="0.45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IF($B2211="","",RIGHT($G2211*1000+100+COUNTIF($G$2:$G2211,$G2211),9))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 x14ac:dyDescent="0.45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IF($B2212="","",RIGHT($G2212*1000+100+COUNTIF($G$2:$G2212,$G2212),9))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 x14ac:dyDescent="0.45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IF($B2213="","",RIGHT($G2213*1000+100+COUNTIF($G$2:$G2213,$G2213),9))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 x14ac:dyDescent="0.45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IF($B2214="","",RIGHT($G2214*1000+100+COUNTIF($G$2:$G2214,$G2214),9))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 x14ac:dyDescent="0.45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IF($B2215="","",RIGHT($G2215*1000+100+COUNTIF($G$2:$G2215,$G2215),9))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 x14ac:dyDescent="0.45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IF($B2216="","",RIGHT($G2216*1000+100+COUNTIF($G$2:$G2216,$G2216),9))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 x14ac:dyDescent="0.45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IF($B2217="","",RIGHT($G2217*1000+100+COUNTIF($G$2:$G2217,$G2217),9))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 x14ac:dyDescent="0.45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IF($B2218="","",RIGHT($G2218*1000+100+COUNTIF($G$2:$G2218,$G2218),9))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 x14ac:dyDescent="0.45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IF($B2219="","",RIGHT($G2219*1000+100+COUNTIF($G$2:$G2219,$G2219),9))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 x14ac:dyDescent="0.45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IF($B2220="","",RIGHT($G2220*1000+100+COUNTIF($G$2:$G2220,$G2220),9))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 x14ac:dyDescent="0.45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IF($B2221="","",RIGHT($G2221*1000+100+COUNTIF($G$2:$G2221,$G2221),9))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 x14ac:dyDescent="0.45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IF($B2222="","",RIGHT($G2222*1000+100+COUNTIF($G$2:$G2222,$G2222),9))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 x14ac:dyDescent="0.45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IF($B2223="","",RIGHT($G2223*1000+100+COUNTIF($G$2:$G2223,$G2223),9))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 x14ac:dyDescent="0.45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IF($B2224="","",RIGHT($G2224*1000+100+COUNTIF($G$2:$G2224,$G2224),9))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 x14ac:dyDescent="0.45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IF($B2225="","",RIGHT($G2225*1000+100+COUNTIF($G$2:$G2225,$G2225),9))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 x14ac:dyDescent="0.45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IF($B2226="","",RIGHT($G2226*1000+100+COUNTIF($G$2:$G2226,$G2226),9))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 x14ac:dyDescent="0.45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IF($B2227="","",RIGHT($G2227*1000+100+COUNTIF($G$2:$G2227,$G2227),9))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 x14ac:dyDescent="0.45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IF($B2228="","",RIGHT($G2228*1000+100+COUNTIF($G$2:$G2228,$G2228),9))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 x14ac:dyDescent="0.45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IF($B2229="","",RIGHT($G2229*1000+100+COUNTIF($G$2:$G2229,$G2229),9))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 x14ac:dyDescent="0.45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IF($B2230="","",RIGHT($G2230*1000+100+COUNTIF($G$2:$G2230,$G2230),9))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 x14ac:dyDescent="0.45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IF($B2231="","",RIGHT($G2231*1000+100+COUNTIF($G$2:$G2231,$G2231),9))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 x14ac:dyDescent="0.45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IF($B2232="","",RIGHT($G2232*1000+100+COUNTIF($G$2:$G2232,$G2232),9))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 x14ac:dyDescent="0.45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IF($B2233="","",RIGHT($G2233*1000+100+COUNTIF($G$2:$G2233,$G2233),9))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 x14ac:dyDescent="0.45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IF($B2234="","",RIGHT($G2234*1000+100+COUNTIF($G$2:$G2234,$G2234),9))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 x14ac:dyDescent="0.45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IF($B2235="","",RIGHT($G2235*1000+100+COUNTIF($G$2:$G2235,$G2235),9))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 x14ac:dyDescent="0.45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IF($B2236="","",RIGHT($G2236*1000+100+COUNTIF($G$2:$G2236,$G2236),9))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 x14ac:dyDescent="0.45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IF($B2237="","",RIGHT($G2237*1000+100+COUNTIF($G$2:$G2237,$G2237),9))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 x14ac:dyDescent="0.45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IF($B2238="","",RIGHT($G2238*1000+100+COUNTIF($G$2:$G2238,$G2238),9))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 x14ac:dyDescent="0.45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IF($B2239="","",RIGHT($G2239*1000+100+COUNTIF($G$2:$G2239,$G2239),9))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 x14ac:dyDescent="0.45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IF($B2240="","",RIGHT($G2240*1000+100+COUNTIF($G$2:$G2240,$G2240),9))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 x14ac:dyDescent="0.45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IF($B2241="","",RIGHT($G2241*1000+100+COUNTIF($G$2:$G2241,$G2241),9))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 x14ac:dyDescent="0.45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IF($B2242="","",RIGHT($G2242*1000+100+COUNTIF($G$2:$G2242,$G2242),9))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 x14ac:dyDescent="0.45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IF($B2243="","",RIGHT($G2243*1000+100+COUNTIF($G$2:$G2243,$G2243),9))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 x14ac:dyDescent="0.45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IF($B2244="","",RIGHT($G2244*1000+100+COUNTIF($G$2:$G2244,$G2244),9))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 x14ac:dyDescent="0.45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IF($B2245="","",RIGHT($G2245*1000+100+COUNTIF($G$2:$G2245,$G2245),9))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 x14ac:dyDescent="0.45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IF($B2246="","",RIGHT($G2246*1000+100+COUNTIF($G$2:$G2246,$G2246),9))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 x14ac:dyDescent="0.45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IF($B2247="","",RIGHT($G2247*1000+100+COUNTIF($G$2:$G2247,$G2247),9))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 x14ac:dyDescent="0.45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IF($B2248="","",RIGHT($G2248*1000+100+COUNTIF($G$2:$G2248,$G2248),9))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 x14ac:dyDescent="0.45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IF($B2249="","",RIGHT($G2249*1000+100+COUNTIF($G$2:$G2249,$G2249),9))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 x14ac:dyDescent="0.45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IF($B2250="","",RIGHT($G2250*1000+100+COUNTIF($G$2:$G2250,$G2250),9))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 x14ac:dyDescent="0.45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IF($B2251="","",RIGHT($G2251*1000+100+COUNTIF($G$2:$G2251,$G2251),9))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 x14ac:dyDescent="0.45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IF($B2252="","",RIGHT($G2252*1000+100+COUNTIF($G$2:$G2252,$G2252),9))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 x14ac:dyDescent="0.45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IF($B2253="","",RIGHT($G2253*1000+100+COUNTIF($G$2:$G2253,$G2253),9))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 x14ac:dyDescent="0.45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IF($B2254="","",RIGHT($G2254*1000+100+COUNTIF($G$2:$G2254,$G2254),9))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 x14ac:dyDescent="0.45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IF($B2255="","",RIGHT($G2255*1000+100+COUNTIF($G$2:$G2255,$G2255),9))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 x14ac:dyDescent="0.45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IF($B2256="","",RIGHT($G2256*1000+100+COUNTIF($G$2:$G2256,$G2256),9))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 x14ac:dyDescent="0.45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IF($B2257="","",RIGHT($G2257*1000+100+COUNTIF($G$2:$G2257,$G2257),9))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 x14ac:dyDescent="0.45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IF($B2258="","",RIGHT($G2258*1000+100+COUNTIF($G$2:$G2258,$G2258),9))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 x14ac:dyDescent="0.45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IF($B2259="","",RIGHT($G2259*1000+100+COUNTIF($G$2:$G2259,$G2259),9))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 x14ac:dyDescent="0.45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IF($B2260="","",RIGHT($G2260*1000+100+COUNTIF($G$2:$G2260,$G2260),9))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 x14ac:dyDescent="0.45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IF($B2261="","",RIGHT($G2261*1000+100+COUNTIF($G$2:$G2261,$G2261),9))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 x14ac:dyDescent="0.45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IF($B2262="","",RIGHT($G2262*1000+100+COUNTIF($G$2:$G2262,$G2262),9))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 x14ac:dyDescent="0.45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IF($B2263="","",RIGHT($G2263*1000+100+COUNTIF($G$2:$G2263,$G2263),9))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 x14ac:dyDescent="0.45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IF($B2264="","",RIGHT($G2264*1000+100+COUNTIF($G$2:$G2264,$G2264),9))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 x14ac:dyDescent="0.45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IF($B2265="","",RIGHT($G2265*1000+100+COUNTIF($G$2:$G2265,$G2265),9))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 x14ac:dyDescent="0.45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IF($B2266="","",RIGHT($G2266*1000+100+COUNTIF($G$2:$G2266,$G2266),9))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 x14ac:dyDescent="0.45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IF($B2267="","",RIGHT($G2267*1000+100+COUNTIF($G$2:$G2267,$G2267),9))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 x14ac:dyDescent="0.45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IF($B2268="","",RIGHT($G2268*1000+100+COUNTIF($G$2:$G2268,$G2268),9))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 x14ac:dyDescent="0.45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IF($B2269="","",RIGHT($G2269*1000+100+COUNTIF($G$2:$G2269,$G2269),9))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 x14ac:dyDescent="0.45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IF($B2270="","",RIGHT($G2270*1000+100+COUNTIF($G$2:$G2270,$G2270),9))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 x14ac:dyDescent="0.45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IF($B2271="","",RIGHT($G2271*1000+100+COUNTIF($G$2:$G2271,$G2271),9))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 x14ac:dyDescent="0.45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IF($B2272="","",RIGHT($G2272*1000+100+COUNTIF($G$2:$G2272,$G2272),9))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 x14ac:dyDescent="0.45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IF($B2273="","",RIGHT($G2273*1000+100+COUNTIF($G$2:$G2273,$G2273),9))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 x14ac:dyDescent="0.45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IF($B2274="","",RIGHT($G2274*1000+100+COUNTIF($G$2:$G2274,$G2274),9))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 x14ac:dyDescent="0.45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IF($B2275="","",RIGHT($G2275*1000+100+COUNTIF($G$2:$G2275,$G2275),9))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 x14ac:dyDescent="0.45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IF($B2276="","",RIGHT($G2276*1000+100+COUNTIF($G$2:$G2276,$G2276),9))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 x14ac:dyDescent="0.45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IF($B2277="","",RIGHT($G2277*1000+100+COUNTIF($G$2:$G2277,$G2277),9))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 x14ac:dyDescent="0.45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IF($B2278="","",RIGHT($G2278*1000+100+COUNTIF($G$2:$G2278,$G2278),9))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 x14ac:dyDescent="0.45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IF($B2279="","",RIGHT($G2279*1000+100+COUNTIF($G$2:$G2279,$G2279),9))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 x14ac:dyDescent="0.45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IF($B2280="","",RIGHT($G2280*1000+100+COUNTIF($G$2:$G2280,$G2280),9))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 x14ac:dyDescent="0.45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IF($B2281="","",RIGHT($G2281*1000+100+COUNTIF($G$2:$G2281,$G2281),9))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 x14ac:dyDescent="0.45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IF($B2282="","",RIGHT($G2282*1000+100+COUNTIF($G$2:$G2282,$G2282),9))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 x14ac:dyDescent="0.45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IF($B2283="","",RIGHT($G2283*1000+100+COUNTIF($G$2:$G2283,$G2283),9))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 x14ac:dyDescent="0.45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IF($B2284="","",RIGHT($G2284*1000+100+COUNTIF($G$2:$G2284,$G2284),9))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 x14ac:dyDescent="0.45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IF($B2285="","",RIGHT($G2285*1000+100+COUNTIF($G$2:$G2285,$G2285),9))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 x14ac:dyDescent="0.45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IF($B2286="","",RIGHT($G2286*1000+100+COUNTIF($G$2:$G2286,$G2286),9))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 x14ac:dyDescent="0.45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IF($B2287="","",RIGHT($G2287*1000+100+COUNTIF($G$2:$G2287,$G2287),9))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 x14ac:dyDescent="0.45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IF($B2288="","",RIGHT($G2288*1000+100+COUNTIF($G$2:$G2288,$G2288),9))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 x14ac:dyDescent="0.45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IF($B2289="","",RIGHT($G2289*1000+100+COUNTIF($G$2:$G2289,$G2289),9))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 x14ac:dyDescent="0.45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IF($B2290="","",RIGHT($G2290*1000+100+COUNTIF($G$2:$G2290,$G2290),9))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 x14ac:dyDescent="0.45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IF($B2291="","",RIGHT($G2291*1000+100+COUNTIF($G$2:$G2291,$G2291),9))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 x14ac:dyDescent="0.45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IF($B2292="","",RIGHT($G2292*1000+100+COUNTIF($G$2:$G2292,$G2292),9))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 x14ac:dyDescent="0.45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IF($B2293="","",RIGHT($G2293*1000+100+COUNTIF($G$2:$G2293,$G2293),9))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 x14ac:dyDescent="0.45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IF($B2294="","",RIGHT($G2294*1000+100+COUNTIF($G$2:$G2294,$G2294),9))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 x14ac:dyDescent="0.45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IF($B2295="","",RIGHT($G2295*1000+100+COUNTIF($G$2:$G2295,$G2295),9))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 x14ac:dyDescent="0.45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IF($B2296="","",RIGHT($G2296*1000+100+COUNTIF($G$2:$G2296,$G2296),9))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 x14ac:dyDescent="0.45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IF($B2297="","",RIGHT($G2297*1000+100+COUNTIF($G$2:$G2297,$G2297),9))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 x14ac:dyDescent="0.45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IF($B2298="","",RIGHT($G2298*1000+100+COUNTIF($G$2:$G2298,$G2298),9))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 x14ac:dyDescent="0.45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IF($B2299="","",RIGHT($G2299*1000+100+COUNTIF($G$2:$G2299,$G2299),9))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 x14ac:dyDescent="0.45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IF($B2300="","",RIGHT($G2300*1000+100+COUNTIF($G$2:$G2300,$G2300),9))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 x14ac:dyDescent="0.45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IF($B2301="","",RIGHT($G2301*1000+100+COUNTIF($G$2:$G2301,$G2301),9))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 x14ac:dyDescent="0.45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IF($B2302="","",RIGHT($G2302*1000+100+COUNTIF($G$2:$G2302,$G2302),9))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 x14ac:dyDescent="0.45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IF($B2303="","",RIGHT($G2303*1000+100+COUNTIF($G$2:$G2303,$G2303),9))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 x14ac:dyDescent="0.45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IF($B2304="","",RIGHT($G2304*1000+100+COUNTIF($G$2:$G2304,$G2304),9))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 x14ac:dyDescent="0.45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IF($B2305="","",RIGHT($G2305*1000+100+COUNTIF($G$2:$G2305,$G2305),9))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 x14ac:dyDescent="0.45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IF($B2306="","",RIGHT($G2306*1000+100+COUNTIF($G$2:$G2306,$G2306),9))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 x14ac:dyDescent="0.45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IF($B2307="","",RIGHT($G2307*1000+100+COUNTIF($G$2:$G2307,$G2307),9))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 x14ac:dyDescent="0.45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IF($B2308="","",RIGHT($G2308*1000+100+COUNTIF($G$2:$G2308,$G2308),9))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 x14ac:dyDescent="0.45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IF($B2309="","",RIGHT($G2309*1000+100+COUNTIF($G$2:$G2309,$G2309),9))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 x14ac:dyDescent="0.45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IF($B2310="","",RIGHT($G2310*1000+100+COUNTIF($G$2:$G2310,$G2310),9))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 x14ac:dyDescent="0.45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IF($B2311="","",RIGHT($G2311*1000+100+COUNTIF($G$2:$G2311,$G2311),9))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 x14ac:dyDescent="0.45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IF($B2312="","",RIGHT($G2312*1000+100+COUNTIF($G$2:$G2312,$G2312),9))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 x14ac:dyDescent="0.45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IF($B2313="","",RIGHT($G2313*1000+100+COUNTIF($G$2:$G2313,$G2313),9))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 x14ac:dyDescent="0.45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IF($B2314="","",RIGHT($G2314*1000+100+COUNTIF($G$2:$G2314,$G2314),9))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 x14ac:dyDescent="0.45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IF($B2315="","",RIGHT($G2315*1000+100+COUNTIF($G$2:$G2315,$G2315),9))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 x14ac:dyDescent="0.45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IF($B2316="","",RIGHT($G2316*1000+100+COUNTIF($G$2:$G2316,$G2316),9))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 x14ac:dyDescent="0.45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IF($B2317="","",RIGHT($G2317*1000+100+COUNTIF($G$2:$G2317,$G2317),9))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 x14ac:dyDescent="0.45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IF($B2318="","",RIGHT($G2318*1000+100+COUNTIF($G$2:$G2318,$G2318),9))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 x14ac:dyDescent="0.45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IF($B2319="","",RIGHT($G2319*1000+100+COUNTIF($G$2:$G2319,$G2319),9))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 x14ac:dyDescent="0.45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IF($B2320="","",RIGHT($G2320*1000+100+COUNTIF($G$2:$G2320,$G2320),9))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 x14ac:dyDescent="0.45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IF($B2321="","",RIGHT($G2321*1000+100+COUNTIF($G$2:$G2321,$G2321),9))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 x14ac:dyDescent="0.45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IF($B2322="","",RIGHT($G2322*1000+100+COUNTIF($G$2:$G2322,$G2322),9))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 x14ac:dyDescent="0.45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IF($B2323="","",RIGHT($G2323*1000+100+COUNTIF($G$2:$G2323,$G2323),9))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 x14ac:dyDescent="0.45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IF($B2324="","",RIGHT($G2324*1000+100+COUNTIF($G$2:$G2324,$G2324),9))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 x14ac:dyDescent="0.45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IF($B2325="","",RIGHT($G2325*1000+100+COUNTIF($G$2:$G2325,$G2325),9))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 x14ac:dyDescent="0.45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IF($B2326="","",RIGHT($G2326*1000+100+COUNTIF($G$2:$G2326,$G2326),9))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 x14ac:dyDescent="0.45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IF($B2327="","",RIGHT($G2327*1000+100+COUNTIF($G$2:$G2327,$G2327),9))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 x14ac:dyDescent="0.45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IF($B2328="","",RIGHT($G2328*1000+100+COUNTIF($G$2:$G2328,$G2328),9))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 x14ac:dyDescent="0.45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IF($B2329="","",RIGHT($G2329*1000+100+COUNTIF($G$2:$G2329,$G2329),9))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 x14ac:dyDescent="0.45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IF($B2330="","",RIGHT($G2330*1000+100+COUNTIF($G$2:$G2330,$G2330),9))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 x14ac:dyDescent="0.45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IF($B2331="","",RIGHT($G2331*1000+100+COUNTIF($G$2:$G2331,$G2331),9))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 x14ac:dyDescent="0.45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IF($B2332="","",RIGHT($G2332*1000+100+COUNTIF($G$2:$G2332,$G2332),9))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 x14ac:dyDescent="0.45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IF($B2333="","",RIGHT($G2333*1000+100+COUNTIF($G$2:$G2333,$G2333),9))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 x14ac:dyDescent="0.45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IF($B2334="","",RIGHT($G2334*1000+100+COUNTIF($G$2:$G2334,$G2334),9))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 x14ac:dyDescent="0.45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IF($B2335="","",RIGHT($G2335*1000+100+COUNTIF($G$2:$G2335,$G2335),9))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 x14ac:dyDescent="0.45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IF($B2336="","",RIGHT($G2336*1000+100+COUNTIF($G$2:$G2336,$G2336),9))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 x14ac:dyDescent="0.45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IF($B2337="","",RIGHT($G2337*1000+100+COUNTIF($G$2:$G2337,$G2337),9))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 x14ac:dyDescent="0.45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IF($B2338="","",RIGHT($G2338*1000+100+COUNTIF($G$2:$G2338,$G2338),9))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 x14ac:dyDescent="0.45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IF($B2339="","",RIGHT($G2339*1000+100+COUNTIF($G$2:$G2339,$G2339),9))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 x14ac:dyDescent="0.45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IF($B2340="","",RIGHT($G2340*1000+100+COUNTIF($G$2:$G2340,$G2340),9))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 x14ac:dyDescent="0.45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IF($B2341="","",RIGHT($G2341*1000+100+COUNTIF($G$2:$G2341,$G2341),9))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 x14ac:dyDescent="0.45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IF($B2342="","",RIGHT($G2342*1000+100+COUNTIF($G$2:$G2342,$G2342),9))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 x14ac:dyDescent="0.45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IF($B2343="","",RIGHT($G2343*1000+100+COUNTIF($G$2:$G2343,$G2343),9))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 x14ac:dyDescent="0.45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IF($B2344="","",RIGHT($G2344*1000+100+COUNTIF($G$2:$G2344,$G2344),9))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 x14ac:dyDescent="0.45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IF($B2345="","",RIGHT($G2345*1000+100+COUNTIF($G$2:$G2345,$G2345),9))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 x14ac:dyDescent="0.45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IF($B2346="","",RIGHT($G2346*1000+100+COUNTIF($G$2:$G2346,$G2346),9))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 x14ac:dyDescent="0.45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IF($B2347="","",RIGHT($G2347*1000+100+COUNTIF($G$2:$G2347,$G2347),9))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 x14ac:dyDescent="0.45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IF($B2348="","",RIGHT($G2348*1000+100+COUNTIF($G$2:$G2348,$G2348),9))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 x14ac:dyDescent="0.45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IF($B2349="","",RIGHT($G2349*1000+100+COUNTIF($G$2:$G2349,$G2349),9))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 x14ac:dyDescent="0.45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IF($B2350="","",RIGHT($G2350*1000+100+COUNTIF($G$2:$G2350,$G2350),9))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 x14ac:dyDescent="0.45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IF($B2351="","",RIGHT($G2351*1000+100+COUNTIF($G$2:$G2351,$G2351),9))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 x14ac:dyDescent="0.45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IF($B2352="","",RIGHT($G2352*1000+100+COUNTIF($G$2:$G2352,$G2352),9))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 x14ac:dyDescent="0.45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IF($B2353="","",RIGHT($G2353*1000+100+COUNTIF($G$2:$G2353,$G2353),9))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 x14ac:dyDescent="0.45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IF($B2354="","",RIGHT($G2354*1000+100+COUNTIF($G$2:$G2354,$G2354),9))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 x14ac:dyDescent="0.45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IF($B2355="","",RIGHT($G2355*1000+100+COUNTIF($G$2:$G2355,$G2355),9))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 x14ac:dyDescent="0.45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IF($B2356="","",RIGHT($G2356*1000+100+COUNTIF($G$2:$G2356,$G2356),9))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 x14ac:dyDescent="0.45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IF($B2357="","",RIGHT($G2357*1000+100+COUNTIF($G$2:$G2357,$G2357),9))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 x14ac:dyDescent="0.45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IF($B2358="","",RIGHT($G2358*1000+100+COUNTIF($G$2:$G2358,$G2358),9))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 x14ac:dyDescent="0.45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IF($B2359="","",RIGHT($G2359*1000+100+COUNTIF($G$2:$G2359,$G2359),9))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 x14ac:dyDescent="0.45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IF($B2360="","",RIGHT($G2360*1000+100+COUNTIF($G$2:$G2360,$G2360),9))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 x14ac:dyDescent="0.45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IF($B2361="","",RIGHT($G2361*1000+100+COUNTIF($G$2:$G2361,$G2361),9))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 x14ac:dyDescent="0.45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IF($B2362="","",RIGHT($G2362*1000+100+COUNTIF($G$2:$G2362,$G2362),9))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 x14ac:dyDescent="0.45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IF($B2363="","",RIGHT($G2363*1000+100+COUNTIF($G$2:$G2363,$G2363),9))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 x14ac:dyDescent="0.45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IF($B2364="","",RIGHT($G2364*1000+100+COUNTIF($G$2:$G2364,$G2364),9))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 x14ac:dyDescent="0.45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IF($B2365="","",RIGHT($G2365*1000+100+COUNTIF($G$2:$G2365,$G2365),9))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 x14ac:dyDescent="0.45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IF($B2366="","",RIGHT($G2366*1000+100+COUNTIF($G$2:$G2366,$G2366),9))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 x14ac:dyDescent="0.45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IF($B2367="","",RIGHT($G2367*1000+100+COUNTIF($G$2:$G2367,$G2367),9))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 x14ac:dyDescent="0.45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IF($B2368="","",RIGHT($G2368*1000+100+COUNTIF($G$2:$G2368,$G2368),9))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 x14ac:dyDescent="0.45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IF($B2369="","",RIGHT($G2369*1000+100+COUNTIF($G$2:$G2369,$G2369),9))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 x14ac:dyDescent="0.45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IF($B2370="","",RIGHT($G2370*1000+100+COUNTIF($G$2:$G2370,$G2370),9))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 x14ac:dyDescent="0.45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IF($B2371="","",RIGHT($G2371*1000+100+COUNTIF($G$2:$G2371,$G2371),9))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 x14ac:dyDescent="0.45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IF($B2372="","",RIGHT($G2372*1000+100+COUNTIF($G$2:$G2372,$G2372),9))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 x14ac:dyDescent="0.45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IF($B2373="","",RIGHT($G2373*1000+100+COUNTIF($G$2:$G2373,$G2373),9))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 x14ac:dyDescent="0.45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IF($B2374="","",RIGHT($G2374*1000+100+COUNTIF($G$2:$G2374,$G2374),9))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 x14ac:dyDescent="0.45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IF($B2375="","",RIGHT($G2375*1000+100+COUNTIF($G$2:$G2375,$G2375),9))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 x14ac:dyDescent="0.45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IF($B2376="","",RIGHT($G2376*1000+100+COUNTIF($G$2:$G2376,$G2376),9))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 x14ac:dyDescent="0.45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IF($B2377="","",RIGHT($G2377*1000+100+COUNTIF($G$2:$G2377,$G2377),9))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 x14ac:dyDescent="0.45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IF($B2378="","",RIGHT($G2378*1000+100+COUNTIF($G$2:$G2378,$G2378),9))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 x14ac:dyDescent="0.45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IF($B2379="","",RIGHT($G2379*1000+100+COUNTIF($G$2:$G2379,$G2379),9))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 x14ac:dyDescent="0.45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IF($B2380="","",RIGHT($G2380*1000+100+COUNTIF($G$2:$G2380,$G2380),9))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 x14ac:dyDescent="0.45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IF($B2381="","",RIGHT($G2381*1000+100+COUNTIF($G$2:$G2381,$G2381),9))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 x14ac:dyDescent="0.45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IF($B2382="","",RIGHT($G2382*1000+100+COUNTIF($G$2:$G2382,$G2382),9))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 x14ac:dyDescent="0.45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IF($B2383="","",RIGHT($G2383*1000+100+COUNTIF($G$2:$G2383,$G2383),9))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 x14ac:dyDescent="0.45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IF($B2384="","",RIGHT($G2384*1000+100+COUNTIF($G$2:$G2384,$G2384),9))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 x14ac:dyDescent="0.45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IF($B2385="","",RIGHT($G2385*1000+100+COUNTIF($G$2:$G2385,$G2385),9))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 x14ac:dyDescent="0.45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IF($B2386="","",RIGHT($G2386*1000+100+COUNTIF($G$2:$G2386,$G2386),9))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 x14ac:dyDescent="0.45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IF($B2387="","",RIGHT($G2387*1000+100+COUNTIF($G$2:$G2387,$G2387),9))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 x14ac:dyDescent="0.45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IF($B2388="","",RIGHT($G2388*1000+100+COUNTIF($G$2:$G2388,$G2388),9))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 x14ac:dyDescent="0.45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IF($B2389="","",RIGHT($G2389*1000+100+COUNTIF($G$2:$G2389,$G2389),9))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 x14ac:dyDescent="0.45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IF($B2390="","",RIGHT($G2390*1000+100+COUNTIF($G$2:$G2390,$G2390),9))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 x14ac:dyDescent="0.45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IF($B2391="","",RIGHT($G2391*1000+100+COUNTIF($G$2:$G2391,$G2391),9))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 x14ac:dyDescent="0.45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IF($B2392="","",RIGHT($G2392*1000+100+COUNTIF($G$2:$G2392,$G2392),9))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 x14ac:dyDescent="0.45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IF($B2393="","",RIGHT($G2393*1000+100+COUNTIF($G$2:$G2393,$G2393),9))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 x14ac:dyDescent="0.45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IF($B2394="","",RIGHT($G2394*1000+100+COUNTIF($G$2:$G2394,$G2394),9))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 x14ac:dyDescent="0.45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IF($B2395="","",RIGHT($G2395*1000+100+COUNTIF($G$2:$G2395,$G2395),9))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 x14ac:dyDescent="0.45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IF($B2396="","",RIGHT($G2396*1000+100+COUNTIF($G$2:$G2396,$G2396),9))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 x14ac:dyDescent="0.45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IF($B2397="","",RIGHT($G2397*1000+100+COUNTIF($G$2:$G2397,$G2397),9))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 x14ac:dyDescent="0.45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IF($B2398="","",RIGHT($G2398*1000+100+COUNTIF($G$2:$G2398,$G2398),9))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 x14ac:dyDescent="0.45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IF($B2399="","",RIGHT($G2399*1000+100+COUNTIF($G$2:$G2399,$G2399),9))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 x14ac:dyDescent="0.45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IF($B2400="","",RIGHT($G2400*1000+100+COUNTIF($G$2:$G2400,$G2400),9))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 x14ac:dyDescent="0.45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IF($B2401="","",RIGHT($G2401*1000+100+COUNTIF($G$2:$G2401,$G2401),9))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 x14ac:dyDescent="0.45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IF($B2402="","",RIGHT($G2402*1000+100+COUNTIF($G$2:$G2402,$G2402),9))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 x14ac:dyDescent="0.45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IF($B2403="","",RIGHT($G2403*1000+100+COUNTIF($G$2:$G2403,$G2403),9))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 x14ac:dyDescent="0.45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IF($B2404="","",RIGHT($G2404*1000+100+COUNTIF($G$2:$G2404,$G2404),9))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 x14ac:dyDescent="0.45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IF($B2405="","",RIGHT($G2405*1000+100+COUNTIF($G$2:$G2405,$G2405),9))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 x14ac:dyDescent="0.45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IF($B2406="","",RIGHT($G2406*1000+100+COUNTIF($G$2:$G2406,$G2406),9))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 x14ac:dyDescent="0.45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IF($B2407="","",RIGHT($G2407*1000+100+COUNTIF($G$2:$G2407,$G2407),9))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 x14ac:dyDescent="0.45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IF($B2408="","",RIGHT($G2408*1000+100+COUNTIF($G$2:$G2408,$G2408),9))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 x14ac:dyDescent="0.45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IF($B2409="","",RIGHT($G2409*1000+100+COUNTIF($G$2:$G2409,$G2409),9))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 x14ac:dyDescent="0.45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IF($B2410="","",RIGHT($G2410*1000+100+COUNTIF($G$2:$G2410,$G2410),9))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 x14ac:dyDescent="0.45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IF($B2411="","",RIGHT($G2411*1000+100+COUNTIF($G$2:$G2411,$G2411),9))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 x14ac:dyDescent="0.45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IF($B2412="","",RIGHT($G2412*1000+100+COUNTIF($G$2:$G2412,$G2412),9))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 x14ac:dyDescent="0.45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IF($B2413="","",RIGHT($G2413*1000+100+COUNTIF($G$2:$G2413,$G2413),9))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 x14ac:dyDescent="0.45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IF($B2414="","",RIGHT($G2414*1000+100+COUNTIF($G$2:$G2414,$G2414),9))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 x14ac:dyDescent="0.45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IF($B2415="","",RIGHT($G2415*1000+100+COUNTIF($G$2:$G2415,$G2415),9))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 x14ac:dyDescent="0.45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IF($B2416="","",RIGHT($G2416*1000+100+COUNTIF($G$2:$G2416,$G2416),9))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 x14ac:dyDescent="0.45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IF($B2417="","",RIGHT($G2417*1000+100+COUNTIF($G$2:$G2417,$G2417),9))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 x14ac:dyDescent="0.45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IF($B2418="","",RIGHT($G2418*1000+100+COUNTIF($G$2:$G2418,$G2418),9))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 x14ac:dyDescent="0.45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IF($B2419="","",RIGHT($G2419*1000+100+COUNTIF($G$2:$G2419,$G2419),9))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 x14ac:dyDescent="0.45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IF($B2420="","",RIGHT($G2420*1000+100+COUNTIF($G$2:$G2420,$G2420),9))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 x14ac:dyDescent="0.45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IF($B2421="","",RIGHT($G2421*1000+100+COUNTIF($G$2:$G2421,$G2421),9))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 x14ac:dyDescent="0.45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IF($B2422="","",RIGHT($G2422*1000+100+COUNTIF($G$2:$G2422,$G2422),9))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 x14ac:dyDescent="0.45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IF($B2423="","",RIGHT($G2423*1000+100+COUNTIF($G$2:$G2423,$G2423),9))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 x14ac:dyDescent="0.45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IF($B2424="","",RIGHT($G2424*1000+100+COUNTIF($G$2:$G2424,$G2424),9))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 x14ac:dyDescent="0.45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IF($B2425="","",RIGHT($G2425*1000+100+COUNTIF($G$2:$G2425,$G2425),9))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 x14ac:dyDescent="0.45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IF($B2426="","",RIGHT($G2426*1000+100+COUNTIF($G$2:$G2426,$G2426),9))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 x14ac:dyDescent="0.45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IF($B2427="","",RIGHT($G2427*1000+100+COUNTIF($G$2:$G2427,$G2427),9))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 x14ac:dyDescent="0.45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IF($B2428="","",RIGHT($G2428*1000+100+COUNTIF($G$2:$G2428,$G2428),9))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 x14ac:dyDescent="0.45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IF($B2429="","",RIGHT($G2429*1000+100+COUNTIF($G$2:$G2429,$G2429),9))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 x14ac:dyDescent="0.45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IF($B2430="","",RIGHT($G2430*1000+100+COUNTIF($G$2:$G2430,$G2430),9))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 x14ac:dyDescent="0.45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IF($B2431="","",RIGHT($G2431*1000+100+COUNTIF($G$2:$G2431,$G2431),9))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 x14ac:dyDescent="0.45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IF($B2432="","",RIGHT($G2432*1000+100+COUNTIF($G$2:$G2432,$G2432),9))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 x14ac:dyDescent="0.45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IF($B2433="","",RIGHT($G2433*1000+100+COUNTIF($G$2:$G2433,$G2433),9))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 x14ac:dyDescent="0.45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IF($B2434="","",RIGHT($G2434*1000+100+COUNTIF($G$2:$G2434,$G2434),9))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 x14ac:dyDescent="0.45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IF($B2435="","",RIGHT($G2435*1000+100+COUNTIF($G$2:$G2435,$G2435),9))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 x14ac:dyDescent="0.45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IF($B2436="","",RIGHT($G2436*1000+100+COUNTIF($G$2:$G2436,$G2436),9))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 x14ac:dyDescent="0.45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IF($B2437="","",RIGHT($G2437*1000+100+COUNTIF($G$2:$G2437,$G2437),9))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 x14ac:dyDescent="0.45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IF($B2438="","",RIGHT($G2438*1000+100+COUNTIF($G$2:$G2438,$G2438),9))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 x14ac:dyDescent="0.45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IF($B2439="","",RIGHT($G2439*1000+100+COUNTIF($G$2:$G2439,$G2439),9))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 x14ac:dyDescent="0.45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IF($B2440="","",RIGHT($G2440*1000+100+COUNTIF($G$2:$G2440,$G2440),9))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 x14ac:dyDescent="0.45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IF($B2441="","",RIGHT($G2441*1000+100+COUNTIF($G$2:$G2441,$G2441),9))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 x14ac:dyDescent="0.45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IF($B2442="","",RIGHT($G2442*1000+100+COUNTIF($G$2:$G2442,$G2442),9))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 x14ac:dyDescent="0.45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IF($B2443="","",RIGHT($G2443*1000+100+COUNTIF($G$2:$G2443,$G2443),9))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 x14ac:dyDescent="0.45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IF($B2444="","",RIGHT($G2444*1000+100+COUNTIF($G$2:$G2444,$G2444),9))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 x14ac:dyDescent="0.45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IF($B2445="","",RIGHT($G2445*1000+100+COUNTIF($G$2:$G2445,$G2445),9))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 x14ac:dyDescent="0.45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IF($B2446="","",RIGHT($G2446*1000+100+COUNTIF($G$2:$G2446,$G2446),9))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 x14ac:dyDescent="0.45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IF($B2447="","",RIGHT($G2447*1000+100+COUNTIF($G$2:$G2447,$G2447),9))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 x14ac:dyDescent="0.45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IF($B2448="","",RIGHT($G2448*1000+100+COUNTIF($G$2:$G2448,$G2448),9))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 x14ac:dyDescent="0.45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IF($B2449="","",RIGHT($G2449*1000+100+COUNTIF($G$2:$G2449,$G2449),9))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 x14ac:dyDescent="0.45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IF($B2450="","",RIGHT($G2450*1000+100+COUNTIF($G$2:$G2450,$G2450),9))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 x14ac:dyDescent="0.45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IF($B2451="","",RIGHT($G2451*1000+100+COUNTIF($G$2:$G2451,$G2451),9))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 x14ac:dyDescent="0.45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IF($B2452="","",RIGHT($G2452*1000+100+COUNTIF($G$2:$G2452,$G2452),9))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 x14ac:dyDescent="0.45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IF($B2453="","",RIGHT($G2453*1000+100+COUNTIF($G$2:$G2453,$G2453),9))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 x14ac:dyDescent="0.45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IF($B2454="","",RIGHT($G2454*1000+100+COUNTIF($G$2:$G2454,$G2454),9))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 x14ac:dyDescent="0.45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IF($B2455="","",RIGHT($G2455*1000+100+COUNTIF($G$2:$G2455,$G2455),9))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 x14ac:dyDescent="0.45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IF($B2456="","",RIGHT($G2456*1000+100+COUNTIF($G$2:$G2456,$G2456),9))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 x14ac:dyDescent="0.45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IF($B2457="","",RIGHT($G2457*1000+100+COUNTIF($G$2:$G2457,$G2457),9))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 x14ac:dyDescent="0.45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IF($B2458="","",RIGHT($G2458*1000+100+COUNTIF($G$2:$G2458,$G2458),9))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 x14ac:dyDescent="0.45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IF($B2459="","",RIGHT($G2459*1000+100+COUNTIF($G$2:$G2459,$G2459),9))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 x14ac:dyDescent="0.45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IF($B2460="","",RIGHT($G2460*1000+100+COUNTIF($G$2:$G2460,$G2460),9))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 x14ac:dyDescent="0.45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IF($B2461="","",RIGHT($G2461*1000+100+COUNTIF($G$2:$G2461,$G2461),9))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 x14ac:dyDescent="0.45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IF($B2462="","",RIGHT($G2462*1000+100+COUNTIF($G$2:$G2462,$G2462),9))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 x14ac:dyDescent="0.45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IF($B2463="","",RIGHT($G2463*1000+100+COUNTIF($G$2:$G2463,$G2463),9))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 x14ac:dyDescent="0.45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IF($B2464="","",RIGHT($G2464*1000+100+COUNTIF($G$2:$G2464,$G2464),9))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 x14ac:dyDescent="0.45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IF($B2465="","",RIGHT($G2465*1000+100+COUNTIF($G$2:$G2465,$G2465),9))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 x14ac:dyDescent="0.45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IF($B2466="","",RIGHT($G2466*1000+100+COUNTIF($G$2:$G2466,$G2466),9))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 x14ac:dyDescent="0.45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IF($B2467="","",RIGHT($G2467*1000+100+COUNTIF($G$2:$G2467,$G2467),9))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 x14ac:dyDescent="0.45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IF($B2468="","",RIGHT($G2468*1000+100+COUNTIF($G$2:$G2468,$G2468),9))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 x14ac:dyDescent="0.45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IF($B2469="","",RIGHT($G2469*1000+100+COUNTIF($G$2:$G2469,$G2469),9))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 x14ac:dyDescent="0.45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IF($B2470="","",RIGHT($G2470*1000+100+COUNTIF($G$2:$G2470,$G2470),9))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 x14ac:dyDescent="0.45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IF($B2471="","",RIGHT($G2471*1000+100+COUNTIF($G$2:$G2471,$G2471),9))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 x14ac:dyDescent="0.45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IF($B2472="","",RIGHT($G2472*1000+100+COUNTIF($G$2:$G2472,$G2472),9))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 x14ac:dyDescent="0.45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IF($B2473="","",RIGHT($G2473*1000+100+COUNTIF($G$2:$G2473,$G2473),9))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 x14ac:dyDescent="0.45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IF($B2474="","",RIGHT($G2474*1000+100+COUNTIF($G$2:$G2474,$G2474),9))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 x14ac:dyDescent="0.45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IF($B2475="","",RIGHT($G2475*1000+100+COUNTIF($G$2:$G2475,$G2475),9))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 x14ac:dyDescent="0.45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IF($B2476="","",RIGHT($G2476*1000+100+COUNTIF($G$2:$G2476,$G2476),9))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 x14ac:dyDescent="0.45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IF($B2477="","",RIGHT($G2477*1000+100+COUNTIF($G$2:$G2477,$G2477),9))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 x14ac:dyDescent="0.45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IF($B2478="","",RIGHT($G2478*1000+100+COUNTIF($G$2:$G2478,$G2478),9))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 x14ac:dyDescent="0.45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IF($B2479="","",RIGHT($G2479*1000+100+COUNTIF($G$2:$G2479,$G2479),9))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 x14ac:dyDescent="0.45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IF($B2480="","",RIGHT($G2480*1000+100+COUNTIF($G$2:$G2480,$G2480),9))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 x14ac:dyDescent="0.45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IF($B2481="","",RIGHT($G2481*1000+100+COUNTIF($G$2:$G2481,$G2481),9))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 x14ac:dyDescent="0.45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IF($B2482="","",RIGHT($G2482*1000+100+COUNTIF($G$2:$G2482,$G2482),9))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 x14ac:dyDescent="0.45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IF($B2483="","",RIGHT($G2483*1000+100+COUNTIF($G$2:$G2483,$G2483),9))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 x14ac:dyDescent="0.45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IF($B2484="","",RIGHT($G2484*1000+100+COUNTIF($G$2:$G2484,$G2484),9))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 x14ac:dyDescent="0.45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IF($B2485="","",RIGHT($G2485*1000+100+COUNTIF($G$2:$G2485,$G2485),9))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 x14ac:dyDescent="0.45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IF($B2486="","",RIGHT($G2486*1000+100+COUNTIF($G$2:$G2486,$G2486),9))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 x14ac:dyDescent="0.45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IF($B2487="","",RIGHT($G2487*1000+100+COUNTIF($G$2:$G2487,$G2487),9))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 x14ac:dyDescent="0.45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IF($B2488="","",RIGHT($G2488*1000+100+COUNTIF($G$2:$G2488,$G2488),9))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 x14ac:dyDescent="0.45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IF($B2489="","",RIGHT($G2489*1000+100+COUNTIF($G$2:$G2489,$G2489),9))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 x14ac:dyDescent="0.45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IF($B2490="","",RIGHT($G2490*1000+100+COUNTIF($G$2:$G2490,$G2490),9))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 x14ac:dyDescent="0.45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IF($B2491="","",RIGHT($G2491*1000+100+COUNTIF($G$2:$G2491,$G2491),9))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 x14ac:dyDescent="0.45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IF($B2492="","",RIGHT($G2492*1000+100+COUNTIF($G$2:$G2492,$G2492),9))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 x14ac:dyDescent="0.45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IF($B2493="","",RIGHT($G2493*1000+100+COUNTIF($G$2:$G2493,$G2493),9))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 x14ac:dyDescent="0.45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IF($B2494="","",RIGHT($G2494*1000+100+COUNTIF($G$2:$G2494,$G2494),9))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 x14ac:dyDescent="0.45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IF($B2495="","",RIGHT($G2495*1000+100+COUNTIF($G$2:$G2495,$G2495),9))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 x14ac:dyDescent="0.45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IF($B2496="","",RIGHT($G2496*1000+100+COUNTIF($G$2:$G2496,$G2496),9))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 x14ac:dyDescent="0.45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IF($B2497="","",RIGHT($G2497*1000+100+COUNTIF($G$2:$G2497,$G2497),9))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 x14ac:dyDescent="0.45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IF($B2498="","",RIGHT($G2498*1000+100+COUNTIF($G$2:$G2498,$G2498),9))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 x14ac:dyDescent="0.45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IF($B2499="","",RIGHT($G2499*1000+100+COUNTIF($G$2:$G2499,$G2499),9))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 x14ac:dyDescent="0.45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IF($B2500="","",RIGHT($G2500*1000+100+COUNTIF($G$2:$G2500,$G2500),9))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 x14ac:dyDescent="0.45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IF($B2501="","",RIGHT($G2501*1000+100+COUNTIF($G$2:$G2501,$G2501),9))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 x14ac:dyDescent="0.45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IF($B2502="","",RIGHT($G2502*1000+100+COUNTIF($G$2:$G2502,$G2502),9))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 x14ac:dyDescent="0.45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IF($B2503="","",RIGHT($G2503*1000+100+COUNTIF($G$2:$G2503,$G2503),9))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 x14ac:dyDescent="0.45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IF($B2504="","",RIGHT($G2504*1000+100+COUNTIF($G$2:$G2504,$G2504),9))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 x14ac:dyDescent="0.45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IF($B2505="","",RIGHT($G2505*1000+100+COUNTIF($G$2:$G2505,$G2505),9))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 x14ac:dyDescent="0.45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IF($B2506="","",RIGHT($G2506*1000+100+COUNTIF($G$2:$G2506,$G2506),9))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 x14ac:dyDescent="0.45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IF($B2507="","",RIGHT($G2507*1000+100+COUNTIF($G$2:$G2507,$G2507),9))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 x14ac:dyDescent="0.45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IF($B2508="","",RIGHT($G2508*1000+100+COUNTIF($G$2:$G2508,$G2508),9))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 x14ac:dyDescent="0.45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IF($B2509="","",RIGHT($G2509*1000+100+COUNTIF($G$2:$G2509,$G2509),9))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 x14ac:dyDescent="0.45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IF($B2510="","",RIGHT($G2510*1000+100+COUNTIF($G$2:$G2510,$G2510),9))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 x14ac:dyDescent="0.45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IF($B2511="","",RIGHT($G2511*1000+100+COUNTIF($G$2:$G2511,$G2511),9))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 x14ac:dyDescent="0.45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IF($B2512="","",RIGHT($G2512*1000+100+COUNTIF($G$2:$G2512,$G2512),9))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 x14ac:dyDescent="0.45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IF($B2513="","",RIGHT($G2513*1000+100+COUNTIF($G$2:$G2513,$G2513),9))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 x14ac:dyDescent="0.45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IF($B2514="","",RIGHT($G2514*1000+100+COUNTIF($G$2:$G2514,$G2514),9))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 x14ac:dyDescent="0.45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IF($B2515="","",RIGHT($G2515*1000+100+COUNTIF($G$2:$G2515,$G2515),9))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 x14ac:dyDescent="0.45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IF($B2516="","",RIGHT($G2516*1000+100+COUNTIF($G$2:$G2516,$G2516),9))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 x14ac:dyDescent="0.45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IF($B2517="","",RIGHT($G2517*1000+100+COUNTIF($G$2:$G2517,$G2517),9))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 x14ac:dyDescent="0.45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IF($B2518="","",RIGHT($G2518*1000+100+COUNTIF($G$2:$G2518,$G2518),9))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 x14ac:dyDescent="0.45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IF($B2519="","",RIGHT($G2519*1000+100+COUNTIF($G$2:$G2519,$G2519),9))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 x14ac:dyDescent="0.45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IF($B2520="","",RIGHT($G2520*1000+100+COUNTIF($G$2:$G2520,$G2520),9))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 x14ac:dyDescent="0.45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IF($B2521="","",RIGHT($G2521*1000+100+COUNTIF($G$2:$G2521,$G2521),9))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 x14ac:dyDescent="0.45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IF($B2522="","",RIGHT($G2522*1000+100+COUNTIF($G$2:$G2522,$G2522),9))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 x14ac:dyDescent="0.45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IF($B2523="","",RIGHT($G2523*1000+100+COUNTIF($G$2:$G2523,$G2523),9))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 x14ac:dyDescent="0.45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IF($B2524="","",RIGHT($G2524*1000+100+COUNTIF($G$2:$G2524,$G2524),9))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 x14ac:dyDescent="0.45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IF($B2525="","",RIGHT($G2525*1000+100+COUNTIF($G$2:$G2525,$G2525),9))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 x14ac:dyDescent="0.45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IF($B2526="","",RIGHT($G2526*1000+100+COUNTIF($G$2:$G2526,$G2526),9))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 x14ac:dyDescent="0.45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IF($B2527="","",RIGHT($G2527*1000+100+COUNTIF($G$2:$G2527,$G2527),9))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 x14ac:dyDescent="0.45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IF($B2528="","",RIGHT($G2528*1000+100+COUNTIF($G$2:$G2528,$G2528),9))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 x14ac:dyDescent="0.45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IF($B2529="","",RIGHT($G2529*1000+100+COUNTIF($G$2:$G2529,$G2529),9))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 x14ac:dyDescent="0.45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IF($B2530="","",RIGHT($G2530*1000+100+COUNTIF($G$2:$G2530,$G2530),9))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 x14ac:dyDescent="0.45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IF($B2531="","",RIGHT($G2531*1000+100+COUNTIF($G$2:$G2531,$G2531),9))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 x14ac:dyDescent="0.45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IF($B2532="","",RIGHT($G2532*1000+100+COUNTIF($G$2:$G2532,$G2532),9))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 x14ac:dyDescent="0.45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IF($B2533="","",RIGHT($G2533*1000+100+COUNTIF($G$2:$G2533,$G2533),9))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 x14ac:dyDescent="0.45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IF($B2534="","",RIGHT($G2534*1000+100+COUNTIF($G$2:$G2534,$G2534),9))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 x14ac:dyDescent="0.45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IF($B2535="","",RIGHT($G2535*1000+100+COUNTIF($G$2:$G2535,$G2535),9))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 x14ac:dyDescent="0.45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IF($B2536="","",RIGHT($G2536*1000+100+COUNTIF($G$2:$G2536,$G2536),9))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 x14ac:dyDescent="0.45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IF($B2537="","",RIGHT($G2537*1000+100+COUNTIF($G$2:$G2537,$G2537),9))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 x14ac:dyDescent="0.45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IF($B2538="","",RIGHT($G2538*1000+100+COUNTIF($G$2:$G2538,$G2538),9))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 x14ac:dyDescent="0.45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IF($B2539="","",RIGHT($G2539*1000+100+COUNTIF($G$2:$G2539,$G2539),9))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 x14ac:dyDescent="0.45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IF($B2540="","",RIGHT($G2540*1000+100+COUNTIF($G$2:$G2540,$G2540),9))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 x14ac:dyDescent="0.45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IF($B2541="","",RIGHT($G2541*1000+100+COUNTIF($G$2:$G2541,$G2541),9))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 x14ac:dyDescent="0.45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IF($B2542="","",RIGHT($G2542*1000+100+COUNTIF($G$2:$G2542,$G2542),9))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 x14ac:dyDescent="0.45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IF($B2543="","",RIGHT($G2543*1000+100+COUNTIF($G$2:$G2543,$G2543),9))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 x14ac:dyDescent="0.45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IF($B2544="","",RIGHT($G2544*1000+100+COUNTIF($G$2:$G2544,$G2544),9))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 x14ac:dyDescent="0.45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IF($B2545="","",RIGHT($G2545*1000+100+COUNTIF($G$2:$G2545,$G2545),9))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 x14ac:dyDescent="0.45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IF($B2546="","",RIGHT($G2546*1000+100+COUNTIF($G$2:$G2546,$G2546),9))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 x14ac:dyDescent="0.45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IF($B2547="","",RIGHT($G2547*1000+100+COUNTIF($G$2:$G2547,$G2547),9))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 x14ac:dyDescent="0.45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IF($B2548="","",RIGHT($G2548*1000+100+COUNTIF($G$2:$G2548,$G2548),9))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 x14ac:dyDescent="0.45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IF($B2549="","",RIGHT($G2549*1000+100+COUNTIF($G$2:$G2549,$G2549),9))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 x14ac:dyDescent="0.45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IF($B2550="","",RIGHT($G2550*1000+100+COUNTIF($G$2:$G2550,$G2550),9))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 x14ac:dyDescent="0.45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IF($B2551="","",RIGHT($G2551*1000+100+COUNTIF($G$2:$G2551,$G2551),9))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 x14ac:dyDescent="0.45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IF($B2552="","",RIGHT($G2552*1000+100+COUNTIF($G$2:$G2552,$G2552),9))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 x14ac:dyDescent="0.45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IF($B2553="","",RIGHT($G2553*1000+100+COUNTIF($G$2:$G2553,$G2553),9))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 x14ac:dyDescent="0.45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IF($B2554="","",RIGHT($G2554*1000+100+COUNTIF($G$2:$G2554,$G2554),9))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 x14ac:dyDescent="0.45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IF($B2555="","",RIGHT($G2555*1000+100+COUNTIF($G$2:$G2555,$G2555),9))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 x14ac:dyDescent="0.45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IF($B2556="","",RIGHT($G2556*1000+100+COUNTIF($G$2:$G2556,$G2556),9))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 x14ac:dyDescent="0.45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IF($B2557="","",RIGHT($G2557*1000+100+COUNTIF($G$2:$G2557,$G2557),9))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 x14ac:dyDescent="0.45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IF($B2558="","",RIGHT($G2558*1000+100+COUNTIF($G$2:$G2558,$G2558),9))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 x14ac:dyDescent="0.45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IF($B2559="","",RIGHT($G2559*1000+100+COUNTIF($G$2:$G2559,$G2559),9))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 x14ac:dyDescent="0.45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IF($B2560="","",RIGHT($G2560*1000+100+COUNTIF($G$2:$G2560,$G2560),9))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 x14ac:dyDescent="0.45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IF($B2561="","",RIGHT($G2561*1000+100+COUNTIF($G$2:$G2561,$G2561),9))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 x14ac:dyDescent="0.45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IF($B2562="","",RIGHT($G2562*1000+100+COUNTIF($G$2:$G2562,$G2562),9))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 x14ac:dyDescent="0.45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IF($B2563="","",RIGHT($G2563*1000+100+COUNTIF($G$2:$G2563,$G2563),9))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 x14ac:dyDescent="0.45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IF($B2564="","",RIGHT($G2564*1000+100+COUNTIF($G$2:$G2564,$G2564),9))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 x14ac:dyDescent="0.45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IF($B2565="","",RIGHT($G2565*1000+100+COUNTIF($G$2:$G2565,$G2565),9))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 x14ac:dyDescent="0.45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IF($B2566="","",RIGHT($G2566*1000+100+COUNTIF($G$2:$G2566,$G2566),9))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 x14ac:dyDescent="0.45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IF($B2567="","",RIGHT($G2567*1000+100+COUNTIF($G$2:$G2567,$G2567),9))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 x14ac:dyDescent="0.45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IF($B2568="","",RIGHT($G2568*1000+100+COUNTIF($G$2:$G2568,$G2568),9))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 x14ac:dyDescent="0.45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IF($B2569="","",RIGHT($G2569*1000+100+COUNTIF($G$2:$G2569,$G2569),9))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 x14ac:dyDescent="0.45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IF($B2570="","",RIGHT($G2570*1000+100+COUNTIF($G$2:$G2570,$G2570),9))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 x14ac:dyDescent="0.45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IF($B2571="","",RIGHT($G2571*1000+100+COUNTIF($G$2:$G2571,$G2571),9))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 x14ac:dyDescent="0.45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IF($B2572="","",RIGHT($G2572*1000+100+COUNTIF($G$2:$G2572,$G2572),9))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 x14ac:dyDescent="0.45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IF($B2573="","",RIGHT($G2573*1000+100+COUNTIF($G$2:$G2573,$G2573),9))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 x14ac:dyDescent="0.45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IF($B2574="","",RIGHT($G2574*1000+100+COUNTIF($G$2:$G2574,$G2574),9))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 x14ac:dyDescent="0.45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IF($B2575="","",RIGHT($G2575*1000+100+COUNTIF($G$2:$G2575,$G2575),9))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 x14ac:dyDescent="0.45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IF($B2576="","",RIGHT($G2576*1000+100+COUNTIF($G$2:$G2576,$G2576),9))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 x14ac:dyDescent="0.45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IF($B2577="","",RIGHT($G2577*1000+100+COUNTIF($G$2:$G2577,$G2577),9))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 x14ac:dyDescent="0.45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IF($B2578="","",RIGHT($G2578*1000+100+COUNTIF($G$2:$G2578,$G2578),9))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 x14ac:dyDescent="0.45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IF($B2579="","",RIGHT($G2579*1000+100+COUNTIF($G$2:$G2579,$G2579),9))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 x14ac:dyDescent="0.45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IF($B2580="","",RIGHT($G2580*1000+100+COUNTIF($G$2:$G2580,$G2580),9))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 x14ac:dyDescent="0.45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IF($B2581="","",RIGHT($G2581*1000+100+COUNTIF($G$2:$G2581,$G2581),9))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 x14ac:dyDescent="0.45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IF($B2582="","",RIGHT($G2582*1000+100+COUNTIF($G$2:$G2582,$G2582),9))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 x14ac:dyDescent="0.45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IF($B2583="","",RIGHT($G2583*1000+100+COUNTIF($G$2:$G2583,$G2583),9))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 x14ac:dyDescent="0.45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IF($B2584="","",RIGHT($G2584*1000+100+COUNTIF($G$2:$G2584,$G2584),9))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 x14ac:dyDescent="0.45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IF($B2585="","",RIGHT($G2585*1000+100+COUNTIF($G$2:$G2585,$G2585),9))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 x14ac:dyDescent="0.45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IF($B2586="","",RIGHT($G2586*1000+100+COUNTIF($G$2:$G2586,$G2586),9))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 x14ac:dyDescent="0.45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IF($B2587="","",RIGHT($G2587*1000+100+COUNTIF($G$2:$G2587,$G2587),9))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 x14ac:dyDescent="0.45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IF($B2588="","",RIGHT($G2588*1000+100+COUNTIF($G$2:$G2588,$G2588),9))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 x14ac:dyDescent="0.45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IF($B2589="","",RIGHT($G2589*1000+100+COUNTIF($G$2:$G2589,$G2589),9))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 x14ac:dyDescent="0.45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IF($B2590="","",RIGHT($G2590*1000+100+COUNTIF($G$2:$G2590,$G2590),9))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 x14ac:dyDescent="0.45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IF($B2591="","",RIGHT($G2591*1000+100+COUNTIF($G$2:$G2591,$G2591),9))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 x14ac:dyDescent="0.45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IF($B2592="","",RIGHT($G2592*1000+100+COUNTIF($G$2:$G2592,$G2592),9))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 x14ac:dyDescent="0.45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IF($B2593="","",RIGHT($G2593*1000+100+COUNTIF($G$2:$G2593,$G2593),9))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 x14ac:dyDescent="0.45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IF($B2594="","",RIGHT($G2594*1000+100+COUNTIF($G$2:$G2594,$G2594),9))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 x14ac:dyDescent="0.45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IF($B2595="","",RIGHT($G2595*1000+100+COUNTIF($G$2:$G2595,$G2595),9))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 x14ac:dyDescent="0.45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IF($B2596="","",RIGHT($G2596*1000+100+COUNTIF($G$2:$G2596,$G2596),9))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 x14ac:dyDescent="0.45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IF($B2597="","",RIGHT($G2597*1000+100+COUNTIF($G$2:$G2597,$G2597),9))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 x14ac:dyDescent="0.45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IF($B2598="","",RIGHT($G2598*1000+100+COUNTIF($G$2:$G2598,$G2598),9))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 x14ac:dyDescent="0.45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IF($B2599="","",RIGHT($G2599*1000+100+COUNTIF($G$2:$G2599,$G2599),9))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 x14ac:dyDescent="0.45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IF($B2600="","",RIGHT($G2600*1000+100+COUNTIF($G$2:$G2600,$G2600),9))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 x14ac:dyDescent="0.45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IF($B2601="","",RIGHT($G2601*1000+100+COUNTIF($G$2:$G2601,$G2601),9))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 x14ac:dyDescent="0.45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IF($B2602="","",RIGHT($G2602*1000+100+COUNTIF($G$2:$G2602,$G2602),9))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 x14ac:dyDescent="0.45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IF($B2603="","",RIGHT($G2603*1000+100+COUNTIF($G$2:$G2603,$G2603),9))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 x14ac:dyDescent="0.45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IF($B2604="","",RIGHT($G2604*1000+100+COUNTIF($G$2:$G2604,$G2604),9))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 x14ac:dyDescent="0.45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IF($B2605="","",RIGHT($G2605*1000+100+COUNTIF($G$2:$G2605,$G2605),9))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 x14ac:dyDescent="0.45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IF($B2606="","",RIGHT($G2606*1000+100+COUNTIF($G$2:$G2606,$G2606),9))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 x14ac:dyDescent="0.45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IF($B2607="","",RIGHT($G2607*1000+100+COUNTIF($G$2:$G2607,$G2607),9))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 x14ac:dyDescent="0.45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IF($B2608="","",RIGHT($G2608*1000+100+COUNTIF($G$2:$G2608,$G2608),9))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 x14ac:dyDescent="0.45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IF($B2609="","",RIGHT($G2609*1000+100+COUNTIF($G$2:$G2609,$G2609),9))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 x14ac:dyDescent="0.45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IF($B2610="","",RIGHT($G2610*1000+100+COUNTIF($G$2:$G2610,$G2610),9))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 x14ac:dyDescent="0.45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IF($B2611="","",RIGHT($G2611*1000+100+COUNTIF($G$2:$G2611,$G2611),9))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 x14ac:dyDescent="0.45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IF($B2612="","",RIGHT($G2612*1000+100+COUNTIF($G$2:$G2612,$G2612),9))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 x14ac:dyDescent="0.45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IF($B2613="","",RIGHT($G2613*1000+100+COUNTIF($G$2:$G2613,$G2613),9))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 x14ac:dyDescent="0.45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IF($B2614="","",RIGHT($G2614*1000+100+COUNTIF($G$2:$G2614,$G2614),9))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 x14ac:dyDescent="0.45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IF($B2615="","",RIGHT($G2615*1000+100+COUNTIF($G$2:$G2615,$G2615),9))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 x14ac:dyDescent="0.45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IF($B2616="","",RIGHT($G2616*1000+100+COUNTIF($G$2:$G2616,$G2616),9))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 x14ac:dyDescent="0.45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IF($B2617="","",RIGHT($G2617*1000+100+COUNTIF($G$2:$G2617,$G2617),9))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 x14ac:dyDescent="0.45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IF($B2618="","",RIGHT($G2618*1000+100+COUNTIF($G$2:$G2618,$G2618),9))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 x14ac:dyDescent="0.45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IF($B2619="","",RIGHT($G2619*1000+100+COUNTIF($G$2:$G2619,$G2619),9))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 x14ac:dyDescent="0.45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IF($B2620="","",RIGHT($G2620*1000+100+COUNTIF($G$2:$G2620,$G2620),9))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 x14ac:dyDescent="0.45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IF($B2621="","",RIGHT($G2621*1000+100+COUNTIF($G$2:$G2621,$G2621),9))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 x14ac:dyDescent="0.45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IF($B2622="","",RIGHT($G2622*1000+100+COUNTIF($G$2:$G2622,$G2622),9))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 x14ac:dyDescent="0.45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IF($B2623="","",RIGHT($G2623*1000+100+COUNTIF($G$2:$G2623,$G2623),9))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 x14ac:dyDescent="0.45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IF($B2624="","",RIGHT($G2624*1000+100+COUNTIF($G$2:$G2624,$G2624),9))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 x14ac:dyDescent="0.45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IF($B2625="","",RIGHT($G2625*1000+100+COUNTIF($G$2:$G2625,$G2625),9))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 x14ac:dyDescent="0.45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IF($B2626="","",RIGHT($G2626*1000+100+COUNTIF($G$2:$G2626,$G2626),9))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 x14ac:dyDescent="0.45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IF($B2627="","",RIGHT($G2627*1000+100+COUNTIF($G$2:$G2627,$G2627),9))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 x14ac:dyDescent="0.45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IF($B2628="","",RIGHT($G2628*1000+100+COUNTIF($G$2:$G2628,$G2628),9))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 x14ac:dyDescent="0.45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IF($B2629="","",RIGHT($G2629*1000+100+COUNTIF($G$2:$G2629,$G2629),9))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 x14ac:dyDescent="0.45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IF($B2630="","",RIGHT($G2630*1000+100+COUNTIF($G$2:$G2630,$G2630),9))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 x14ac:dyDescent="0.45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IF($B2631="","",RIGHT($G2631*1000+100+COUNTIF($G$2:$G2631,$G2631),9))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 x14ac:dyDescent="0.45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IF($B2632="","",RIGHT($G2632*1000+100+COUNTIF($G$2:$G2632,$G2632),9))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 x14ac:dyDescent="0.45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IF($B2633="","",RIGHT($G2633*1000+100+COUNTIF($G$2:$G2633,$G2633),9))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 x14ac:dyDescent="0.45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IF($B2634="","",RIGHT($G2634*1000+100+COUNTIF($G$2:$G2634,$G2634),9))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 x14ac:dyDescent="0.45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IF($B2635="","",RIGHT($G2635*1000+100+COUNTIF($G$2:$G2635,$G2635),9))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 x14ac:dyDescent="0.45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IF($B2636="","",RIGHT($G2636*1000+100+COUNTIF($G$2:$G2636,$G2636),9))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 x14ac:dyDescent="0.45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IF($B2637="","",RIGHT($G2637*1000+100+COUNTIF($G$2:$G2637,$G2637),9))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 x14ac:dyDescent="0.45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IF($B2638="","",RIGHT($G2638*1000+100+COUNTIF($G$2:$G2638,$G2638),9))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 x14ac:dyDescent="0.45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IF($B2639="","",RIGHT($G2639*1000+100+COUNTIF($G$2:$G2639,$G2639),9))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 x14ac:dyDescent="0.45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IF($B2640="","",RIGHT($G2640*1000+100+COUNTIF($G$2:$G2640,$G2640),9))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 x14ac:dyDescent="0.45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IF($B2641="","",RIGHT($G2641*1000+100+COUNTIF($G$2:$G2641,$G2641),9))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 x14ac:dyDescent="0.45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IF($B2642="","",RIGHT($G2642*1000+100+COUNTIF($G$2:$G2642,$G2642),9))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 x14ac:dyDescent="0.45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IF($B2643="","",RIGHT($G2643*1000+100+COUNTIF($G$2:$G2643,$G2643),9))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 x14ac:dyDescent="0.45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IF($B2644="","",RIGHT($G2644*1000+100+COUNTIF($G$2:$G2644,$G2644),9))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 x14ac:dyDescent="0.45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IF($B2645="","",RIGHT($G2645*1000+100+COUNTIF($G$2:$G2645,$G2645),9))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 x14ac:dyDescent="0.45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IF($B2646="","",RIGHT($G2646*1000+100+COUNTIF($G$2:$G2646,$G2646),9))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 x14ac:dyDescent="0.45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IF($B2647="","",RIGHT($G2647*1000+100+COUNTIF($G$2:$G2647,$G2647),9))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 x14ac:dyDescent="0.45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IF($B2648="","",RIGHT($G2648*1000+100+COUNTIF($G$2:$G2648,$G2648),9))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 x14ac:dyDescent="0.45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IF($B2649="","",RIGHT($G2649*1000+100+COUNTIF($G$2:$G2649,$G2649),9))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 x14ac:dyDescent="0.45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IF($B2650="","",RIGHT($G2650*1000+100+COUNTIF($G$2:$G2650,$G2650),9))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 x14ac:dyDescent="0.45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IF($B2651="","",RIGHT($G2651*1000+100+COUNTIF($G$2:$G2651,$G2651),9))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 x14ac:dyDescent="0.45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IF($B2652="","",RIGHT($G2652*1000+100+COUNTIF($G$2:$G2652,$G2652),9))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 x14ac:dyDescent="0.45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IF($B2653="","",RIGHT($G2653*1000+100+COUNTIF($G$2:$G2653,$G2653),9))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 x14ac:dyDescent="0.45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IF($B2654="","",RIGHT($G2654*1000+100+COUNTIF($G$2:$G2654,$G2654),9))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 x14ac:dyDescent="0.45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IF($B2655="","",RIGHT($G2655*1000+100+COUNTIF($G$2:$G2655,$G2655),9))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 x14ac:dyDescent="0.45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IF($B2656="","",RIGHT($G2656*1000+100+COUNTIF($G$2:$G2656,$G2656),9))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 x14ac:dyDescent="0.45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IF($B2657="","",RIGHT($G2657*1000+100+COUNTIF($G$2:$G2657,$G2657),9))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 x14ac:dyDescent="0.45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IF($B2658="","",RIGHT($G2658*1000+100+COUNTIF($G$2:$G2658,$G2658),9))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 x14ac:dyDescent="0.45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IF($B2659="","",RIGHT($G2659*1000+100+COUNTIF($G$2:$G2659,$G2659),9))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 x14ac:dyDescent="0.45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IF($B2660="","",RIGHT($G2660*1000+100+COUNTIF($G$2:$G2660,$G2660),9))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 x14ac:dyDescent="0.45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IF($B2661="","",RIGHT($G2661*1000+100+COUNTIF($G$2:$G2661,$G2661),9))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 x14ac:dyDescent="0.45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IF($B2662="","",RIGHT($G2662*1000+100+COUNTIF($G$2:$G2662,$G2662),9))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 x14ac:dyDescent="0.45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IF($B2663="","",RIGHT($G2663*1000+100+COUNTIF($G$2:$G2663,$G2663),9))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 x14ac:dyDescent="0.45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IF($B2664="","",RIGHT($G2664*1000+100+COUNTIF($G$2:$G2664,$G2664),9))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 x14ac:dyDescent="0.45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IF($B2665="","",RIGHT($G2665*1000+100+COUNTIF($G$2:$G2665,$G2665),9))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 x14ac:dyDescent="0.45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IF($B2666="","",RIGHT($G2666*1000+100+COUNTIF($G$2:$G2666,$G2666),9))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 x14ac:dyDescent="0.45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IF($B2667="","",RIGHT($G2667*1000+100+COUNTIF($G$2:$G2667,$G2667),9))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 x14ac:dyDescent="0.45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IF($B2668="","",RIGHT($G2668*1000+100+COUNTIF($G$2:$G2668,$G2668),9))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 x14ac:dyDescent="0.45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IF($B2669="","",RIGHT($G2669*1000+100+COUNTIF($G$2:$G2669,$G2669),9))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 x14ac:dyDescent="0.45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IF($B2670="","",RIGHT($G2670*1000+100+COUNTIF($G$2:$G2670,$G2670),9))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 x14ac:dyDescent="0.45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IF($B2671="","",RIGHT($G2671*1000+100+COUNTIF($G$2:$G2671,$G2671),9))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 x14ac:dyDescent="0.45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IF($B2672="","",RIGHT($G2672*1000+100+COUNTIF($G$2:$G2672,$G2672),9))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 x14ac:dyDescent="0.45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IF($B2673="","",RIGHT($G2673*1000+100+COUNTIF($G$2:$G2673,$G2673),9))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 x14ac:dyDescent="0.45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IF($B2674="","",RIGHT($G2674*1000+100+COUNTIF($G$2:$G2674,$G2674),9))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 x14ac:dyDescent="0.45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IF($B2675="","",RIGHT($G2675*1000+100+COUNTIF($G$2:$G2675,$G2675),9))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 x14ac:dyDescent="0.45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IF($B2676="","",RIGHT($G2676*1000+100+COUNTIF($G$2:$G2676,$G2676),9))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 x14ac:dyDescent="0.45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IF($B2677="","",RIGHT($G2677*1000+100+COUNTIF($G$2:$G2677,$G2677),9))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 x14ac:dyDescent="0.45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IF($B2678="","",RIGHT($G2678*1000+100+COUNTIF($G$2:$G2678,$G2678),9))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 x14ac:dyDescent="0.45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IF($B2679="","",RIGHT($G2679*1000+100+COUNTIF($G$2:$G2679,$G2679),9))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 x14ac:dyDescent="0.45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IF($B2680="","",RIGHT($G2680*1000+100+COUNTIF($G$2:$G2680,$G2680),9))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 x14ac:dyDescent="0.45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IF($B2681="","",RIGHT($G2681*1000+100+COUNTIF($G$2:$G2681,$G2681),9))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 x14ac:dyDescent="0.45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IF($B2682="","",RIGHT($G2682*1000+100+COUNTIF($G$2:$G2682,$G2682),9))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 x14ac:dyDescent="0.45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IF($B2683="","",RIGHT($G2683*1000+100+COUNTIF($G$2:$G2683,$G2683),9))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 x14ac:dyDescent="0.45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IF($B2684="","",RIGHT($G2684*1000+100+COUNTIF($G$2:$G2684,$G2684),9))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 x14ac:dyDescent="0.45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IF($B2685="","",RIGHT($G2685*1000+100+COUNTIF($G$2:$G2685,$G2685),9))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 x14ac:dyDescent="0.45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IF($B2686="","",RIGHT($G2686*1000+100+COUNTIF($G$2:$G2686,$G2686),9))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 x14ac:dyDescent="0.45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IF($B2687="","",RIGHT($G2687*1000+100+COUNTIF($G$2:$G2687,$G2687),9))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 x14ac:dyDescent="0.45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IF($B2688="","",RIGHT($G2688*1000+100+COUNTIF($G$2:$G2688,$G2688),9))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 x14ac:dyDescent="0.45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IF($B2689="","",RIGHT($G2689*1000+100+COUNTIF($G$2:$G2689,$G2689),9))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 x14ac:dyDescent="0.45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IF($B2690="","",RIGHT($G2690*1000+100+COUNTIF($G$2:$G2690,$G2690),9))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 x14ac:dyDescent="0.45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IF($B2691="","",RIGHT($G2691*1000+100+COUNTIF($G$2:$G2691,$G2691),9))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 x14ac:dyDescent="0.45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IF($B2692="","",RIGHT($G2692*1000+100+COUNTIF($G$2:$G2692,$G2692),9))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 x14ac:dyDescent="0.45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IF($B2693="","",RIGHT($G2693*1000+100+COUNTIF($G$2:$G2693,$G2693),9))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 x14ac:dyDescent="0.45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IF($B2694="","",RIGHT($G2694*1000+100+COUNTIF($G$2:$G2694,$G2694),9))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 x14ac:dyDescent="0.45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IF($B2695="","",RIGHT($G2695*1000+100+COUNTIF($G$2:$G2695,$G2695),9))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 x14ac:dyDescent="0.45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IF($B2696="","",RIGHT($G2696*1000+100+COUNTIF($G$2:$G2696,$G2696),9))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 x14ac:dyDescent="0.45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IF($B2697="","",RIGHT($G2697*1000+100+COUNTIF($G$2:$G2697,$G2697),9))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 x14ac:dyDescent="0.45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IF($B2698="","",RIGHT($G2698*1000+100+COUNTIF($G$2:$G2698,$G2698),9))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 x14ac:dyDescent="0.45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IF($B2699="","",RIGHT($G2699*1000+100+COUNTIF($G$2:$G2699,$G2699),9))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 x14ac:dyDescent="0.45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IF($B2700="","",RIGHT($G2700*1000+100+COUNTIF($G$2:$G2700,$G2700),9))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 x14ac:dyDescent="0.45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IF($B2701="","",RIGHT($G2701*1000+100+COUNTIF($G$2:$G2701,$G2701),9))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 x14ac:dyDescent="0.45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IF($B2702="","",RIGHT($G2702*1000+100+COUNTIF($G$2:$G2702,$G2702),9))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 x14ac:dyDescent="0.45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IF($B2703="","",RIGHT($G2703*1000+100+COUNTIF($G$2:$G2703,$G2703),9))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 x14ac:dyDescent="0.45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IF($B2704="","",RIGHT($G2704*1000+100+COUNTIF($G$2:$G2704,$G2704),9))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 x14ac:dyDescent="0.45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IF($B2705="","",RIGHT($G2705*1000+100+COUNTIF($G$2:$G2705,$G2705),9))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 x14ac:dyDescent="0.45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IF($B2706="","",RIGHT($G2706*1000+100+COUNTIF($G$2:$G2706,$G2706),9))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 x14ac:dyDescent="0.45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IF($B2707="","",RIGHT($G2707*1000+100+COUNTIF($G$2:$G2707,$G2707),9))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 x14ac:dyDescent="0.45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IF($B2708="","",RIGHT($G2708*1000+100+COUNTIF($G$2:$G2708,$G2708),9))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 x14ac:dyDescent="0.45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IF($B2709="","",RIGHT($G2709*1000+100+COUNTIF($G$2:$G2709,$G2709),9))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 x14ac:dyDescent="0.45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IF($B2710="","",RIGHT($G2710*1000+100+COUNTIF($G$2:$G2710,$G2710),9))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 x14ac:dyDescent="0.45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IF($B2711="","",RIGHT($G2711*1000+100+COUNTIF($G$2:$G2711,$G2711),9))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 x14ac:dyDescent="0.45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IF($B2712="","",RIGHT($G2712*1000+100+COUNTIF($G$2:$G2712,$G2712),9))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 x14ac:dyDescent="0.45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IF($B2713="","",RIGHT($G2713*1000+100+COUNTIF($G$2:$G2713,$G2713),9))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 x14ac:dyDescent="0.45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IF($B2714="","",RIGHT($G2714*1000+100+COUNTIF($G$2:$G2714,$G2714),9))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 x14ac:dyDescent="0.45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IF($B2715="","",RIGHT($G2715*1000+100+COUNTIF($G$2:$G2715,$G2715),9))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 x14ac:dyDescent="0.45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IF($B2716="","",RIGHT($G2716*1000+100+COUNTIF($G$2:$G2716,$G2716),9))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 x14ac:dyDescent="0.45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IF($B2717="","",RIGHT($G2717*1000+100+COUNTIF($G$2:$G2717,$G2717),9))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 x14ac:dyDescent="0.45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IF($B2718="","",RIGHT($G2718*1000+100+COUNTIF($G$2:$G2718,$G2718),9))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 x14ac:dyDescent="0.45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IF($B2719="","",RIGHT($G2719*1000+100+COUNTIF($G$2:$G2719,$G2719),9))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 x14ac:dyDescent="0.45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IF($B2720="","",RIGHT($G2720*1000+100+COUNTIF($G$2:$G2720,$G2720),9))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 x14ac:dyDescent="0.45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IF($B2721="","",RIGHT($G2721*1000+100+COUNTIF($G$2:$G2721,$G2721),9))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 x14ac:dyDescent="0.45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IF($B2722="","",RIGHT($G2722*1000+100+COUNTIF($G$2:$G2722,$G2722),9))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 x14ac:dyDescent="0.45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IF($B2723="","",RIGHT($G2723*1000+100+COUNTIF($G$2:$G2723,$G2723),9))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 x14ac:dyDescent="0.45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IF($B2724="","",RIGHT($G2724*1000+100+COUNTIF($G$2:$G2724,$G2724),9))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 x14ac:dyDescent="0.45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IF($B2725="","",RIGHT($G2725*1000+100+COUNTIF($G$2:$G2725,$G2725),9))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 x14ac:dyDescent="0.45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IF($B2726="","",RIGHT($G2726*1000+100+COUNTIF($G$2:$G2726,$G2726),9))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 x14ac:dyDescent="0.45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IF($B2727="","",RIGHT($G2727*1000+100+COUNTIF($G$2:$G2727,$G2727),9))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 x14ac:dyDescent="0.45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IF($B2728="","",RIGHT($G2728*1000+100+COUNTIF($G$2:$G2728,$G2728),9))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 x14ac:dyDescent="0.45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IF($B2729="","",RIGHT($G2729*1000+100+COUNTIF($G$2:$G2729,$G2729),9))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 x14ac:dyDescent="0.45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IF($B2730="","",RIGHT($G2730*1000+100+COUNTIF($G$2:$G2730,$G2730),9))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 x14ac:dyDescent="0.45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IF($B2731="","",RIGHT($G2731*1000+100+COUNTIF($G$2:$G2731,$G2731),9))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 x14ac:dyDescent="0.45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IF($B2732="","",RIGHT($G2732*1000+100+COUNTIF($G$2:$G2732,$G2732),9))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 x14ac:dyDescent="0.45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IF($B2733="","",RIGHT($G2733*1000+100+COUNTIF($G$2:$G2733,$G2733),9))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 x14ac:dyDescent="0.45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IF($B2734="","",RIGHT($G2734*1000+100+COUNTIF($G$2:$G2734,$G2734),9))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 x14ac:dyDescent="0.45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IF($B2735="","",RIGHT($G2735*1000+100+COUNTIF($G$2:$G2735,$G2735),9))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 x14ac:dyDescent="0.45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IF($B2736="","",RIGHT($G2736*1000+100+COUNTIF($G$2:$G2736,$G2736),9))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 x14ac:dyDescent="0.45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IF($B2737="","",RIGHT($G2737*1000+100+COUNTIF($G$2:$G2737,$G2737),9))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 x14ac:dyDescent="0.45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IF($B2738="","",RIGHT($G2738*1000+100+COUNTIF($G$2:$G2738,$G2738),9))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 x14ac:dyDescent="0.45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IF($B2739="","",RIGHT($G2739*1000+100+COUNTIF($G$2:$G2739,$G2739),9))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 x14ac:dyDescent="0.45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IF($B2740="","",RIGHT($G2740*1000+100+COUNTIF($G$2:$G2740,$G2740),9))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 x14ac:dyDescent="0.45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IF($B2741="","",RIGHT($G2741*1000+100+COUNTIF($G$2:$G2741,$G2741),9))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 x14ac:dyDescent="0.45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IF($B2742="","",RIGHT($G2742*1000+100+COUNTIF($G$2:$G2742,$G2742),9))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 x14ac:dyDescent="0.45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IF($B2743="","",RIGHT($G2743*1000+100+COUNTIF($G$2:$G2743,$G2743),9))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 x14ac:dyDescent="0.45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IF($B2744="","",RIGHT($G2744*1000+100+COUNTIF($G$2:$G2744,$G2744),9))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 x14ac:dyDescent="0.45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IF($B2745="","",RIGHT($G2745*1000+100+COUNTIF($G$2:$G2745,$G2745),9))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 x14ac:dyDescent="0.45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IF($B2746="","",RIGHT($G2746*1000+100+COUNTIF($G$2:$G2746,$G2746),9))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 x14ac:dyDescent="0.45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IF($B2747="","",RIGHT($G2747*1000+100+COUNTIF($G$2:$G2747,$G2747),9))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 x14ac:dyDescent="0.45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IF($B2748="","",RIGHT($G2748*1000+100+COUNTIF($G$2:$G2748,$G2748),9))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 x14ac:dyDescent="0.45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IF($B2749="","",RIGHT($G2749*1000+100+COUNTIF($G$2:$G2749,$G2749),9))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 x14ac:dyDescent="0.45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IF($B2750="","",RIGHT($G2750*1000+100+COUNTIF($G$2:$G2750,$G2750),9))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 x14ac:dyDescent="0.45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IF($B2751="","",RIGHT($G2751*1000+100+COUNTIF($G$2:$G2751,$G2751),9))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 x14ac:dyDescent="0.45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IF($B2752="","",RIGHT($G2752*1000+100+COUNTIF($G$2:$G2752,$G2752),9))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 x14ac:dyDescent="0.45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IF($B2753="","",RIGHT($G2753*1000+100+COUNTIF($G$2:$G2753,$G2753),9))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 x14ac:dyDescent="0.45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IF($B2754="","",RIGHT($G2754*1000+100+COUNTIF($G$2:$G2754,$G2754),9))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 x14ac:dyDescent="0.45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IF($B2755="","",RIGHT($G2755*1000+100+COUNTIF($G$2:$G2755,$G2755),9))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 x14ac:dyDescent="0.45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IF($B2756="","",RIGHT($G2756*1000+100+COUNTIF($G$2:$G2756,$G2756),9))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 x14ac:dyDescent="0.45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IF($B2757="","",RIGHT($G2757*1000+100+COUNTIF($G$2:$G2757,$G2757),9))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 x14ac:dyDescent="0.45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IF($B2758="","",RIGHT($G2758*1000+100+COUNTIF($G$2:$G2758,$G2758),9))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 x14ac:dyDescent="0.45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IF($B2759="","",RIGHT($G2759*1000+100+COUNTIF($G$2:$G2759,$G2759),9))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 x14ac:dyDescent="0.45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IF($B2760="","",RIGHT($G2760*1000+100+COUNTIF($G$2:$G2760,$G2760),9))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 x14ac:dyDescent="0.45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IF($B2761="","",RIGHT($G2761*1000+100+COUNTIF($G$2:$G2761,$G2761),9))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 x14ac:dyDescent="0.45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IF($B2762="","",RIGHT($G2762*1000+100+COUNTIF($G$2:$G2762,$G2762),9))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 x14ac:dyDescent="0.45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IF($B2763="","",RIGHT($G2763*1000+100+COUNTIF($G$2:$G2763,$G2763),9))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 x14ac:dyDescent="0.45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IF($B2764="","",RIGHT($G2764*1000+100+COUNTIF($G$2:$G2764,$G2764),9))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 x14ac:dyDescent="0.45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IF($B2765="","",RIGHT($G2765*1000+100+COUNTIF($G$2:$G2765,$G2765),9))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 x14ac:dyDescent="0.45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IF($B2766="","",RIGHT($G2766*1000+100+COUNTIF($G$2:$G2766,$G2766),9))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 x14ac:dyDescent="0.45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IF($B2767="","",RIGHT($G2767*1000+100+COUNTIF($G$2:$G2767,$G2767),9))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 x14ac:dyDescent="0.45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IF($B2768="","",RIGHT($G2768*1000+100+COUNTIF($G$2:$G2768,$G2768),9))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 x14ac:dyDescent="0.45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IF($B2769="","",RIGHT($G2769*1000+100+COUNTIF($G$2:$G2769,$G2769),9))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 x14ac:dyDescent="0.45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IF($B2770="","",RIGHT($G2770*1000+100+COUNTIF($G$2:$G2770,$G2770),9))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 x14ac:dyDescent="0.45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IF($B2771="","",RIGHT($G2771*1000+100+COUNTIF($G$2:$G2771,$G2771),9))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 x14ac:dyDescent="0.45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IF($B2772="","",RIGHT($G2772*1000+100+COUNTIF($G$2:$G2772,$G2772),9))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 x14ac:dyDescent="0.45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IF($B2773="","",RIGHT($G2773*1000+100+COUNTIF($G$2:$G2773,$G2773),9))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 x14ac:dyDescent="0.45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IF($B2774="","",RIGHT($G2774*1000+100+COUNTIF($G$2:$G2774,$G2774),9))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 x14ac:dyDescent="0.45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IF($B2775="","",RIGHT($G2775*1000+100+COUNTIF($G$2:$G2775,$G2775),9))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 x14ac:dyDescent="0.45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IF($B2776="","",RIGHT($G2776*1000+100+COUNTIF($G$2:$G2776,$G2776),9))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 x14ac:dyDescent="0.45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IF($B2777="","",RIGHT($G2777*1000+100+COUNTIF($G$2:$G2777,$G2777),9))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 x14ac:dyDescent="0.45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IF($B2778="","",RIGHT($G2778*1000+100+COUNTIF($G$2:$G2778,$G2778),9))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 x14ac:dyDescent="0.45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IF($B2779="","",RIGHT($G2779*1000+100+COUNTIF($G$2:$G2779,$G2779),9))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 x14ac:dyDescent="0.45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IF($B2780="","",RIGHT($G2780*1000+100+COUNTIF($G$2:$G2780,$G2780),9))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 x14ac:dyDescent="0.45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IF($B2781="","",RIGHT($G2781*1000+100+COUNTIF($G$2:$G2781,$G2781),9))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 x14ac:dyDescent="0.45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IF($B2782="","",RIGHT($G2782*1000+100+COUNTIF($G$2:$G2782,$G2782),9))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 x14ac:dyDescent="0.45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IF($B2783="","",RIGHT($G2783*1000+100+COUNTIF($G$2:$G2783,$G2783),9))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 x14ac:dyDescent="0.45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IF($B2784="","",RIGHT($G2784*1000+100+COUNTIF($G$2:$G2784,$G2784),9))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 x14ac:dyDescent="0.45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IF($B2785="","",RIGHT($G2785*1000+100+COUNTIF($G$2:$G2785,$G2785),9))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 x14ac:dyDescent="0.45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IF($B2786="","",RIGHT($G2786*1000+100+COUNTIF($G$2:$G2786,$G2786),9))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 x14ac:dyDescent="0.45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IF($B2787="","",RIGHT($G2787*1000+100+COUNTIF($G$2:$G2787,$G2787),9))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 x14ac:dyDescent="0.45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IF($B2788="","",RIGHT($G2788*1000+100+COUNTIF($G$2:$G2788,$G2788),9))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 x14ac:dyDescent="0.45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IF($B2789="","",RIGHT($G2789*1000+100+COUNTIF($G$2:$G2789,$G2789),9))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 x14ac:dyDescent="0.45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IF($B2790="","",RIGHT($G2790*1000+100+COUNTIF($G$2:$G2790,$G2790),9))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 x14ac:dyDescent="0.45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IF($B2791="","",RIGHT($G2791*1000+100+COUNTIF($G$2:$G2791,$G2791),9))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 x14ac:dyDescent="0.45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IF($B2792="","",RIGHT($G2792*1000+100+COUNTIF($G$2:$G2792,$G2792),9))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 x14ac:dyDescent="0.45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IF($B2793="","",RIGHT($G2793*1000+100+COUNTIF($G$2:$G2793,$G2793),9))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 x14ac:dyDescent="0.45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IF($B2794="","",RIGHT($G2794*1000+100+COUNTIF($G$2:$G2794,$G2794),9))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 x14ac:dyDescent="0.45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IF($B2795="","",RIGHT($G2795*1000+100+COUNTIF($G$2:$G2795,$G2795),9))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 x14ac:dyDescent="0.45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IF($B2796="","",RIGHT($G2796*1000+100+COUNTIF($G$2:$G2796,$G2796),9))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 x14ac:dyDescent="0.45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IF($B2797="","",RIGHT($G2797*1000+100+COUNTIF($G$2:$G2797,$G2797),9))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 x14ac:dyDescent="0.45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IF($B2798="","",RIGHT($G2798*1000+100+COUNTIF($G$2:$G2798,$G2798),9))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 x14ac:dyDescent="0.45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IF($B2799="","",RIGHT($G2799*1000+100+COUNTIF($G$2:$G2799,$G2799),9))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 x14ac:dyDescent="0.45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IF($B2800="","",RIGHT($G2800*1000+100+COUNTIF($G$2:$G2800,$G2800),9))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 x14ac:dyDescent="0.45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IF($B2801="","",RIGHT($G2801*1000+100+COUNTIF($G$2:$G2801,$G2801),9))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 x14ac:dyDescent="0.45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IF($B2802="","",RIGHT($G2802*1000+100+COUNTIF($G$2:$G2802,$G2802),9))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 x14ac:dyDescent="0.45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IF($B2803="","",RIGHT($G2803*1000+100+COUNTIF($G$2:$G2803,$G2803),9))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 x14ac:dyDescent="0.45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IF($B2804="","",RIGHT($G2804*1000+100+COUNTIF($G$2:$G2804,$G2804),9))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 x14ac:dyDescent="0.45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IF($B2805="","",RIGHT($G2805*1000+100+COUNTIF($G$2:$G2805,$G2805),9))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 x14ac:dyDescent="0.45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IF($B2806="","",RIGHT($G2806*1000+100+COUNTIF($G$2:$G2806,$G2806),9))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 x14ac:dyDescent="0.45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IF($B2807="","",RIGHT($G2807*1000+100+COUNTIF($G$2:$G2807,$G2807),9))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 x14ac:dyDescent="0.45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IF($B2808="","",RIGHT($G2808*1000+100+COUNTIF($G$2:$G2808,$G2808),9))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 x14ac:dyDescent="0.45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IF($B2809="","",RIGHT($G2809*1000+100+COUNTIF($G$2:$G2809,$G2809),9))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 x14ac:dyDescent="0.45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IF($B2810="","",RIGHT($G2810*1000+100+COUNTIF($G$2:$G2810,$G2810),9))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 x14ac:dyDescent="0.45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IF($B2811="","",RIGHT($G2811*1000+100+COUNTIF($G$2:$G2811,$G2811),9))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 x14ac:dyDescent="0.45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IF($B2812="","",RIGHT($G2812*1000+100+COUNTIF($G$2:$G2812,$G2812),9))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 x14ac:dyDescent="0.45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IF($B2813="","",RIGHT($G2813*1000+100+COUNTIF($G$2:$G2813,$G2813),9))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 x14ac:dyDescent="0.45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IF($B2814="","",RIGHT($G2814*1000+100+COUNTIF($G$2:$G2814,$G2814),9))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 x14ac:dyDescent="0.45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IF($B2815="","",RIGHT($G2815*1000+100+COUNTIF($G$2:$G2815,$G2815),9))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 x14ac:dyDescent="0.45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IF($B2816="","",RIGHT($G2816*1000+100+COUNTIF($G$2:$G2816,$G2816),9))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 x14ac:dyDescent="0.45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IF($B2817="","",RIGHT($G2817*1000+100+COUNTIF($G$2:$G2817,$G2817),9))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 x14ac:dyDescent="0.45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IF($B2818="","",RIGHT($G2818*1000+100+COUNTIF($G$2:$G2818,$G2818),9))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 x14ac:dyDescent="0.45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IF($B2819="","",RIGHT($G2819*1000+100+COUNTIF($G$2:$G2819,$G2819),9))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 x14ac:dyDescent="0.45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IF($B2820="","",RIGHT($G2820*1000+100+COUNTIF($G$2:$G2820,$G2820),9))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 x14ac:dyDescent="0.45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IF($B2821="","",RIGHT($G2821*1000+100+COUNTIF($G$2:$G2821,$G2821),9))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 x14ac:dyDescent="0.45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IF($B2822="","",RIGHT($G2822*1000+100+COUNTIF($G$2:$G2822,$G2822),9))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 x14ac:dyDescent="0.45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IF($B2823="","",RIGHT($G2823*1000+100+COUNTIF($G$2:$G2823,$G2823),9))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 x14ac:dyDescent="0.45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IF($B2824="","",RIGHT($G2824*1000+100+COUNTIF($G$2:$G2824,$G2824),9))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 x14ac:dyDescent="0.45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IF($B2825="","",RIGHT($G2825*1000+100+COUNTIF($G$2:$G2825,$G2825),9))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 x14ac:dyDescent="0.45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IF($B2826="","",RIGHT($G2826*1000+100+COUNTIF($G$2:$G2826,$G2826),9))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 x14ac:dyDescent="0.45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IF($B2827="","",RIGHT($G2827*1000+100+COUNTIF($G$2:$G2827,$G2827),9))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 x14ac:dyDescent="0.45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IF($B2828="","",RIGHT($G2828*1000+100+COUNTIF($G$2:$G2828,$G2828),9))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 x14ac:dyDescent="0.45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IF($B2829="","",RIGHT($G2829*1000+100+COUNTIF($G$2:$G2829,$G2829),9))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 x14ac:dyDescent="0.45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IF($B2830="","",RIGHT($G2830*1000+100+COUNTIF($G$2:$G2830,$G2830),9))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 x14ac:dyDescent="0.45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IF($B2831="","",RIGHT($G2831*1000+100+COUNTIF($G$2:$G2831,$G2831),9))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 x14ac:dyDescent="0.45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IF($B2832="","",RIGHT($G2832*1000+100+COUNTIF($G$2:$G2832,$G2832),9))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 x14ac:dyDescent="0.45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IF($B2833="","",RIGHT($G2833*1000+100+COUNTIF($G$2:$G2833,$G2833),9))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 x14ac:dyDescent="0.45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IF($B2834="","",RIGHT($G2834*1000+100+COUNTIF($G$2:$G2834,$G2834),9))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 x14ac:dyDescent="0.45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IF($B2835="","",RIGHT($G2835*1000+100+COUNTIF($G$2:$G2835,$G2835),9))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 x14ac:dyDescent="0.45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IF($B2836="","",RIGHT($G2836*1000+100+COUNTIF($G$2:$G2836,$G2836),9))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 x14ac:dyDescent="0.45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IF($B2837="","",RIGHT($G2837*1000+100+COUNTIF($G$2:$G2837,$G2837),9))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 x14ac:dyDescent="0.45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IF($B2838="","",RIGHT($G2838*1000+100+COUNTIF($G$2:$G2838,$G2838),9))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 x14ac:dyDescent="0.45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IF($B2839="","",RIGHT($G2839*1000+100+COUNTIF($G$2:$G2839,$G2839),9))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 x14ac:dyDescent="0.45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IF($B2840="","",RIGHT($G2840*1000+100+COUNTIF($G$2:$G2840,$G2840),9))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 x14ac:dyDescent="0.45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IF($B2841="","",RIGHT($G2841*1000+100+COUNTIF($G$2:$G2841,$G2841),9))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 x14ac:dyDescent="0.45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IF($B2842="","",RIGHT($G2842*1000+100+COUNTIF($G$2:$G2842,$G2842),9))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 x14ac:dyDescent="0.45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IF($B2843="","",RIGHT($G2843*1000+100+COUNTIF($G$2:$G2843,$G2843),9))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 x14ac:dyDescent="0.45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IF($B2844="","",RIGHT($G2844*1000+100+COUNTIF($G$2:$G2844,$G2844),9))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 x14ac:dyDescent="0.45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IF($B2845="","",RIGHT($G2845*1000+100+COUNTIF($G$2:$G2845,$G2845),9))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 x14ac:dyDescent="0.45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IF($B2846="","",RIGHT($G2846*1000+100+COUNTIF($G$2:$G2846,$G2846),9))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 x14ac:dyDescent="0.45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IF($B2847="","",RIGHT($G2847*1000+100+COUNTIF($G$2:$G2847,$G2847),9))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 x14ac:dyDescent="0.45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IF($B2848="","",RIGHT($G2848*1000+100+COUNTIF($G$2:$G2848,$G2848),9))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 x14ac:dyDescent="0.45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IF($B2849="","",RIGHT($G2849*1000+100+COUNTIF($G$2:$G2849,$G2849),9))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 x14ac:dyDescent="0.45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IF($B2850="","",RIGHT($G2850*1000+100+COUNTIF($G$2:$G2850,$G2850),9))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 x14ac:dyDescent="0.45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IF($B2851="","",RIGHT($G2851*1000+100+COUNTIF($G$2:$G2851,$G2851),9))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 x14ac:dyDescent="0.45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IF($B2852="","",RIGHT($G2852*1000+100+COUNTIF($G$2:$G2852,$G2852),9))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 x14ac:dyDescent="0.45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IF($B2853="","",RIGHT($G2853*1000+100+COUNTIF($G$2:$G2853,$G2853),9))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 x14ac:dyDescent="0.45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IF($B2854="","",RIGHT($G2854*1000+100+COUNTIF($G$2:$G2854,$G2854),9))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 x14ac:dyDescent="0.45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IF($B2855="","",RIGHT($G2855*1000+100+COUNTIF($G$2:$G2855,$G2855),9))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 x14ac:dyDescent="0.45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IF($B2856="","",RIGHT($G2856*1000+100+COUNTIF($G$2:$G2856,$G2856),9))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 x14ac:dyDescent="0.45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IF($B2857="","",RIGHT($G2857*1000+100+COUNTIF($G$2:$G2857,$G2857),9))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 x14ac:dyDescent="0.45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IF($B2858="","",RIGHT($G2858*1000+100+COUNTIF($G$2:$G2858,$G2858),9))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 x14ac:dyDescent="0.45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IF($B2859="","",RIGHT($G2859*1000+100+COUNTIF($G$2:$G2859,$G2859),9))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 x14ac:dyDescent="0.45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IF($B2860="","",RIGHT($G2860*1000+100+COUNTIF($G$2:$G2860,$G2860),9))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 x14ac:dyDescent="0.45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IF($B2861="","",RIGHT($G2861*1000+100+COUNTIF($G$2:$G2861,$G2861),9))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 x14ac:dyDescent="0.45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IF($B2862="","",RIGHT($G2862*1000+100+COUNTIF($G$2:$G2862,$G2862),9))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 x14ac:dyDescent="0.45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IF($B2863="","",RIGHT($G2863*1000+100+COUNTIF($G$2:$G2863,$G2863),9))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 x14ac:dyDescent="0.45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IF($B2864="","",RIGHT($G2864*1000+100+COUNTIF($G$2:$G2864,$G2864),9))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5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IF($B2865="","",RIGHT($G2865*1000+100+COUNTIF($G$2:$G2865,$G2865),9))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5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IF($B2866="","",RIGHT($G2866*1000+100+COUNTIF($G$2:$G2866,$G2866),9))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5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IF($B2867="","",RIGHT($G2867*1000+100+COUNTIF($G$2:$G2867,$G2867),9))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5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IF($B2868="","",RIGHT($G2868*1000+100+COUNTIF($G$2:$G2868,$G2868),9))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5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IF($B2869="","",RIGHT($G2869*1000+100+COUNTIF($G$2:$G2869,$G2869),9))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5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IF($B2870="","",RIGHT($G2870*1000+100+COUNTIF($G$2:$G2870,$G2870),9))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5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IF($B2871="","",RIGHT($G2871*1000+100+COUNTIF($G$2:$G2871,$G2871),9))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5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IF($B2872="","",RIGHT($G2872*1000+100+COUNTIF($G$2:$G2872,$G2872),9))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5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IF($B2873="","",RIGHT($G2873*1000+100+COUNTIF($G$2:$G2873,$G2873),9))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5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IF($B2874="","",RIGHT($G2874*1000+100+COUNTIF($G$2:$G2874,$G2874),9))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5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IF($B2875="","",RIGHT($G2875*1000+100+COUNTIF($G$2:$G2875,$G2875),9))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5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IF($B2876="","",RIGHT($G2876*1000+100+COUNTIF($G$2:$G2876,$G2876),9))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5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IF($B2877="","",RIGHT($G2877*1000+100+COUNTIF($G$2:$G2877,$G2877),9))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5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IF($B2878="","",RIGHT($G2878*1000+100+COUNTIF($G$2:$G2878,$G2878),9))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5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IF($B2879="","",RIGHT($G2879*1000+100+COUNTIF($G$2:$G2879,$G2879),9))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5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IF($B2880="","",RIGHT($G2880*1000+100+COUNTIF($G$2:$G2880,$G2880),9))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5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IF($B2881="","",RIGHT($G2881*1000+100+COUNTIF($G$2:$G2881,$G2881),9))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5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IF($B2882="","",RIGHT($G2882*1000+100+COUNTIF($G$2:$G2882,$G2882),9))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5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IF($B2883="","",RIGHT($G2883*1000+100+COUNTIF($G$2:$G2883,$G2883),9))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5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IF($B2884="","",RIGHT($G2884*1000+100+COUNTIF($G$2:$G2884,$G2884),9))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5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IF($B2885="","",RIGHT($G2885*1000+100+COUNTIF($G$2:$G2885,$G2885),9))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5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IF($B2886="","",RIGHT($G2886*1000+100+COUNTIF($G$2:$G2886,$G2886),9))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5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IF($B2887="","",RIGHT($G2887*1000+100+COUNTIF($G$2:$G2887,$G2887),9))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5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IF($B2888="","",RIGHT($G2888*1000+100+COUNTIF($G$2:$G2888,$G2888),9))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5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IF($B2889="","",RIGHT($G2889*1000+100+COUNTIF($G$2:$G2889,$G2889),9))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5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IF($B2890="","",RIGHT($G2890*1000+100+COUNTIF($G$2:$G2890,$G2890),9))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5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IF($B2891="","",RIGHT($G2891*1000+100+COUNTIF($G$2:$G2891,$G2891),9))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5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IF($B2892="","",RIGHT($G2892*1000+100+COUNTIF($G$2:$G2892,$G2892),9))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5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IF($B2893="","",RIGHT($G2893*1000+100+COUNTIF($G$2:$G2893,$G2893),9))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5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IF($B2894="","",RIGHT($G2894*1000+100+COUNTIF($G$2:$G2894,$G2894),9))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5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IF($B2895="","",RIGHT($G2895*1000+100+COUNTIF($G$2:$G2895,$G2895),9))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5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IF($B2896="","",RIGHT($G2896*1000+100+COUNTIF($G$2:$G2896,$G2896),9))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5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IF($B2897="","",RIGHT($G2897*1000+100+COUNTIF($G$2:$G2897,$G2897),9))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5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IF($B2898="","",RIGHT($G2898*1000+100+COUNTIF($G$2:$G2898,$G2898),9))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5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IF($B2899="","",RIGHT($G2899*1000+100+COUNTIF($G$2:$G2899,$G2899),9))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5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IF($B2900="","",RIGHT($G2900*1000+100+COUNTIF($G$2:$G2900,$G2900),9))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5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IF($B2901="","",RIGHT($G2901*1000+100+COUNTIF($G$2:$G2901,$G2901),9))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5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IF($B2902="","",RIGHT($G2902*1000+100+COUNTIF($G$2:$G2902,$G2902),9))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5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IF($B2903="","",RIGHT($G2903*1000+100+COUNTIF($G$2:$G2903,$G2903),9))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5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IF($B2904="","",RIGHT($G2904*1000+100+COUNTIF($G$2:$G2904,$G2904),9))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5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IF($B2905="","",RIGHT($G2905*1000+100+COUNTIF($G$2:$G2905,$G2905),9))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5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IF($B2906="","",RIGHT($G2906*1000+100+COUNTIF($G$2:$G2906,$G2906),9))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5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IF($B2907="","",RIGHT($G2907*1000+100+COUNTIF($G$2:$G2907,$G2907),9))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5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IF($B2908="","",RIGHT($G2908*1000+100+COUNTIF($G$2:$G2908,$G2908),9))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5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IF($B2909="","",RIGHT($G2909*1000+100+COUNTIF($G$2:$G2909,$G2909),9))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5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IF($B2910="","",RIGHT($G2910*1000+100+COUNTIF($G$2:$G2910,$G2910),9))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5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IF($B2911="","",RIGHT($G2911*1000+100+COUNTIF($G$2:$G2911,$G2911),9))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5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IF($B2912="","",RIGHT($G2912*1000+100+COUNTIF($G$2:$G2912,$G2912),9))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5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IF($B2913="","",RIGHT($G2913*1000+100+COUNTIF($G$2:$G2913,$G2913),9))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5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IF($B2914="","",RIGHT($G2914*1000+100+COUNTIF($G$2:$G2914,$G2914),9))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5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IF($B2915="","",RIGHT($G2915*1000+100+COUNTIF($G$2:$G2915,$G2915),9))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5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IF($B2916="","",RIGHT($G2916*1000+100+COUNTIF($G$2:$G2916,$G2916),9))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5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IF($B2917="","",RIGHT($G2917*1000+100+COUNTIF($G$2:$G2917,$G2917),9))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5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IF($B2918="","",RIGHT($G2918*1000+100+COUNTIF($G$2:$G2918,$G2918),9))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5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IF($B2919="","",RIGHT($G2919*1000+100+COUNTIF($G$2:$G2919,$G2919),9))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5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IF($B2920="","",RIGHT($G2920*1000+100+COUNTIF($G$2:$G2920,$G2920),9))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5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IF($B2921="","",RIGHT($G2921*1000+100+COUNTIF($G$2:$G2921,$G2921),9))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5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IF($B2922="","",RIGHT($G2922*1000+100+COUNTIF($G$2:$G2922,$G2922),9))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5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IF($B2923="","",RIGHT($G2923*1000+100+COUNTIF($G$2:$G2923,$G2923),9))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5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IF($B2924="","",RIGHT($G2924*1000+100+COUNTIF($G$2:$G2924,$G2924),9))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5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IF($B2925="","",RIGHT($G2925*1000+100+COUNTIF($G$2:$G2925,$G2925),9))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5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IF($B2926="","",RIGHT($G2926*1000+100+COUNTIF($G$2:$G2926,$G2926),9))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5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IF($B2927="","",RIGHT($G2927*1000+100+COUNTIF($G$2:$G2927,$G2927),9))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5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IF($B2928="","",RIGHT($G2928*1000+100+COUNTIF($G$2:$G2928,$G2928),9))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5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IF($B2929="","",RIGHT($G2929*1000+100+COUNTIF($G$2:$G2929,$G2929),9))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5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IF($B2930="","",RIGHT($G2930*1000+100+COUNTIF($G$2:$G2930,$G2930),9))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5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IF($B2931="","",RIGHT($G2931*1000+100+COUNTIF($G$2:$G2931,$G2931),9))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5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IF($B2932="","",RIGHT($G2932*1000+100+COUNTIF($G$2:$G2932,$G2932),9))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5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IF($B2933="","",RIGHT($G2933*1000+100+COUNTIF($G$2:$G2933,$G2933),9))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5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IF($B2934="","",RIGHT($G2934*1000+100+COUNTIF($G$2:$G2934,$G2934),9))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5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IF($B2935="","",RIGHT($G2935*1000+100+COUNTIF($G$2:$G2935,$G2935),9))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5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IF($B2936="","",RIGHT($G2936*1000+100+COUNTIF($G$2:$G2936,$G2936),9))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5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IF($B2937="","",RIGHT($G2937*1000+100+COUNTIF($G$2:$G2937,$G2937),9))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5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IF($B2938="","",RIGHT($G2938*1000+100+COUNTIF($G$2:$G2938,$G2938),9))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5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IF($B2939="","",RIGHT($G2939*1000+100+COUNTIF($G$2:$G2939,$G2939),9))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5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IF($B2940="","",RIGHT($G2940*1000+100+COUNTIF($G$2:$G2940,$G2940),9))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5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IF($B2941="","",RIGHT($G2941*1000+100+COUNTIF($G$2:$G2941,$G2941),9))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5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IF($B2942="","",RIGHT($G2942*1000+100+COUNTIF($G$2:$G2942,$G2942),9))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5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IF($B2943="","",RIGHT($G2943*1000+100+COUNTIF($G$2:$G2943,$G2943),9))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5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IF($B2944="","",RIGHT($G2944*1000+100+COUNTIF($G$2:$G2944,$G2944),9))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5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IF($B2945="","",RIGHT($G2945*1000+100+COUNTIF($G$2:$G2945,$G2945),9))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5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IF($B2946="","",RIGHT($G2946*1000+100+COUNTIF($G$2:$G2946,$G2946),9))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5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IF($B2947="","",RIGHT($G2947*1000+100+COUNTIF($G$2:$G2947,$G2947),9))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5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IF($B2948="","",RIGHT($G2948*1000+100+COUNTIF($G$2:$G2948,$G2948),9))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5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IF($B2949="","",RIGHT($G2949*1000+100+COUNTIF($G$2:$G2949,$G2949),9))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5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IF($B2950="","",RIGHT($G2950*1000+100+COUNTIF($G$2:$G2950,$G2950),9))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5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IF($B2951="","",RIGHT($G2951*1000+100+COUNTIF($G$2:$G2951,$G2951),9))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5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IF($B2952="","",RIGHT($G2952*1000+100+COUNTIF($G$2:$G2952,$G2952),9))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5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IF($B2953="","",RIGHT($G2953*1000+100+COUNTIF($G$2:$G2953,$G2953),9))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5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IF($B2954="","",RIGHT($G2954*1000+100+COUNTIF($G$2:$G2954,$G2954),9))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5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IF($B2955="","",RIGHT($G2955*1000+100+COUNTIF($G$2:$G2955,$G2955),9))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5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IF($B2956="","",RIGHT($G2956*1000+100+COUNTIF($G$2:$G2956,$G2956),9))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5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IF($B2957="","",RIGHT($G2957*1000+100+COUNTIF($G$2:$G2957,$G2957),9))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5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IF($B2958="","",RIGHT($G2958*1000+100+COUNTIF($G$2:$G2958,$G2958),9))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5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IF($B2959="","",RIGHT($G2959*1000+100+COUNTIF($G$2:$G2959,$G2959),9))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5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IF($B2960="","",RIGHT($G2960*1000+100+COUNTIF($G$2:$G2960,$G2960),9))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5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IF($B2961="","",RIGHT($G2961*1000+100+COUNTIF($G$2:$G2961,$G2961),9))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5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IF($B2962="","",RIGHT($G2962*1000+100+COUNTIF($G$2:$G2962,$G2962),9))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5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IF($B2963="","",RIGHT($G2963*1000+100+COUNTIF($G$2:$G2963,$G2963),9))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5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IF($B2964="","",RIGHT($G2964*1000+100+COUNTIF($G$2:$G2964,$G2964),9))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5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IF($B2965="","",RIGHT($G2965*1000+100+COUNTIF($G$2:$G2965,$G2965),9))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5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IF($B2966="","",RIGHT($G2966*1000+100+COUNTIF($G$2:$G2966,$G2966),9))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5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IF($B2967="","",RIGHT($G2967*1000+100+COUNTIF($G$2:$G2967,$G2967),9))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5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IF($B2968="","",RIGHT($G2968*1000+100+COUNTIF($G$2:$G2968,$G2968),9))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5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IF($B2969="","",RIGHT($G2969*1000+100+COUNTIF($G$2:$G2969,$G2969),9))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5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IF($B2970="","",RIGHT($G2970*1000+100+COUNTIF($G$2:$G2970,$G2970),9))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5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IF($B2971="","",RIGHT($G2971*1000+100+COUNTIF($G$2:$G2971,$G2971),9))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5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IF($B2972="","",RIGHT($G2972*1000+100+COUNTIF($G$2:$G2972,$G2972),9))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5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IF($B2973="","",RIGHT($G2973*1000+100+COUNTIF($G$2:$G2973,$G2973),9))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5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IF($B2974="","",RIGHT($G2974*1000+100+COUNTIF($G$2:$G2974,$G2974),9))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5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IF($B2975="","",RIGHT($G2975*1000+100+COUNTIF($G$2:$G2975,$G2975),9))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5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IF($B2976="","",RIGHT($G2976*1000+100+COUNTIF($G$2:$G2976,$G2976),9))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5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IF($B2977="","",RIGHT($G2977*1000+100+COUNTIF($G$2:$G2977,$G2977),9))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5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IF($B2978="","",RIGHT($G2978*1000+100+COUNTIF($G$2:$G2978,$G2978),9))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5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IF($B2979="","",RIGHT($G2979*1000+100+COUNTIF($G$2:$G2979,$G2979),9))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5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IF($B2980="","",RIGHT($G2980*1000+100+COUNTIF($G$2:$G2980,$G2980),9))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5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IF($B2981="","",RIGHT($G2981*1000+100+COUNTIF($G$2:$G2981,$G2981),9))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5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IF($B2982="","",RIGHT($G2982*1000+100+COUNTIF($G$2:$G2982,$G2982),9))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5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IF($B2983="","",RIGHT($G2983*1000+100+COUNTIF($G$2:$G2983,$G2983),9))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5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IF($B2984="","",RIGHT($G2984*1000+100+COUNTIF($G$2:$G2984,$G2984),9))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5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IF($B2985="","",RIGHT($G2985*1000+100+COUNTIF($G$2:$G2985,$G2985),9))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5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IF($B2986="","",RIGHT($G2986*1000+100+COUNTIF($G$2:$G2986,$G2986),9))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5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IF($B2987="","",RIGHT($G2987*1000+100+COUNTIF($G$2:$G2987,$G2987),9))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5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IF($B2988="","",RIGHT($G2988*1000+100+COUNTIF($G$2:$G2988,$G2988),9))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5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IF($B2989="","",RIGHT($G2989*1000+100+COUNTIF($G$2:$G2989,$G2989),9))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5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IF($B2990="","",RIGHT($G2990*1000+100+COUNTIF($G$2:$G2990,$G2990),9))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5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IF($B2991="","",RIGHT($G2991*1000+100+COUNTIF($G$2:$G2991,$G2991),9))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5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IF($B2992="","",RIGHT($G2992*1000+100+COUNTIF($G$2:$G2992,$G2992),9))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5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IF($B2993="","",RIGHT($G2993*1000+100+COUNTIF($G$2:$G2993,$G2993),9))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5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IF($B2994="","",RIGHT($G2994*1000+100+COUNTIF($G$2:$G2994,$G2994),9))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5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IF($B2995="","",RIGHT($G2995*1000+100+COUNTIF($G$2:$G2995,$G2995),9))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5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IF($B2996="","",RIGHT($G2996*1000+100+COUNTIF($G$2:$G2996,$G2996),9))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5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IF($B2997="","",RIGHT($G2997*1000+100+COUNTIF($G$2:$G2997,$G2997),9))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5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IF($B2998="","",RIGHT($G2998*1000+100+COUNTIF($G$2:$G2998,$G2998),9))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5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IF($B2999="","",RIGHT($G2999*1000+100+COUNTIF($G$2:$G2999,$G2999),9))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5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IF($B3000="","",RIGHT($G3000*1000+100+COUNTIF($G$2:$G3000,$G3000),9))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5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IF($B3001="","",RIGHT($G3001*1000+100+COUNTIF($G$2:$G3001,$G3001),9))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 x14ac:dyDescent="0.45"/>
  </sheetData>
  <phoneticPr fontId="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C2E7-EF42-4AC7-9BDF-E86727E7C5CA}">
  <sheetPr>
    <tabColor theme="7" tint="0.79998168889431442"/>
  </sheetPr>
  <dimension ref="A1:W3002"/>
  <sheetViews>
    <sheetView topLeftCell="A1080" workbookViewId="0">
      <selection activeCell="G9" sqref="G9"/>
    </sheetView>
  </sheetViews>
  <sheetFormatPr defaultColWidth="0" defaultRowHeight="18" zeroHeight="1" x14ac:dyDescent="0.45"/>
  <cols>
    <col min="1" max="13" width="8.69921875" customWidth="1"/>
    <col min="14" max="14" width="3.09765625" customWidth="1"/>
    <col min="15" max="22" width="8.69921875" customWidth="1"/>
    <col min="23" max="23" width="3.09765625" customWidth="1"/>
    <col min="24" max="16384" width="8.69921875" hidden="1"/>
  </cols>
  <sheetData>
    <row r="1" spans="1:22" x14ac:dyDescent="0.45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642</v>
      </c>
    </row>
    <row r="2" spans="1:22" x14ac:dyDescent="0.45">
      <c r="A2" t="s">
        <v>701</v>
      </c>
      <c r="B2">
        <v>1</v>
      </c>
      <c r="C2" t="s">
        <v>702</v>
      </c>
      <c r="D2" t="s">
        <v>703</v>
      </c>
      <c r="E2" t="s">
        <v>704</v>
      </c>
      <c r="F2" t="s">
        <v>93</v>
      </c>
      <c r="G2">
        <v>20001121</v>
      </c>
      <c r="H2" t="s">
        <v>705</v>
      </c>
      <c r="I2" t="s">
        <v>706</v>
      </c>
      <c r="J2" t="s">
        <v>707</v>
      </c>
      <c r="K2" t="s">
        <v>141</v>
      </c>
      <c r="L2" t="s">
        <v>93</v>
      </c>
      <c r="M2" t="s">
        <v>708</v>
      </c>
      <c r="O2" s="2" t="str">
        <f>IFERROR(IF($B2="","",INDEX(所属情報!$E:$E,MATCH($A2,所属情報!$A:$A,0))),"")</f>
        <v>Ritsumeikan Univ.</v>
      </c>
      <c r="P2" s="2" t="str">
        <f>IF($C2="","",IF($E2="",$C2,$C2&amp;" ("&amp;$E2&amp;")"))</f>
        <v>西川　明花 (M2)</v>
      </c>
      <c r="Q2" s="2" t="str">
        <f>IF($D2="","",ASC($D2))</f>
        <v>ﾆｼｶﾜ ｻﾔｶ</v>
      </c>
      <c r="R2" s="2" t="str">
        <f>IF($I2="","",UPPER($I2)&amp;" "&amp;UPPER(LEFT($J2,1))&amp;LOWER(RIGHT($J2,LEN($J2)-1))&amp;" ("&amp;MID($G2,3,2)&amp;")")</f>
        <v>NISHIKAWA Sayaka (00)</v>
      </c>
      <c r="S2" s="2" t="str">
        <f>IFERROR(IF($F2="","",INDEX(リスト!$C:$C,MATCH($F2,リスト!$B:$B,0))),"")</f>
        <v>27</v>
      </c>
      <c r="T2" s="2" t="str">
        <f>IFERROR(IF($K2="","",INDEX(リスト!$F:$F,MATCH($K2,リスト!$E:$E,0))),"")</f>
        <v>JPN</v>
      </c>
      <c r="U2" s="2" t="str">
        <f>IF($B2="","",RIGHT($G2*1000+200+COUNTIF($G$2:$G2,$G2),9))</f>
        <v>001121201</v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>咲くやこの花・大　阪</v>
      </c>
    </row>
    <row r="3" spans="1:22" x14ac:dyDescent="0.45">
      <c r="A3" t="s">
        <v>701</v>
      </c>
      <c r="B3">
        <v>2</v>
      </c>
      <c r="C3" t="s">
        <v>709</v>
      </c>
      <c r="D3" t="s">
        <v>710</v>
      </c>
      <c r="E3">
        <v>5</v>
      </c>
      <c r="F3" t="s">
        <v>105</v>
      </c>
      <c r="G3">
        <v>20010921</v>
      </c>
      <c r="H3" t="s">
        <v>711</v>
      </c>
      <c r="I3" t="s">
        <v>712</v>
      </c>
      <c r="J3" t="s">
        <v>713</v>
      </c>
      <c r="K3" t="s">
        <v>141</v>
      </c>
      <c r="L3" t="s">
        <v>105</v>
      </c>
      <c r="M3" t="s">
        <v>714</v>
      </c>
      <c r="O3" s="2" t="str">
        <f>IFERROR(IF($B3="","",INDEX(所属情報!$E:$E,MATCH($A3,所属情報!$A:$A,0))),"")</f>
        <v>Ritsumeikan Univ.</v>
      </c>
      <c r="P3" s="2" t="str">
        <f t="shared" ref="P3:P66" si="0">IF($C3="","",IF($E3="",$C3,$C3&amp;" ("&amp;$E3&amp;")"))</f>
        <v>藤田　英里 (5)</v>
      </c>
      <c r="Q3" s="2" t="str">
        <f t="shared" ref="Q3:Q66" si="1">IF($D3="","",ASC($D3))</f>
        <v>ﾌｼﾞﾀ ｴﾘ</v>
      </c>
      <c r="R3" s="2" t="str">
        <f t="shared" ref="R3:R66" si="2">IF($I3="","",UPPER($I3)&amp;" "&amp;UPPER(LEFT($J3,1))&amp;LOWER(RIGHT($J3,LEN($J3)-1))&amp;" ("&amp;MID($G3,3,2)&amp;")")</f>
        <v>FUJITA Eri (01)</v>
      </c>
      <c r="S3" s="2" t="str">
        <f>IFERROR(IF($F3="","",INDEX(リスト!$C:$C,MATCH($F3,リスト!$B:$B,0))),"")</f>
        <v>33</v>
      </c>
      <c r="T3" s="2" t="str">
        <f>IFERROR(IF($K3="","",INDEX(リスト!$F:$F,MATCH($K3,リスト!$E:$E,0))),"")</f>
        <v>JPN</v>
      </c>
      <c r="U3" s="2" t="str">
        <f>IF($B3="","",RIGHT($G3*1000+200+COUNTIF($G$2:$G3,$G3),9))</f>
        <v>010921201</v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>岡山操山・岡　山</v>
      </c>
    </row>
    <row r="4" spans="1:22" x14ac:dyDescent="0.45">
      <c r="A4" t="s">
        <v>701</v>
      </c>
      <c r="B4">
        <v>3</v>
      </c>
      <c r="C4" t="s">
        <v>715</v>
      </c>
      <c r="D4" t="s">
        <v>716</v>
      </c>
      <c r="E4">
        <v>4</v>
      </c>
      <c r="F4" t="s">
        <v>93</v>
      </c>
      <c r="G4">
        <v>20021118</v>
      </c>
      <c r="H4" t="s">
        <v>717</v>
      </c>
      <c r="I4" t="s">
        <v>718</v>
      </c>
      <c r="J4" t="s">
        <v>719</v>
      </c>
      <c r="K4" t="s">
        <v>141</v>
      </c>
      <c r="L4" t="s">
        <v>93</v>
      </c>
      <c r="M4" t="s">
        <v>708</v>
      </c>
      <c r="O4" s="2" t="str">
        <f>IFERROR(IF($B4="","",INDEX(所属情報!$E:$E,MATCH($A4,所属情報!$A:$A,0))),"")</f>
        <v>Ritsumeikan Univ.</v>
      </c>
      <c r="P4" s="2" t="str">
        <f t="shared" si="0"/>
        <v>工藤　芽衣 (4)</v>
      </c>
      <c r="Q4" s="2" t="str">
        <f t="shared" si="1"/>
        <v>ｸﾄﾞｳ ﾒｲ</v>
      </c>
      <c r="R4" s="2" t="str">
        <f t="shared" si="2"/>
        <v>KUDO Mei (02)</v>
      </c>
      <c r="S4" s="2" t="str">
        <f>IFERROR(IF($F4="","",INDEX(リスト!$C:$C,MATCH($F4,リスト!$B:$B,0))),"")</f>
        <v>27</v>
      </c>
      <c r="T4" s="2" t="str">
        <f>IFERROR(IF($K4="","",INDEX(リスト!$F:$F,MATCH($K4,リスト!$E:$E,0))),"")</f>
        <v>JPN</v>
      </c>
      <c r="U4" s="2" t="str">
        <f>IF($B4="","",RIGHT($G4*1000+200+COUNTIF($G$2:$G4,$G4),9))</f>
        <v>021118201</v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>咲くやこの花・大　阪</v>
      </c>
    </row>
    <row r="5" spans="1:22" x14ac:dyDescent="0.45">
      <c r="A5" t="s">
        <v>701</v>
      </c>
      <c r="B5">
        <v>4</v>
      </c>
      <c r="C5" t="s">
        <v>720</v>
      </c>
      <c r="D5" t="s">
        <v>721</v>
      </c>
      <c r="E5">
        <v>4</v>
      </c>
      <c r="F5" t="s">
        <v>93</v>
      </c>
      <c r="G5">
        <v>20020619</v>
      </c>
      <c r="H5" t="s">
        <v>722</v>
      </c>
      <c r="I5" t="s">
        <v>723</v>
      </c>
      <c r="J5" t="s">
        <v>724</v>
      </c>
      <c r="K5" t="s">
        <v>141</v>
      </c>
      <c r="L5" t="s">
        <v>93</v>
      </c>
      <c r="M5" t="s">
        <v>725</v>
      </c>
      <c r="O5" s="2" t="str">
        <f>IFERROR(IF($B5="","",INDEX(所属情報!$E:$E,MATCH($A5,所属情報!$A:$A,0))),"")</f>
        <v>Ritsumeikan Univ.</v>
      </c>
      <c r="P5" s="2" t="str">
        <f t="shared" si="0"/>
        <v>西田　好伽 (4)</v>
      </c>
      <c r="Q5" s="2" t="str">
        <f t="shared" si="1"/>
        <v>ﾆｼﾀﾞ ｺﾉｶ</v>
      </c>
      <c r="R5" s="2" t="str">
        <f t="shared" si="2"/>
        <v>NISHIDA Konoka (02)</v>
      </c>
      <c r="S5" s="2" t="str">
        <f>IFERROR(IF($F5="","",INDEX(リスト!$C:$C,MATCH($F5,リスト!$B:$B,0))),"")</f>
        <v>27</v>
      </c>
      <c r="T5" s="2" t="str">
        <f>IFERROR(IF($K5="","",INDEX(リスト!$F:$F,MATCH($K5,リスト!$E:$E,0))),"")</f>
        <v>JPN</v>
      </c>
      <c r="U5" s="2" t="str">
        <f>IF($B5="","",RIGHT($G5*1000+200+COUNTIF($G$2:$G5,$G5),9))</f>
        <v>020619201</v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>大塚・大　阪</v>
      </c>
    </row>
    <row r="6" spans="1:22" x14ac:dyDescent="0.45">
      <c r="A6" t="s">
        <v>701</v>
      </c>
      <c r="B6">
        <v>5</v>
      </c>
      <c r="C6" t="s">
        <v>726</v>
      </c>
      <c r="D6" t="s">
        <v>727</v>
      </c>
      <c r="E6">
        <v>4</v>
      </c>
      <c r="F6" t="s">
        <v>83</v>
      </c>
      <c r="G6">
        <v>20020611</v>
      </c>
      <c r="H6" t="s">
        <v>728</v>
      </c>
      <c r="I6" t="s">
        <v>729</v>
      </c>
      <c r="J6" t="s">
        <v>730</v>
      </c>
      <c r="K6" t="s">
        <v>141</v>
      </c>
      <c r="L6" t="s">
        <v>83</v>
      </c>
      <c r="M6" t="s">
        <v>731</v>
      </c>
      <c r="O6" s="2" t="str">
        <f>IFERROR(IF($B6="","",INDEX(所属情報!$E:$E,MATCH($A6,所属情報!$A:$A,0))),"")</f>
        <v>Ritsumeikan Univ.</v>
      </c>
      <c r="P6" s="2" t="str">
        <f t="shared" si="0"/>
        <v>室月　里莉花 (4)</v>
      </c>
      <c r="Q6" s="2" t="str">
        <f t="shared" si="1"/>
        <v>ﾑﾛﾂﾞｷ ﾘﾘｶ</v>
      </c>
      <c r="R6" s="2" t="str">
        <f t="shared" si="2"/>
        <v>MUROZUKI Ririka (02)</v>
      </c>
      <c r="S6" s="2" t="str">
        <f>IFERROR(IF($F6="","",INDEX(リスト!$C:$C,MATCH($F6,リスト!$B:$B,0))),"")</f>
        <v>22</v>
      </c>
      <c r="T6" s="2" t="str">
        <f>IFERROR(IF($K6="","",INDEX(リスト!$F:$F,MATCH($K6,リスト!$E:$E,0))),"")</f>
        <v>JPN</v>
      </c>
      <c r="U6" s="2" t="str">
        <f>IF($B6="","",RIGHT($G6*1000+200+COUNTIF($G$2:$G6,$G6),9))</f>
        <v>020611201</v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>東海大静岡翔洋・静　岡</v>
      </c>
    </row>
    <row r="7" spans="1:22" x14ac:dyDescent="0.45">
      <c r="A7" t="s">
        <v>701</v>
      </c>
      <c r="B7">
        <v>6</v>
      </c>
      <c r="C7" t="s">
        <v>732</v>
      </c>
      <c r="D7" t="s">
        <v>733</v>
      </c>
      <c r="E7">
        <v>4</v>
      </c>
      <c r="F7" t="s">
        <v>95</v>
      </c>
      <c r="G7">
        <v>20021005</v>
      </c>
      <c r="H7" t="s">
        <v>734</v>
      </c>
      <c r="I7" t="s">
        <v>735</v>
      </c>
      <c r="J7" t="s">
        <v>736</v>
      </c>
      <c r="K7" t="s">
        <v>141</v>
      </c>
      <c r="L7" t="s">
        <v>95</v>
      </c>
      <c r="M7" t="s">
        <v>737</v>
      </c>
      <c r="O7" s="2" t="str">
        <f>IFERROR(IF($B7="","",INDEX(所属情報!$E:$E,MATCH($A7,所属情報!$A:$A,0))),"")</f>
        <v>Ritsumeikan Univ.</v>
      </c>
      <c r="P7" s="2" t="str">
        <f t="shared" si="0"/>
        <v>山本　紗矢 (4)</v>
      </c>
      <c r="Q7" s="2" t="str">
        <f t="shared" si="1"/>
        <v>ﾔﾏﾓﾄ ｻﾔ</v>
      </c>
      <c r="R7" s="2" t="str">
        <f t="shared" si="2"/>
        <v>YAMAMOTO Saya (02)</v>
      </c>
      <c r="S7" s="2" t="str">
        <f>IFERROR(IF($F7="","",INDEX(リスト!$C:$C,MATCH($F7,リスト!$B:$B,0))),"")</f>
        <v>28</v>
      </c>
      <c r="T7" s="2" t="str">
        <f>IFERROR(IF($K7="","",INDEX(リスト!$F:$F,MATCH($K7,リスト!$E:$E,0))),"")</f>
        <v>JPN</v>
      </c>
      <c r="U7" s="2" t="str">
        <f>IF($B7="","",RIGHT($G7*1000+200+COUNTIF($G$2:$G7,$G7),9))</f>
        <v>021005201</v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>市立尼崎・兵　庫</v>
      </c>
    </row>
    <row r="8" spans="1:22" x14ac:dyDescent="0.45">
      <c r="A8" t="s">
        <v>701</v>
      </c>
      <c r="B8">
        <v>7</v>
      </c>
      <c r="C8" t="s">
        <v>738</v>
      </c>
      <c r="D8" t="s">
        <v>739</v>
      </c>
      <c r="E8">
        <v>4</v>
      </c>
      <c r="F8" t="s">
        <v>89</v>
      </c>
      <c r="G8">
        <v>20020419</v>
      </c>
      <c r="H8" t="s">
        <v>740</v>
      </c>
      <c r="I8" t="s">
        <v>735</v>
      </c>
      <c r="J8" t="s">
        <v>741</v>
      </c>
      <c r="K8" t="s">
        <v>141</v>
      </c>
      <c r="L8" t="s">
        <v>91</v>
      </c>
      <c r="M8" t="s">
        <v>742</v>
      </c>
      <c r="O8" s="2" t="str">
        <f>IFERROR(IF($B8="","",INDEX(所属情報!$E:$E,MATCH($A8,所属情報!$A:$A,0))),"")</f>
        <v>Ritsumeikan Univ.</v>
      </c>
      <c r="P8" s="2" t="str">
        <f t="shared" si="0"/>
        <v>山本　亜美 (4)</v>
      </c>
      <c r="Q8" s="2" t="str">
        <f t="shared" si="1"/>
        <v>ﾔﾏﾓﾄ ｱﾐ</v>
      </c>
      <c r="R8" s="2" t="str">
        <f t="shared" si="2"/>
        <v>YAMAMOTO Ami (02)</v>
      </c>
      <c r="S8" s="2" t="str">
        <f>IFERROR(IF($F8="","",INDEX(リスト!$C:$C,MATCH($F8,リスト!$B:$B,0))),"")</f>
        <v>25</v>
      </c>
      <c r="T8" s="2" t="str">
        <f>IFERROR(IF($K8="","",INDEX(リスト!$F:$F,MATCH($K8,リスト!$E:$E,0))),"")</f>
        <v>JPN</v>
      </c>
      <c r="U8" s="2" t="str">
        <f>IF($B8="","",RIGHT($G8*1000+200+COUNTIF($G$2:$G8,$G8),9))</f>
        <v>020419201</v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>京都橘・京　都</v>
      </c>
    </row>
    <row r="9" spans="1:22" x14ac:dyDescent="0.45">
      <c r="A9" t="s">
        <v>701</v>
      </c>
      <c r="B9">
        <v>8</v>
      </c>
      <c r="C9" t="s">
        <v>743</v>
      </c>
      <c r="D9" t="s">
        <v>744</v>
      </c>
      <c r="E9">
        <v>4</v>
      </c>
      <c r="F9" t="s">
        <v>43</v>
      </c>
      <c r="G9">
        <v>20030206</v>
      </c>
      <c r="H9" t="s">
        <v>745</v>
      </c>
      <c r="I9" t="s">
        <v>746</v>
      </c>
      <c r="J9" t="s">
        <v>747</v>
      </c>
      <c r="K9" t="s">
        <v>141</v>
      </c>
      <c r="L9" t="s">
        <v>43</v>
      </c>
      <c r="M9" t="s">
        <v>748</v>
      </c>
      <c r="O9" s="2" t="str">
        <f>IFERROR(IF($B9="","",INDEX(所属情報!$E:$E,MATCH($A9,所属情報!$A:$A,0))),"")</f>
        <v>Ritsumeikan Univ.</v>
      </c>
      <c r="P9" s="2" t="str">
        <f t="shared" si="0"/>
        <v>渡邉　光咲 (4)</v>
      </c>
      <c r="Q9" s="2" t="str">
        <f t="shared" si="1"/>
        <v>ﾜﾀﾅﾍﾞ ﾐｻｷ</v>
      </c>
      <c r="R9" s="2" t="str">
        <f t="shared" si="2"/>
        <v>WATANABE Misaki (03)</v>
      </c>
      <c r="S9" s="2" t="str">
        <f>IFERROR(IF($F9="","",INDEX(リスト!$C:$C,MATCH($F9,リスト!$B:$B,0))),"")</f>
        <v>02</v>
      </c>
      <c r="T9" s="2" t="str">
        <f>IFERROR(IF($K9="","",INDEX(リスト!$F:$F,MATCH($K9,リスト!$E:$E,0))),"")</f>
        <v>JPN</v>
      </c>
      <c r="U9" s="2" t="str">
        <f>IF($B9="","",RIGHT($G9*1000+200+COUNTIF($G$2:$G9,$G9),9))</f>
        <v>030206201</v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>青森北・青　森</v>
      </c>
    </row>
    <row r="10" spans="1:22" x14ac:dyDescent="0.45">
      <c r="A10" t="s">
        <v>701</v>
      </c>
      <c r="B10">
        <v>9</v>
      </c>
      <c r="C10" t="s">
        <v>749</v>
      </c>
      <c r="D10" t="s">
        <v>750</v>
      </c>
      <c r="E10">
        <v>4</v>
      </c>
      <c r="F10" t="s">
        <v>65</v>
      </c>
      <c r="G10">
        <v>20021113</v>
      </c>
      <c r="H10" t="s">
        <v>751</v>
      </c>
      <c r="I10" t="s">
        <v>752</v>
      </c>
      <c r="J10" t="s">
        <v>753</v>
      </c>
      <c r="K10" t="s">
        <v>141</v>
      </c>
      <c r="L10" t="s">
        <v>65</v>
      </c>
      <c r="M10" t="s">
        <v>754</v>
      </c>
      <c r="O10" s="2" t="str">
        <f>IFERROR(IF($B10="","",INDEX(所属情報!$E:$E,MATCH($A10,所属情報!$A:$A,0))),"")</f>
        <v>Ritsumeikan Univ.</v>
      </c>
      <c r="P10" s="2" t="str">
        <f t="shared" si="0"/>
        <v>菊地　琴子 (4)</v>
      </c>
      <c r="Q10" s="2" t="str">
        <f t="shared" si="1"/>
        <v>ｷｸﾁ ｺﾄｺ</v>
      </c>
      <c r="R10" s="2" t="str">
        <f t="shared" si="2"/>
        <v>KIKUCHI Kotoko (02)</v>
      </c>
      <c r="S10" s="2" t="str">
        <f>IFERROR(IF($F10="","",INDEX(リスト!$C:$C,MATCH($F10,リスト!$B:$B,0))),"")</f>
        <v>13</v>
      </c>
      <c r="T10" s="2" t="str">
        <f>IFERROR(IF($K10="","",INDEX(リスト!$F:$F,MATCH($K10,リスト!$E:$E,0))),"")</f>
        <v>JPN</v>
      </c>
      <c r="U10" s="2" t="str">
        <f>IF($B10="","",RIGHT($G10*1000+200+COUNTIF($G$2:$G10,$G10),9))</f>
        <v>021113201</v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>東京・東　京</v>
      </c>
    </row>
    <row r="11" spans="1:22" x14ac:dyDescent="0.45">
      <c r="A11" t="s">
        <v>701</v>
      </c>
      <c r="B11">
        <v>10</v>
      </c>
      <c r="C11" t="s">
        <v>755</v>
      </c>
      <c r="D11" t="s">
        <v>756</v>
      </c>
      <c r="E11">
        <v>4</v>
      </c>
      <c r="F11" t="s">
        <v>91</v>
      </c>
      <c r="G11">
        <v>20020617</v>
      </c>
      <c r="H11" t="s">
        <v>757</v>
      </c>
      <c r="I11" t="s">
        <v>758</v>
      </c>
      <c r="J11" t="s">
        <v>759</v>
      </c>
      <c r="K11" t="s">
        <v>141</v>
      </c>
      <c r="L11" t="s">
        <v>91</v>
      </c>
      <c r="M11" t="s">
        <v>760</v>
      </c>
      <c r="O11" s="2" t="str">
        <f>IFERROR(IF($B11="","",INDEX(所属情報!$E:$E,MATCH($A11,所属情報!$A:$A,0))),"")</f>
        <v>Ritsumeikan Univ.</v>
      </c>
      <c r="P11" s="2" t="str">
        <f t="shared" si="0"/>
        <v>中地　こころ (4)</v>
      </c>
      <c r="Q11" s="2" t="str">
        <f t="shared" si="1"/>
        <v>ﾅｶﾁ ｺｺﾛ</v>
      </c>
      <c r="R11" s="2" t="str">
        <f t="shared" si="2"/>
        <v>NAKACHI Kokoro (02)</v>
      </c>
      <c r="S11" s="2" t="str">
        <f>IFERROR(IF($F11="","",INDEX(リスト!$C:$C,MATCH($F11,リスト!$B:$B,0))),"")</f>
        <v>26</v>
      </c>
      <c r="T11" s="2" t="str">
        <f>IFERROR(IF($K11="","",INDEX(リスト!$F:$F,MATCH($K11,リスト!$E:$E,0))),"")</f>
        <v>JPN</v>
      </c>
      <c r="U11" s="2" t="str">
        <f>IF($B11="","",RIGHT($G11*1000+200+COUNTIF($G$2:$G11,$G11),9))</f>
        <v>020617201</v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>立命館宇治・京　都</v>
      </c>
    </row>
    <row r="12" spans="1:22" x14ac:dyDescent="0.45">
      <c r="A12" t="s">
        <v>701</v>
      </c>
      <c r="B12">
        <v>11</v>
      </c>
      <c r="C12" t="s">
        <v>761</v>
      </c>
      <c r="D12" t="s">
        <v>762</v>
      </c>
      <c r="E12">
        <v>4</v>
      </c>
      <c r="F12" t="s">
        <v>107</v>
      </c>
      <c r="G12">
        <v>20020613</v>
      </c>
      <c r="H12" t="s">
        <v>763</v>
      </c>
      <c r="I12" t="s">
        <v>764</v>
      </c>
      <c r="J12" t="s">
        <v>765</v>
      </c>
      <c r="K12" t="s">
        <v>141</v>
      </c>
      <c r="L12" t="s">
        <v>107</v>
      </c>
      <c r="M12" t="s">
        <v>766</v>
      </c>
      <c r="O12" s="2" t="str">
        <f>IFERROR(IF($B12="","",INDEX(所属情報!$E:$E,MATCH($A12,所属情報!$A:$A,0))),"")</f>
        <v>Ritsumeikan Univ.</v>
      </c>
      <c r="P12" s="2" t="str">
        <f t="shared" si="0"/>
        <v>福永　楓花 (4)</v>
      </c>
      <c r="Q12" s="2" t="str">
        <f t="shared" si="1"/>
        <v>ﾌｸﾅｶﾞ ﾌｳｶ</v>
      </c>
      <c r="R12" s="2" t="str">
        <f t="shared" si="2"/>
        <v>FUKUNAGA Fuka (02)</v>
      </c>
      <c r="S12" s="2" t="str">
        <f>IFERROR(IF($F12="","",INDEX(リスト!$C:$C,MATCH($F12,リスト!$B:$B,0))),"")</f>
        <v>34</v>
      </c>
      <c r="T12" s="2" t="str">
        <f>IFERROR(IF($K12="","",INDEX(リスト!$F:$F,MATCH($K12,リスト!$E:$E,0))),"")</f>
        <v>JPN</v>
      </c>
      <c r="U12" s="2" t="str">
        <f>IF($B12="","",RIGHT($G12*1000+200+COUNTIF($G$2:$G12,$G12),9))</f>
        <v>020613201</v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>安田女子・広　島</v>
      </c>
    </row>
    <row r="13" spans="1:22" x14ac:dyDescent="0.45">
      <c r="A13" t="s">
        <v>701</v>
      </c>
      <c r="B13">
        <v>12</v>
      </c>
      <c r="C13" t="s">
        <v>767</v>
      </c>
      <c r="D13" t="s">
        <v>768</v>
      </c>
      <c r="E13">
        <v>4</v>
      </c>
      <c r="F13" t="s">
        <v>91</v>
      </c>
      <c r="G13">
        <v>20020525</v>
      </c>
      <c r="H13" t="s">
        <v>769</v>
      </c>
      <c r="I13" t="s">
        <v>770</v>
      </c>
      <c r="J13" t="s">
        <v>771</v>
      </c>
      <c r="K13" t="s">
        <v>141</v>
      </c>
      <c r="L13" t="s">
        <v>91</v>
      </c>
      <c r="M13" t="s">
        <v>760</v>
      </c>
      <c r="O13" s="2" t="str">
        <f>IFERROR(IF($B13="","",INDEX(所属情報!$E:$E,MATCH($A13,所属情報!$A:$A,0))),"")</f>
        <v>Ritsumeikan Univ.</v>
      </c>
      <c r="P13" s="2" t="str">
        <f t="shared" si="0"/>
        <v>村松　灯 (4)</v>
      </c>
      <c r="Q13" s="2" t="str">
        <f t="shared" si="1"/>
        <v>ﾑﾗﾏﾂ ﾄﾓ</v>
      </c>
      <c r="R13" s="2" t="str">
        <f t="shared" si="2"/>
        <v>MURAMATSU Tomo (02)</v>
      </c>
      <c r="S13" s="2" t="str">
        <f>IFERROR(IF($F13="","",INDEX(リスト!$C:$C,MATCH($F13,リスト!$B:$B,0))),"")</f>
        <v>26</v>
      </c>
      <c r="T13" s="2" t="str">
        <f>IFERROR(IF($K13="","",INDEX(リスト!$F:$F,MATCH($K13,リスト!$E:$E,0))),"")</f>
        <v>JPN</v>
      </c>
      <c r="U13" s="2" t="str">
        <f>IF($B13="","",RIGHT($G13*1000+200+COUNTIF($G$2:$G13,$G13),9))</f>
        <v>020525201</v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>立命館宇治・京　都</v>
      </c>
    </row>
    <row r="14" spans="1:22" x14ac:dyDescent="0.45">
      <c r="A14" t="s">
        <v>701</v>
      </c>
      <c r="B14">
        <v>13</v>
      </c>
      <c r="C14" t="s">
        <v>772</v>
      </c>
      <c r="D14" t="s">
        <v>773</v>
      </c>
      <c r="E14">
        <v>4</v>
      </c>
      <c r="F14" t="s">
        <v>89</v>
      </c>
      <c r="G14">
        <v>20021030</v>
      </c>
      <c r="H14" t="s">
        <v>774</v>
      </c>
      <c r="I14" t="s">
        <v>775</v>
      </c>
      <c r="J14" t="s">
        <v>776</v>
      </c>
      <c r="K14" t="s">
        <v>141</v>
      </c>
      <c r="L14" t="s">
        <v>45</v>
      </c>
      <c r="M14" t="s">
        <v>777</v>
      </c>
      <c r="O14" s="2" t="str">
        <f>IFERROR(IF($B14="","",INDEX(所属情報!$E:$E,MATCH($A14,所属情報!$A:$A,0))),"")</f>
        <v>Ritsumeikan Univ.</v>
      </c>
      <c r="P14" s="2" t="str">
        <f t="shared" si="0"/>
        <v>田原　彩名 (4)</v>
      </c>
      <c r="Q14" s="2" t="str">
        <f t="shared" si="1"/>
        <v>ﾀﾊﾗ ｱﾔﾅ</v>
      </c>
      <c r="R14" s="2" t="str">
        <f t="shared" si="2"/>
        <v>TAHARA Ayana (02)</v>
      </c>
      <c r="S14" s="2" t="str">
        <f>IFERROR(IF($F14="","",INDEX(リスト!$C:$C,MATCH($F14,リスト!$B:$B,0))),"")</f>
        <v>25</v>
      </c>
      <c r="T14" s="2" t="str">
        <f>IFERROR(IF($K14="","",INDEX(リスト!$F:$F,MATCH($K14,リスト!$E:$E,0))),"")</f>
        <v>JPN</v>
      </c>
      <c r="U14" s="2" t="str">
        <f>IF($B14="","",RIGHT($G14*1000+200+COUNTIF($G$2:$G14,$G14),9))</f>
        <v>021030201</v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>盛岡第一・岩　手</v>
      </c>
    </row>
    <row r="15" spans="1:22" x14ac:dyDescent="0.45">
      <c r="A15" t="s">
        <v>701</v>
      </c>
      <c r="B15">
        <v>14</v>
      </c>
      <c r="C15" t="s">
        <v>778</v>
      </c>
      <c r="D15" t="s">
        <v>779</v>
      </c>
      <c r="E15">
        <v>3</v>
      </c>
      <c r="F15" t="s">
        <v>93</v>
      </c>
      <c r="G15">
        <v>20030413</v>
      </c>
      <c r="H15" t="s">
        <v>780</v>
      </c>
      <c r="I15" t="s">
        <v>781</v>
      </c>
      <c r="J15" t="s">
        <v>782</v>
      </c>
      <c r="K15" t="s">
        <v>141</v>
      </c>
      <c r="L15" t="s">
        <v>93</v>
      </c>
      <c r="M15" t="s">
        <v>783</v>
      </c>
      <c r="O15" s="2" t="str">
        <f>IFERROR(IF($B15="","",INDEX(所属情報!$E:$E,MATCH($A15,所属情報!$A:$A,0))),"")</f>
        <v>Ritsumeikan Univ.</v>
      </c>
      <c r="P15" s="2" t="str">
        <f t="shared" si="0"/>
        <v>河内　瀬桜 (3)</v>
      </c>
      <c r="Q15" s="2" t="str">
        <f t="shared" si="1"/>
        <v>ｶﾜﾁ ｾﾅ</v>
      </c>
      <c r="R15" s="2" t="str">
        <f t="shared" si="2"/>
        <v>KAWACHI Sena (03)</v>
      </c>
      <c r="S15" s="2" t="str">
        <f>IFERROR(IF($F15="","",INDEX(リスト!$C:$C,MATCH($F15,リスト!$B:$B,0))),"")</f>
        <v>27</v>
      </c>
      <c r="T15" s="2" t="str">
        <f>IFERROR(IF($K15="","",INDEX(リスト!$F:$F,MATCH($K15,リスト!$E:$E,0))),"")</f>
        <v>JPN</v>
      </c>
      <c r="U15" s="2" t="str">
        <f>IF($B15="","",RIGHT($G15*1000+200+COUNTIF($G$2:$G15,$G15),9))</f>
        <v>030413201</v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>東大阪大敬愛・大　阪</v>
      </c>
    </row>
    <row r="16" spans="1:22" x14ac:dyDescent="0.45">
      <c r="A16" t="s">
        <v>701</v>
      </c>
      <c r="B16">
        <v>15</v>
      </c>
      <c r="C16" t="s">
        <v>784</v>
      </c>
      <c r="D16" t="s">
        <v>785</v>
      </c>
      <c r="E16">
        <v>3</v>
      </c>
      <c r="F16" t="s">
        <v>95</v>
      </c>
      <c r="G16">
        <v>20030801</v>
      </c>
      <c r="H16" t="s">
        <v>786</v>
      </c>
      <c r="I16" t="s">
        <v>787</v>
      </c>
      <c r="J16" t="s">
        <v>788</v>
      </c>
      <c r="K16" t="s">
        <v>141</v>
      </c>
      <c r="L16" t="s">
        <v>95</v>
      </c>
      <c r="M16" t="s">
        <v>789</v>
      </c>
      <c r="O16" s="2" t="str">
        <f>IFERROR(IF($B16="","",INDEX(所属情報!$E:$E,MATCH($A16,所属情報!$A:$A,0))),"")</f>
        <v>Ritsumeikan Univ.</v>
      </c>
      <c r="P16" s="2" t="str">
        <f t="shared" si="0"/>
        <v>竹内　のどか (3)</v>
      </c>
      <c r="Q16" s="2" t="str">
        <f t="shared" si="1"/>
        <v>ﾀｹｳﾁ ﾉﾄﾞｶ</v>
      </c>
      <c r="R16" s="2" t="str">
        <f t="shared" si="2"/>
        <v>TAKEUCHI Nodoka (03)</v>
      </c>
      <c r="S16" s="2" t="str">
        <f>IFERROR(IF($F16="","",INDEX(リスト!$C:$C,MATCH($F16,リスト!$B:$B,0))),"")</f>
        <v>28</v>
      </c>
      <c r="T16" s="2" t="str">
        <f>IFERROR(IF($K16="","",INDEX(リスト!$F:$F,MATCH($K16,リスト!$E:$E,0))),"")</f>
        <v>JPN</v>
      </c>
      <c r="U16" s="2" t="str">
        <f>IF($B16="","",RIGHT($G16*1000+200+COUNTIF($G$2:$G16,$G16),9))</f>
        <v>030801201</v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>滝川第二・兵　庫</v>
      </c>
    </row>
    <row r="17" spans="1:22" x14ac:dyDescent="0.45">
      <c r="A17" t="s">
        <v>701</v>
      </c>
      <c r="B17">
        <v>16</v>
      </c>
      <c r="C17" t="s">
        <v>790</v>
      </c>
      <c r="D17" t="s">
        <v>791</v>
      </c>
      <c r="E17">
        <v>3</v>
      </c>
      <c r="F17" t="s">
        <v>91</v>
      </c>
      <c r="G17">
        <v>20030712</v>
      </c>
      <c r="H17" t="s">
        <v>792</v>
      </c>
      <c r="I17" t="s">
        <v>793</v>
      </c>
      <c r="J17" t="s">
        <v>794</v>
      </c>
      <c r="K17" t="s">
        <v>141</v>
      </c>
      <c r="L17" t="s">
        <v>91</v>
      </c>
      <c r="M17" t="s">
        <v>795</v>
      </c>
      <c r="O17" s="2" t="str">
        <f>IFERROR(IF($B17="","",INDEX(所属情報!$E:$E,MATCH($A17,所属情報!$A:$A,0))),"")</f>
        <v>Ritsumeikan Univ.</v>
      </c>
      <c r="P17" s="2" t="str">
        <f t="shared" si="0"/>
        <v>秋澤　花音 (3)</v>
      </c>
      <c r="Q17" s="2" t="str">
        <f t="shared" si="1"/>
        <v>ｱｷｻﾞﾜ ﾊﾅﾈ</v>
      </c>
      <c r="R17" s="2" t="str">
        <f t="shared" si="2"/>
        <v>AKIZAWA Hanane (03)</v>
      </c>
      <c r="S17" s="2" t="str">
        <f>IFERROR(IF($F17="","",INDEX(リスト!$C:$C,MATCH($F17,リスト!$B:$B,0))),"")</f>
        <v>26</v>
      </c>
      <c r="T17" s="2" t="str">
        <f>IFERROR(IF($K17="","",INDEX(リスト!$F:$F,MATCH($K17,リスト!$E:$E,0))),"")</f>
        <v>JPN</v>
      </c>
      <c r="U17" s="2" t="str">
        <f>IF($B17="","",RIGHT($G17*1000+200+COUNTIF($G$2:$G17,$G17),9))</f>
        <v>030712201</v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>立命館・京　都</v>
      </c>
    </row>
    <row r="18" spans="1:22" x14ac:dyDescent="0.45">
      <c r="A18" t="s">
        <v>701</v>
      </c>
      <c r="B18">
        <v>17</v>
      </c>
      <c r="C18" t="s">
        <v>796</v>
      </c>
      <c r="D18" t="s">
        <v>797</v>
      </c>
      <c r="E18">
        <v>3</v>
      </c>
      <c r="F18" t="s">
        <v>107</v>
      </c>
      <c r="G18">
        <v>20031229</v>
      </c>
      <c r="H18" t="s">
        <v>798</v>
      </c>
      <c r="I18" t="s">
        <v>799</v>
      </c>
      <c r="J18" t="s">
        <v>800</v>
      </c>
      <c r="K18" t="s">
        <v>141</v>
      </c>
      <c r="L18" t="s">
        <v>107</v>
      </c>
      <c r="M18" t="s">
        <v>801</v>
      </c>
      <c r="O18" s="2" t="str">
        <f>IFERROR(IF($B18="","",INDEX(所属情報!$E:$E,MATCH($A18,所属情報!$A:$A,0))),"")</f>
        <v>Ritsumeikan Univ.</v>
      </c>
      <c r="P18" s="2" t="str">
        <f t="shared" si="0"/>
        <v>浅木　都紀葉 (3)</v>
      </c>
      <c r="Q18" s="2" t="str">
        <f t="shared" si="1"/>
        <v>ｱｻｷﾞ ﾂｷﾊ</v>
      </c>
      <c r="R18" s="2" t="str">
        <f t="shared" si="2"/>
        <v>ASAGI Tsukiha (03)</v>
      </c>
      <c r="S18" s="2" t="str">
        <f>IFERROR(IF($F18="","",INDEX(リスト!$C:$C,MATCH($F18,リスト!$B:$B,0))),"")</f>
        <v>34</v>
      </c>
      <c r="T18" s="2" t="str">
        <f>IFERROR(IF($K18="","",INDEX(リスト!$F:$F,MATCH($K18,リスト!$E:$E,0))),"")</f>
        <v>JPN</v>
      </c>
      <c r="U18" s="2" t="str">
        <f>IF($B18="","",RIGHT($G18*1000+200+COUNTIF($G$2:$G18,$G18),9))</f>
        <v>031229201</v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>広島皆実・広　島</v>
      </c>
    </row>
    <row r="19" spans="1:22" x14ac:dyDescent="0.45">
      <c r="A19" t="s">
        <v>701</v>
      </c>
      <c r="B19">
        <v>18</v>
      </c>
      <c r="C19" t="s">
        <v>802</v>
      </c>
      <c r="D19" t="s">
        <v>803</v>
      </c>
      <c r="E19">
        <v>3</v>
      </c>
      <c r="F19" t="s">
        <v>91</v>
      </c>
      <c r="G19">
        <v>20030903</v>
      </c>
      <c r="H19" t="s">
        <v>804</v>
      </c>
      <c r="I19" t="s">
        <v>805</v>
      </c>
      <c r="J19" t="s">
        <v>806</v>
      </c>
      <c r="K19" t="s">
        <v>368</v>
      </c>
      <c r="L19" t="s">
        <v>91</v>
      </c>
      <c r="M19" t="s">
        <v>807</v>
      </c>
      <c r="O19" s="2" t="str">
        <f>IFERROR(IF($B19="","",INDEX(所属情報!$E:$E,MATCH($A19,所属情報!$A:$A,0))),"")</f>
        <v>Ritsumeikan Univ.</v>
      </c>
      <c r="P19" s="2" t="str">
        <f t="shared" si="0"/>
        <v>金　華鈴 (3)</v>
      </c>
      <c r="Q19" s="2" t="str">
        <f t="shared" si="1"/>
        <v>ｷﾝ ｶﾘﾝ</v>
      </c>
      <c r="R19" s="2" t="str">
        <f t="shared" si="2"/>
        <v>KIN Karin (03)</v>
      </c>
      <c r="S19" s="2" t="str">
        <f>IFERROR(IF($F19="","",INDEX(リスト!$C:$C,MATCH($F19,リスト!$B:$B,0))),"")</f>
        <v>26</v>
      </c>
      <c r="T19" s="2" t="str">
        <f>IFERROR(IF($K19="","",INDEX(リスト!$F:$F,MATCH($K19,リスト!$E:$E,0))),"")</f>
        <v>CHN</v>
      </c>
      <c r="U19" s="2" t="str">
        <f>IF($B19="","",RIGHT($G19*1000+200+COUNTIF($G$2:$G19,$G19),9))</f>
        <v>030903201</v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>花園・京　都</v>
      </c>
    </row>
    <row r="20" spans="1:22" x14ac:dyDescent="0.45">
      <c r="A20" t="s">
        <v>701</v>
      </c>
      <c r="B20">
        <v>19</v>
      </c>
      <c r="C20" t="s">
        <v>808</v>
      </c>
      <c r="D20" t="s">
        <v>809</v>
      </c>
      <c r="E20">
        <v>3</v>
      </c>
      <c r="F20" t="s">
        <v>47</v>
      </c>
      <c r="G20">
        <v>20031110</v>
      </c>
      <c r="H20" t="s">
        <v>810</v>
      </c>
      <c r="I20" t="s">
        <v>811</v>
      </c>
      <c r="J20" t="s">
        <v>776</v>
      </c>
      <c r="K20" t="s">
        <v>141</v>
      </c>
      <c r="L20" t="s">
        <v>47</v>
      </c>
      <c r="M20" t="s">
        <v>812</v>
      </c>
      <c r="O20" s="2" t="str">
        <f>IFERROR(IF($B20="","",INDEX(所属情報!$E:$E,MATCH($A20,所属情報!$A:$A,0))),"")</f>
        <v>Ritsumeikan Univ.</v>
      </c>
      <c r="P20" s="2" t="str">
        <f t="shared" si="0"/>
        <v>日下　あやな (3)</v>
      </c>
      <c r="Q20" s="2" t="str">
        <f t="shared" si="1"/>
        <v>ｸｻｶ ｱﾔﾅ</v>
      </c>
      <c r="R20" s="2" t="str">
        <f t="shared" si="2"/>
        <v>KUSAKA Ayana (03)</v>
      </c>
      <c r="S20" s="2" t="str">
        <f>IFERROR(IF($F20="","",INDEX(リスト!$C:$C,MATCH($F20,リスト!$B:$B,0))),"")</f>
        <v>04</v>
      </c>
      <c r="T20" s="2" t="str">
        <f>IFERROR(IF($K20="","",INDEX(リスト!$F:$F,MATCH($K20,リスト!$E:$E,0))),"")</f>
        <v>JPN</v>
      </c>
      <c r="U20" s="2" t="str">
        <f>IF($B20="","",RIGHT($G20*1000+200+COUNTIF($G$2:$G20,$G20),9))</f>
        <v>031110201</v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>常盤木学園・宮　城</v>
      </c>
    </row>
    <row r="21" spans="1:22" x14ac:dyDescent="0.45">
      <c r="A21" t="s">
        <v>701</v>
      </c>
      <c r="B21">
        <v>20</v>
      </c>
      <c r="C21" t="s">
        <v>813</v>
      </c>
      <c r="D21" t="s">
        <v>814</v>
      </c>
      <c r="E21">
        <v>3</v>
      </c>
      <c r="F21" t="s">
        <v>101</v>
      </c>
      <c r="G21">
        <v>20030716</v>
      </c>
      <c r="H21" t="s">
        <v>815</v>
      </c>
      <c r="I21" t="s">
        <v>816</v>
      </c>
      <c r="J21" t="s">
        <v>817</v>
      </c>
      <c r="K21" t="s">
        <v>141</v>
      </c>
      <c r="L21" t="s">
        <v>101</v>
      </c>
      <c r="M21" t="s">
        <v>818</v>
      </c>
      <c r="O21" s="2" t="str">
        <f>IFERROR(IF($B21="","",INDEX(所属情報!$E:$E,MATCH($A21,所属情報!$A:$A,0))),"")</f>
        <v>Ritsumeikan Univ.</v>
      </c>
      <c r="P21" s="2" t="str">
        <f t="shared" si="0"/>
        <v>角　良子 (3)</v>
      </c>
      <c r="Q21" s="2" t="str">
        <f t="shared" si="1"/>
        <v>ｽﾐ ﾘｮｳｺ</v>
      </c>
      <c r="R21" s="2" t="str">
        <f t="shared" si="2"/>
        <v>SUMI Ryoko (03)</v>
      </c>
      <c r="S21" s="2" t="str">
        <f>IFERROR(IF($F21="","",INDEX(リスト!$C:$C,MATCH($F21,リスト!$B:$B,0))),"")</f>
        <v>31</v>
      </c>
      <c r="T21" s="2" t="str">
        <f>IFERROR(IF($K21="","",INDEX(リスト!$F:$F,MATCH($K21,リスト!$E:$E,0))),"")</f>
        <v>JPN</v>
      </c>
      <c r="U21" s="2" t="str">
        <f>IF($B21="","",RIGHT($G21*1000+200+COUNTIF($G$2:$G21,$G21),9))</f>
        <v>030716201</v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>倉吉東・鳥　取</v>
      </c>
    </row>
    <row r="22" spans="1:22" x14ac:dyDescent="0.45">
      <c r="A22" t="s">
        <v>701</v>
      </c>
      <c r="B22">
        <v>21</v>
      </c>
      <c r="C22" t="s">
        <v>819</v>
      </c>
      <c r="D22" t="s">
        <v>820</v>
      </c>
      <c r="E22">
        <v>3</v>
      </c>
      <c r="F22" t="s">
        <v>121</v>
      </c>
      <c r="G22">
        <v>20031119</v>
      </c>
      <c r="H22" t="s">
        <v>821</v>
      </c>
      <c r="I22" t="s">
        <v>822</v>
      </c>
      <c r="J22" t="s">
        <v>823</v>
      </c>
      <c r="K22" t="s">
        <v>141</v>
      </c>
      <c r="L22" t="s">
        <v>121</v>
      </c>
      <c r="M22" t="s">
        <v>824</v>
      </c>
      <c r="O22" s="2" t="str">
        <f>IFERROR(IF($B22="","",INDEX(所属情報!$E:$E,MATCH($A22,所属情報!$A:$A,0))),"")</f>
        <v>Ritsumeikan Univ.</v>
      </c>
      <c r="P22" s="2" t="str">
        <f t="shared" si="0"/>
        <v>永石　小雪 (3)</v>
      </c>
      <c r="Q22" s="2" t="str">
        <f t="shared" si="1"/>
        <v>ﾅｶﾞｲｼ ｺﾕｷ</v>
      </c>
      <c r="R22" s="2" t="str">
        <f t="shared" si="2"/>
        <v>NAGAISHI Koyuki (03)</v>
      </c>
      <c r="S22" s="2" t="str">
        <f>IFERROR(IF($F22="","",INDEX(リスト!$C:$C,MATCH($F22,リスト!$B:$B,0))),"")</f>
        <v>41</v>
      </c>
      <c r="T22" s="2" t="str">
        <f>IFERROR(IF($K22="","",INDEX(リスト!$F:$F,MATCH($K22,リスト!$E:$E,0))),"")</f>
        <v>JPN</v>
      </c>
      <c r="U22" s="2" t="str">
        <f>IF($B22="","",RIGHT($G22*1000+200+COUNTIF($G$2:$G22,$G22),9))</f>
        <v>031119201</v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>佐賀北・佐　賀</v>
      </c>
    </row>
    <row r="23" spans="1:22" x14ac:dyDescent="0.45">
      <c r="A23" t="s">
        <v>701</v>
      </c>
      <c r="B23">
        <v>22</v>
      </c>
      <c r="C23" t="s">
        <v>825</v>
      </c>
      <c r="D23" t="s">
        <v>826</v>
      </c>
      <c r="E23">
        <v>3</v>
      </c>
      <c r="F23" t="s">
        <v>91</v>
      </c>
      <c r="G23">
        <v>20040111</v>
      </c>
      <c r="H23" t="s">
        <v>827</v>
      </c>
      <c r="I23" t="s">
        <v>770</v>
      </c>
      <c r="J23" t="s">
        <v>828</v>
      </c>
      <c r="K23" t="s">
        <v>141</v>
      </c>
      <c r="L23" t="s">
        <v>91</v>
      </c>
      <c r="M23" t="s">
        <v>760</v>
      </c>
      <c r="O23" s="2" t="str">
        <f>IFERROR(IF($B23="","",INDEX(所属情報!$E:$E,MATCH($A23,所属情報!$A:$A,0))),"")</f>
        <v>Ritsumeikan Univ.</v>
      </c>
      <c r="P23" s="2" t="str">
        <f t="shared" si="0"/>
        <v>村松　結 (3)</v>
      </c>
      <c r="Q23" s="2" t="str">
        <f t="shared" si="1"/>
        <v>ﾑﾗﾏﾂ ﾕｳ</v>
      </c>
      <c r="R23" s="2" t="str">
        <f t="shared" si="2"/>
        <v>MURAMATSU Yu (04)</v>
      </c>
      <c r="S23" s="2" t="str">
        <f>IFERROR(IF($F23="","",INDEX(リスト!$C:$C,MATCH($F23,リスト!$B:$B,0))),"")</f>
        <v>26</v>
      </c>
      <c r="T23" s="2" t="str">
        <f>IFERROR(IF($K23="","",INDEX(リスト!$F:$F,MATCH($K23,リスト!$E:$E,0))),"")</f>
        <v>JPN</v>
      </c>
      <c r="U23" s="2" t="str">
        <f>IF($B23="","",RIGHT($G23*1000+200+COUNTIF($G$2:$G23,$G23),9))</f>
        <v>040111201</v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>立命館宇治・京　都</v>
      </c>
    </row>
    <row r="24" spans="1:22" x14ac:dyDescent="0.45">
      <c r="A24" t="s">
        <v>701</v>
      </c>
      <c r="B24">
        <v>23</v>
      </c>
      <c r="C24" t="s">
        <v>829</v>
      </c>
      <c r="D24" t="s">
        <v>830</v>
      </c>
      <c r="E24">
        <v>3</v>
      </c>
      <c r="F24" t="s">
        <v>105</v>
      </c>
      <c r="G24">
        <v>20030725</v>
      </c>
      <c r="H24" t="s">
        <v>831</v>
      </c>
      <c r="I24" t="s">
        <v>832</v>
      </c>
      <c r="J24" t="s">
        <v>833</v>
      </c>
      <c r="K24" t="s">
        <v>141</v>
      </c>
      <c r="L24" t="s">
        <v>105</v>
      </c>
      <c r="M24" t="s">
        <v>834</v>
      </c>
      <c r="O24" s="2" t="str">
        <f>IFERROR(IF($B24="","",INDEX(所属情報!$E:$E,MATCH($A24,所属情報!$A:$A,0))),"")</f>
        <v>Ritsumeikan Univ.</v>
      </c>
      <c r="P24" s="2" t="str">
        <f t="shared" si="0"/>
        <v>土屋　舞琴 (3)</v>
      </c>
      <c r="Q24" s="2" t="str">
        <f t="shared" si="1"/>
        <v>ﾂﾁﾔ ﾏｺﾄ</v>
      </c>
      <c r="R24" s="2" t="str">
        <f t="shared" si="2"/>
        <v>TSUCHIYA Makoto (03)</v>
      </c>
      <c r="S24" s="2" t="str">
        <f>IFERROR(IF($F24="","",INDEX(リスト!$C:$C,MATCH($F24,リスト!$B:$B,0))),"")</f>
        <v>33</v>
      </c>
      <c r="T24" s="2" t="str">
        <f>IFERROR(IF($K24="","",INDEX(リスト!$F:$F,MATCH($K24,リスト!$E:$E,0))),"")</f>
        <v>JPN</v>
      </c>
      <c r="U24" s="2" t="str">
        <f>IF($B24="","",RIGHT($G24*1000+200+COUNTIF($G$2:$G24,$G24),9))</f>
        <v>030725201</v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>興譲館・岡　山</v>
      </c>
    </row>
    <row r="25" spans="1:22" x14ac:dyDescent="0.45">
      <c r="A25" t="s">
        <v>701</v>
      </c>
      <c r="B25">
        <v>24</v>
      </c>
      <c r="C25" t="s">
        <v>835</v>
      </c>
      <c r="D25" t="s">
        <v>836</v>
      </c>
      <c r="E25">
        <v>3</v>
      </c>
      <c r="F25" t="s">
        <v>119</v>
      </c>
      <c r="G25">
        <v>20031224</v>
      </c>
      <c r="H25" t="s">
        <v>837</v>
      </c>
      <c r="I25" t="s">
        <v>838</v>
      </c>
      <c r="J25" t="s">
        <v>839</v>
      </c>
      <c r="K25" t="s">
        <v>141</v>
      </c>
      <c r="L25" t="s">
        <v>119</v>
      </c>
      <c r="M25" t="s">
        <v>840</v>
      </c>
      <c r="O25" s="2" t="str">
        <f>IFERROR(IF($B25="","",INDEX(所属情報!$E:$E,MATCH($A25,所属情報!$A:$A,0))),"")</f>
        <v>Ritsumeikan Univ.</v>
      </c>
      <c r="P25" s="2" t="str">
        <f t="shared" si="0"/>
        <v>柳井　綾音 (3)</v>
      </c>
      <c r="Q25" s="2" t="str">
        <f t="shared" si="1"/>
        <v>ﾔﾅｲ ｱﾔﾈ</v>
      </c>
      <c r="R25" s="2" t="str">
        <f t="shared" si="2"/>
        <v>YANAI Ayane (03)</v>
      </c>
      <c r="S25" s="2" t="str">
        <f>IFERROR(IF($F25="","",INDEX(リスト!$C:$C,MATCH($F25,リスト!$B:$B,0))),"")</f>
        <v>40</v>
      </c>
      <c r="T25" s="2" t="str">
        <f>IFERROR(IF($K25="","",INDEX(リスト!$F:$F,MATCH($K25,リスト!$E:$E,0))),"")</f>
        <v>JPN</v>
      </c>
      <c r="U25" s="2" t="str">
        <f>IF($B25="","",RIGHT($G25*1000+200+COUNTIF($G$2:$G25,$G25),9))</f>
        <v>031224201</v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>北九州市立・福　岡</v>
      </c>
    </row>
    <row r="26" spans="1:22" x14ac:dyDescent="0.45">
      <c r="A26" t="s">
        <v>701</v>
      </c>
      <c r="B26">
        <v>25</v>
      </c>
      <c r="C26" t="s">
        <v>841</v>
      </c>
      <c r="D26" t="s">
        <v>842</v>
      </c>
      <c r="E26">
        <v>3</v>
      </c>
      <c r="F26" t="s">
        <v>65</v>
      </c>
      <c r="G26">
        <v>20030617</v>
      </c>
      <c r="H26" t="s">
        <v>843</v>
      </c>
      <c r="I26" t="s">
        <v>844</v>
      </c>
      <c r="J26" t="s">
        <v>845</v>
      </c>
      <c r="K26" t="s">
        <v>141</v>
      </c>
      <c r="L26" t="s">
        <v>65</v>
      </c>
      <c r="M26" t="s">
        <v>754</v>
      </c>
      <c r="O26" s="2" t="str">
        <f>IFERROR(IF($B26="","",INDEX(所属情報!$E:$E,MATCH($A26,所属情報!$A:$A,0))),"")</f>
        <v>Ritsumeikan Univ.</v>
      </c>
      <c r="P26" s="2" t="str">
        <f t="shared" si="0"/>
        <v>外間　礼那 (3)</v>
      </c>
      <c r="Q26" s="2" t="str">
        <f t="shared" si="1"/>
        <v>ｿﾄﾏ ﾚｲﾅ</v>
      </c>
      <c r="R26" s="2" t="str">
        <f t="shared" si="2"/>
        <v>SOTOMA Reina (03)</v>
      </c>
      <c r="S26" s="2" t="str">
        <f>IFERROR(IF($F26="","",INDEX(リスト!$C:$C,MATCH($F26,リスト!$B:$B,0))),"")</f>
        <v>13</v>
      </c>
      <c r="T26" s="2" t="str">
        <f>IFERROR(IF($K26="","",INDEX(リスト!$F:$F,MATCH($K26,リスト!$E:$E,0))),"")</f>
        <v>JPN</v>
      </c>
      <c r="U26" s="2" t="str">
        <f>IF($B26="","",RIGHT($G26*1000+200+COUNTIF($G$2:$G26,$G26),9))</f>
        <v>030617201</v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>東京・東　京</v>
      </c>
    </row>
    <row r="27" spans="1:22" x14ac:dyDescent="0.45">
      <c r="A27" t="s">
        <v>701</v>
      </c>
      <c r="B27">
        <v>26</v>
      </c>
      <c r="C27" t="s">
        <v>846</v>
      </c>
      <c r="D27" t="s">
        <v>847</v>
      </c>
      <c r="E27">
        <v>3</v>
      </c>
      <c r="F27" t="s">
        <v>79</v>
      </c>
      <c r="G27">
        <v>20031015</v>
      </c>
      <c r="H27" t="s">
        <v>848</v>
      </c>
      <c r="I27" t="s">
        <v>849</v>
      </c>
      <c r="J27" t="s">
        <v>850</v>
      </c>
      <c r="K27" t="s">
        <v>141</v>
      </c>
      <c r="L27" t="s">
        <v>79</v>
      </c>
      <c r="M27" t="s">
        <v>851</v>
      </c>
      <c r="O27" s="2" t="str">
        <f>IFERROR(IF($B27="","",INDEX(所属情報!$E:$E,MATCH($A27,所属情報!$A:$A,0))),"")</f>
        <v>Ritsumeikan Univ.</v>
      </c>
      <c r="P27" s="2" t="str">
        <f t="shared" si="0"/>
        <v>宮澤　実亜 (3)</v>
      </c>
      <c r="Q27" s="2" t="str">
        <f t="shared" si="1"/>
        <v>ﾐﾔｻﾞﾜ ﾐｱ</v>
      </c>
      <c r="R27" s="2" t="str">
        <f t="shared" si="2"/>
        <v>MIYAZAWA Mia (03)</v>
      </c>
      <c r="S27" s="2" t="str">
        <f>IFERROR(IF($F27="","",INDEX(リスト!$C:$C,MATCH($F27,リスト!$B:$B,0))),"")</f>
        <v>20</v>
      </c>
      <c r="T27" s="2" t="str">
        <f>IFERROR(IF($K27="","",INDEX(リスト!$F:$F,MATCH($K27,リスト!$E:$E,0))),"")</f>
        <v>JPN</v>
      </c>
      <c r="U27" s="2" t="str">
        <f>IF($B27="","",RIGHT($G27*1000+200+COUNTIF($G$2:$G27,$G27),9))</f>
        <v>031015201</v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>長野東・長　野</v>
      </c>
    </row>
    <row r="28" spans="1:22" x14ac:dyDescent="0.45">
      <c r="A28" t="s">
        <v>701</v>
      </c>
      <c r="B28">
        <v>27</v>
      </c>
      <c r="C28" t="s">
        <v>852</v>
      </c>
      <c r="D28" t="s">
        <v>853</v>
      </c>
      <c r="E28">
        <v>3</v>
      </c>
      <c r="F28" t="s">
        <v>129</v>
      </c>
      <c r="G28">
        <v>20030511</v>
      </c>
      <c r="H28" t="s">
        <v>854</v>
      </c>
      <c r="I28" t="s">
        <v>855</v>
      </c>
      <c r="J28" t="s">
        <v>856</v>
      </c>
      <c r="K28" t="s">
        <v>141</v>
      </c>
      <c r="L28" t="s">
        <v>119</v>
      </c>
      <c r="M28" t="s">
        <v>857</v>
      </c>
      <c r="O28" s="2" t="str">
        <f>IFERROR(IF($B28="","",INDEX(所属情報!$E:$E,MATCH($A28,所属情報!$A:$A,0))),"")</f>
        <v>Ritsumeikan Univ.</v>
      </c>
      <c r="P28" s="2" t="str">
        <f t="shared" si="0"/>
        <v>足立　桐華 (3)</v>
      </c>
      <c r="Q28" s="2" t="str">
        <f t="shared" si="1"/>
        <v>ｱﾀﾞﾁ ﾄｳｶ</v>
      </c>
      <c r="R28" s="2" t="str">
        <f t="shared" si="2"/>
        <v>ADACHI Toka (03)</v>
      </c>
      <c r="S28" s="2" t="str">
        <f>IFERROR(IF($F28="","",INDEX(リスト!$C:$C,MATCH($F28,リスト!$B:$B,0))),"")</f>
        <v>45</v>
      </c>
      <c r="T28" s="2" t="str">
        <f>IFERROR(IF($K28="","",INDEX(リスト!$F:$F,MATCH($K28,リスト!$E:$E,0))),"")</f>
        <v>JPN</v>
      </c>
      <c r="U28" s="2" t="str">
        <f>IF($B28="","",RIGHT($G28*1000+200+COUNTIF($G$2:$G28,$G28),9))</f>
        <v>030511201</v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>筑紫女学園・福　岡</v>
      </c>
    </row>
    <row r="29" spans="1:22" x14ac:dyDescent="0.45">
      <c r="A29" t="s">
        <v>701</v>
      </c>
      <c r="B29">
        <v>28</v>
      </c>
      <c r="C29" t="s">
        <v>858</v>
      </c>
      <c r="D29" t="s">
        <v>859</v>
      </c>
      <c r="E29">
        <v>3</v>
      </c>
      <c r="F29" t="s">
        <v>97</v>
      </c>
      <c r="G29">
        <v>20040114</v>
      </c>
      <c r="H29" t="s">
        <v>860</v>
      </c>
      <c r="I29" t="s">
        <v>861</v>
      </c>
      <c r="J29" t="s">
        <v>862</v>
      </c>
      <c r="K29" t="s">
        <v>141</v>
      </c>
      <c r="L29" t="s">
        <v>97</v>
      </c>
      <c r="M29" t="s">
        <v>863</v>
      </c>
      <c r="O29" s="2" t="str">
        <f>IFERROR(IF($B29="","",INDEX(所属情報!$E:$E,MATCH($A29,所属情報!$A:$A,0))),"")</f>
        <v>Ritsumeikan Univ.</v>
      </c>
      <c r="P29" s="2" t="str">
        <f t="shared" si="0"/>
        <v>近藤　結花 (3)</v>
      </c>
      <c r="Q29" s="2" t="str">
        <f t="shared" si="1"/>
        <v>ｺﾝﾄﾞｳ ﾕｲｶ</v>
      </c>
      <c r="R29" s="2" t="str">
        <f t="shared" si="2"/>
        <v>KONDO Yuika (04)</v>
      </c>
      <c r="S29" s="2" t="str">
        <f>IFERROR(IF($F29="","",INDEX(リスト!$C:$C,MATCH($F29,リスト!$B:$B,0))),"")</f>
        <v>29</v>
      </c>
      <c r="T29" s="2" t="str">
        <f>IFERROR(IF($K29="","",INDEX(リスト!$F:$F,MATCH($K29,リスト!$E:$E,0))),"")</f>
        <v>JPN</v>
      </c>
      <c r="U29" s="2" t="str">
        <f>IF($B29="","",RIGHT($G29*1000+200+COUNTIF($G$2:$G29,$G29),9))</f>
        <v>040114201</v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>育英西・奈　良</v>
      </c>
    </row>
    <row r="30" spans="1:22" x14ac:dyDescent="0.45">
      <c r="A30" t="s">
        <v>701</v>
      </c>
      <c r="B30">
        <v>29</v>
      </c>
      <c r="C30" t="s">
        <v>864</v>
      </c>
      <c r="D30" t="s">
        <v>865</v>
      </c>
      <c r="E30">
        <v>3</v>
      </c>
      <c r="F30" t="s">
        <v>67</v>
      </c>
      <c r="G30">
        <v>20030412</v>
      </c>
      <c r="H30" t="s">
        <v>866</v>
      </c>
      <c r="I30" t="s">
        <v>867</v>
      </c>
      <c r="J30" t="s">
        <v>747</v>
      </c>
      <c r="K30" t="s">
        <v>141</v>
      </c>
      <c r="L30" t="s">
        <v>67</v>
      </c>
      <c r="M30" t="s">
        <v>868</v>
      </c>
      <c r="O30" s="2" t="str">
        <f>IFERROR(IF($B30="","",INDEX(所属情報!$E:$E,MATCH($A30,所属情報!$A:$A,0))),"")</f>
        <v>Ritsumeikan Univ.</v>
      </c>
      <c r="P30" s="2" t="str">
        <f t="shared" si="0"/>
        <v>中島　美咲 (3)</v>
      </c>
      <c r="Q30" s="2" t="str">
        <f t="shared" si="1"/>
        <v>ﾅｶｼﾞﾏ ﾐｻｷ</v>
      </c>
      <c r="R30" s="2" t="str">
        <f t="shared" si="2"/>
        <v>NAKAJIMA Misaki (03)</v>
      </c>
      <c r="S30" s="2" t="str">
        <f>IFERROR(IF($F30="","",INDEX(リスト!$C:$C,MATCH($F30,リスト!$B:$B,0))),"")</f>
        <v>14</v>
      </c>
      <c r="T30" s="2" t="str">
        <f>IFERROR(IF($K30="","",INDEX(リスト!$F:$F,MATCH($K30,リスト!$E:$E,0))),"")</f>
        <v>JPN</v>
      </c>
      <c r="U30" s="2" t="str">
        <f>IF($B30="","",RIGHT($G30*1000+200+COUNTIF($G$2:$G30,$G30),9))</f>
        <v>030412201</v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>日本大藤沢・神奈川</v>
      </c>
    </row>
    <row r="31" spans="1:22" x14ac:dyDescent="0.45">
      <c r="A31" t="s">
        <v>701</v>
      </c>
      <c r="B31">
        <v>30</v>
      </c>
      <c r="C31" t="s">
        <v>869</v>
      </c>
      <c r="D31" t="s">
        <v>870</v>
      </c>
      <c r="E31">
        <v>3</v>
      </c>
      <c r="F31" t="s">
        <v>95</v>
      </c>
      <c r="G31">
        <v>20030730</v>
      </c>
      <c r="H31" t="s">
        <v>871</v>
      </c>
      <c r="I31" t="s">
        <v>872</v>
      </c>
      <c r="J31" t="s">
        <v>873</v>
      </c>
      <c r="K31" t="s">
        <v>141</v>
      </c>
      <c r="L31" t="s">
        <v>95</v>
      </c>
      <c r="M31" t="s">
        <v>874</v>
      </c>
      <c r="O31" s="2" t="str">
        <f>IFERROR(IF($B31="","",INDEX(所属情報!$E:$E,MATCH($A31,所属情報!$A:$A,0))),"")</f>
        <v>Ritsumeikan Univ.</v>
      </c>
      <c r="P31" s="2" t="str">
        <f t="shared" si="0"/>
        <v>中口　綾乃 (3)</v>
      </c>
      <c r="Q31" s="2" t="str">
        <f t="shared" si="1"/>
        <v>ﾅｶｸﾞﾁ ｱﾔﾉ</v>
      </c>
      <c r="R31" s="2" t="str">
        <f t="shared" si="2"/>
        <v>NAKAGUCHI Ayano (03)</v>
      </c>
      <c r="S31" s="2" t="str">
        <f>IFERROR(IF($F31="","",INDEX(リスト!$C:$C,MATCH($F31,リスト!$B:$B,0))),"")</f>
        <v>28</v>
      </c>
      <c r="T31" s="2" t="str">
        <f>IFERROR(IF($K31="","",INDEX(リスト!$F:$F,MATCH($K31,リスト!$E:$E,0))),"")</f>
        <v>JPN</v>
      </c>
      <c r="U31" s="2" t="str">
        <f>IF($B31="","",RIGHT($G31*1000+200+COUNTIF($G$2:$G31,$G31),9))</f>
        <v>030730201</v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>市立西宮・兵　庫</v>
      </c>
    </row>
    <row r="32" spans="1:22" x14ac:dyDescent="0.45">
      <c r="A32" t="s">
        <v>701</v>
      </c>
      <c r="B32">
        <v>31</v>
      </c>
      <c r="C32" t="s">
        <v>875</v>
      </c>
      <c r="D32" t="s">
        <v>876</v>
      </c>
      <c r="E32">
        <v>3</v>
      </c>
      <c r="F32" t="s">
        <v>95</v>
      </c>
      <c r="G32">
        <v>20030626</v>
      </c>
      <c r="H32" t="s">
        <v>877</v>
      </c>
      <c r="I32" t="s">
        <v>878</v>
      </c>
      <c r="J32" t="s">
        <v>879</v>
      </c>
      <c r="K32" t="s">
        <v>141</v>
      </c>
      <c r="L32" t="s">
        <v>95</v>
      </c>
      <c r="M32" t="s">
        <v>880</v>
      </c>
      <c r="O32" s="2" t="str">
        <f>IFERROR(IF($B32="","",INDEX(所属情報!$E:$E,MATCH($A32,所属情報!$A:$A,0))),"")</f>
        <v>Ritsumeikan Univ.</v>
      </c>
      <c r="P32" s="2" t="str">
        <f t="shared" si="0"/>
        <v>巽　朋瑛 (3)</v>
      </c>
      <c r="Q32" s="2" t="str">
        <f t="shared" si="1"/>
        <v>ﾀﾂﾐ ﾄﾓｴ</v>
      </c>
      <c r="R32" s="2" t="str">
        <f t="shared" si="2"/>
        <v>TATSUMI Tomoe (03)</v>
      </c>
      <c r="S32" s="2" t="str">
        <f>IFERROR(IF($F32="","",INDEX(リスト!$C:$C,MATCH($F32,リスト!$B:$B,0))),"")</f>
        <v>28</v>
      </c>
      <c r="T32" s="2" t="str">
        <f>IFERROR(IF($K32="","",INDEX(リスト!$F:$F,MATCH($K32,リスト!$E:$E,0))),"")</f>
        <v>JPN</v>
      </c>
      <c r="U32" s="2" t="str">
        <f>IF($B32="","",RIGHT($G32*1000+200+COUNTIF($G$2:$G32,$G32),9))</f>
        <v>030626201</v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>尼崎北・兵　庫</v>
      </c>
    </row>
    <row r="33" spans="1:22" x14ac:dyDescent="0.45">
      <c r="A33" t="s">
        <v>701</v>
      </c>
      <c r="B33">
        <v>32</v>
      </c>
      <c r="C33" t="s">
        <v>881</v>
      </c>
      <c r="D33" t="s">
        <v>882</v>
      </c>
      <c r="E33">
        <v>2</v>
      </c>
      <c r="F33" t="s">
        <v>93</v>
      </c>
      <c r="G33">
        <v>20040616</v>
      </c>
      <c r="H33" t="s">
        <v>883</v>
      </c>
      <c r="I33" t="s">
        <v>884</v>
      </c>
      <c r="J33" t="s">
        <v>885</v>
      </c>
      <c r="K33" t="s">
        <v>141</v>
      </c>
      <c r="L33" t="s">
        <v>93</v>
      </c>
      <c r="M33" t="s">
        <v>886</v>
      </c>
      <c r="O33" s="2" t="str">
        <f>IFERROR(IF($B33="","",INDEX(所属情報!$E:$E,MATCH($A33,所属情報!$A:$A,0))),"")</f>
        <v>Ritsumeikan Univ.</v>
      </c>
      <c r="P33" s="2" t="str">
        <f t="shared" si="0"/>
        <v>岡野　風璃 (2)</v>
      </c>
      <c r="Q33" s="2" t="str">
        <f t="shared" si="1"/>
        <v>ｵｶﾉ ﾌｳﾘ</v>
      </c>
      <c r="R33" s="2" t="str">
        <f t="shared" si="2"/>
        <v>OKANO Furi (04)</v>
      </c>
      <c r="S33" s="2" t="str">
        <f>IFERROR(IF($F33="","",INDEX(リスト!$C:$C,MATCH($F33,リスト!$B:$B,0))),"")</f>
        <v>27</v>
      </c>
      <c r="T33" s="2" t="str">
        <f>IFERROR(IF($K33="","",INDEX(リスト!$F:$F,MATCH($K33,リスト!$E:$E,0))),"")</f>
        <v>JPN</v>
      </c>
      <c r="U33" s="2" t="str">
        <f>IF($B33="","",RIGHT($G33*1000+200+COUNTIF($G$2:$G33,$G33),9))</f>
        <v>040616201</v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>関西大倉・大　阪</v>
      </c>
    </row>
    <row r="34" spans="1:22" x14ac:dyDescent="0.45">
      <c r="A34" t="s">
        <v>701</v>
      </c>
      <c r="B34">
        <v>33</v>
      </c>
      <c r="C34" t="s">
        <v>887</v>
      </c>
      <c r="D34" t="s">
        <v>888</v>
      </c>
      <c r="E34">
        <v>2</v>
      </c>
      <c r="F34" t="s">
        <v>89</v>
      </c>
      <c r="G34">
        <v>20040608</v>
      </c>
      <c r="H34" t="s">
        <v>889</v>
      </c>
      <c r="I34" t="s">
        <v>890</v>
      </c>
      <c r="J34" t="s">
        <v>891</v>
      </c>
      <c r="K34" t="s">
        <v>141</v>
      </c>
      <c r="L34" t="s">
        <v>89</v>
      </c>
      <c r="M34" t="s">
        <v>892</v>
      </c>
      <c r="O34" s="2" t="str">
        <f>IFERROR(IF($B34="","",INDEX(所属情報!$E:$E,MATCH($A34,所属情報!$A:$A,0))),"")</f>
        <v>Ritsumeikan Univ.</v>
      </c>
      <c r="P34" s="2" t="str">
        <f t="shared" si="0"/>
        <v>伊藤　真優 (2)</v>
      </c>
      <c r="Q34" s="2" t="str">
        <f t="shared" si="1"/>
        <v>ｲﾄｳ ﾏﾕ</v>
      </c>
      <c r="R34" s="2" t="str">
        <f t="shared" si="2"/>
        <v>ITO Mayu (04)</v>
      </c>
      <c r="S34" s="2" t="str">
        <f>IFERROR(IF($F34="","",INDEX(リスト!$C:$C,MATCH($F34,リスト!$B:$B,0))),"")</f>
        <v>25</v>
      </c>
      <c r="T34" s="2" t="str">
        <f>IFERROR(IF($K34="","",INDEX(リスト!$F:$F,MATCH($K34,リスト!$E:$E,0))),"")</f>
        <v>JPN</v>
      </c>
      <c r="U34" s="2" t="str">
        <f>IF($B34="","",RIGHT($G34*1000+200+COUNTIF($G$2:$G34,$G34),9))</f>
        <v>040608201</v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>立命館守山・滋　賀</v>
      </c>
    </row>
    <row r="35" spans="1:22" x14ac:dyDescent="0.45">
      <c r="A35" t="s">
        <v>701</v>
      </c>
      <c r="B35">
        <v>34</v>
      </c>
      <c r="C35" t="s">
        <v>893</v>
      </c>
      <c r="D35" t="s">
        <v>894</v>
      </c>
      <c r="E35">
        <v>2</v>
      </c>
      <c r="F35" t="s">
        <v>75</v>
      </c>
      <c r="G35">
        <v>20040408</v>
      </c>
      <c r="H35" t="s">
        <v>895</v>
      </c>
      <c r="I35" t="s">
        <v>896</v>
      </c>
      <c r="J35" t="s">
        <v>897</v>
      </c>
      <c r="K35" t="s">
        <v>141</v>
      </c>
      <c r="L35" t="s">
        <v>75</v>
      </c>
      <c r="M35" t="s">
        <v>898</v>
      </c>
      <c r="O35" s="2" t="str">
        <f>IFERROR(IF($B35="","",INDEX(所属情報!$E:$E,MATCH($A35,所属情報!$A:$A,0))),"")</f>
        <v>Ritsumeikan Univ.</v>
      </c>
      <c r="P35" s="2" t="str">
        <f t="shared" si="0"/>
        <v>三村　啓恵 (2)</v>
      </c>
      <c r="Q35" s="2" t="str">
        <f t="shared" si="1"/>
        <v>ﾐﾑﾗ ﾋﾛｴ</v>
      </c>
      <c r="R35" s="2" t="str">
        <f t="shared" si="2"/>
        <v>MIMURA Hiroe (04)</v>
      </c>
      <c r="S35" s="2" t="str">
        <f>IFERROR(IF($F35="","",INDEX(リスト!$C:$C,MATCH($F35,リスト!$B:$B,0))),"")</f>
        <v>18</v>
      </c>
      <c r="T35" s="2" t="str">
        <f>IFERROR(IF($K35="","",INDEX(リスト!$F:$F,MATCH($K35,リスト!$E:$E,0))),"")</f>
        <v>JPN</v>
      </c>
      <c r="U35" s="2" t="str">
        <f>IF($B35="","",RIGHT($G35*1000+200+COUNTIF($G$2:$G35,$G35),9))</f>
        <v>040408201</v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>敦賀・福　井</v>
      </c>
    </row>
    <row r="36" spans="1:22" x14ac:dyDescent="0.45">
      <c r="A36" t="s">
        <v>701</v>
      </c>
      <c r="B36">
        <v>35</v>
      </c>
      <c r="C36" t="s">
        <v>899</v>
      </c>
      <c r="D36" t="s">
        <v>900</v>
      </c>
      <c r="E36">
        <v>2</v>
      </c>
      <c r="F36" t="s">
        <v>91</v>
      </c>
      <c r="G36">
        <v>20040925</v>
      </c>
      <c r="H36" t="s">
        <v>901</v>
      </c>
      <c r="I36" t="s">
        <v>902</v>
      </c>
      <c r="J36" t="s">
        <v>903</v>
      </c>
      <c r="K36" t="s">
        <v>141</v>
      </c>
      <c r="L36" t="s">
        <v>91</v>
      </c>
      <c r="M36" t="s">
        <v>904</v>
      </c>
      <c r="O36" s="2" t="str">
        <f>IFERROR(IF($B36="","",INDEX(所属情報!$E:$E,MATCH($A36,所属情報!$A:$A,0))),"")</f>
        <v>Ritsumeikan Univ.</v>
      </c>
      <c r="P36" s="2" t="str">
        <f t="shared" si="0"/>
        <v>児島　柚月 (2)</v>
      </c>
      <c r="Q36" s="2" t="str">
        <f t="shared" si="1"/>
        <v>ｺｼﾞﾏ ﾕﾂﾞｷ</v>
      </c>
      <c r="R36" s="2" t="str">
        <f t="shared" si="2"/>
        <v>KOJIMA Yuzuki (04)</v>
      </c>
      <c r="S36" s="2" t="str">
        <f>IFERROR(IF($F36="","",INDEX(リスト!$C:$C,MATCH($F36,リスト!$B:$B,0))),"")</f>
        <v>26</v>
      </c>
      <c r="T36" s="2" t="str">
        <f>IFERROR(IF($K36="","",INDEX(リスト!$F:$F,MATCH($K36,リスト!$E:$E,0))),"")</f>
        <v>JPN</v>
      </c>
      <c r="U36" s="2" t="str">
        <f>IF($B36="","",RIGHT($G36*1000+200+COUNTIF($G$2:$G36,$G36),9))</f>
        <v>040925201</v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>西京・京　都</v>
      </c>
    </row>
    <row r="37" spans="1:22" x14ac:dyDescent="0.45">
      <c r="A37" t="s">
        <v>701</v>
      </c>
      <c r="B37">
        <v>36</v>
      </c>
      <c r="C37" t="s">
        <v>905</v>
      </c>
      <c r="D37" t="s">
        <v>906</v>
      </c>
      <c r="E37">
        <v>2</v>
      </c>
      <c r="F37" t="s">
        <v>105</v>
      </c>
      <c r="G37">
        <v>20041107</v>
      </c>
      <c r="H37" t="s">
        <v>907</v>
      </c>
      <c r="I37" t="s">
        <v>908</v>
      </c>
      <c r="J37" t="s">
        <v>909</v>
      </c>
      <c r="K37" t="s">
        <v>141</v>
      </c>
      <c r="L37" t="s">
        <v>105</v>
      </c>
      <c r="M37" t="s">
        <v>910</v>
      </c>
      <c r="O37" s="2" t="str">
        <f>IFERROR(IF($B37="","",INDEX(所属情報!$E:$E,MATCH($A37,所属情報!$A:$A,0))),"")</f>
        <v>Ritsumeikan Univ.</v>
      </c>
      <c r="P37" s="2" t="str">
        <f t="shared" si="0"/>
        <v>若松　穂乃華 (2)</v>
      </c>
      <c r="Q37" s="2" t="str">
        <f t="shared" si="1"/>
        <v>ﾜｶﾏﾂ ﾎﾉｶ</v>
      </c>
      <c r="R37" s="2" t="str">
        <f t="shared" si="2"/>
        <v>WAKAMATSU Honoka (04)</v>
      </c>
      <c r="S37" s="2" t="str">
        <f>IFERROR(IF($F37="","",INDEX(リスト!$C:$C,MATCH($F37,リスト!$B:$B,0))),"")</f>
        <v>33</v>
      </c>
      <c r="T37" s="2" t="str">
        <f>IFERROR(IF($K37="","",INDEX(リスト!$F:$F,MATCH($K37,リスト!$E:$E,0))),"")</f>
        <v>JPN</v>
      </c>
      <c r="U37" s="2" t="str">
        <f>IF($B37="","",RIGHT($G37*1000+200+COUNTIF($G$2:$G37,$G37),9))</f>
        <v>041107201</v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>倉敷天城・岡　山</v>
      </c>
    </row>
    <row r="38" spans="1:22" x14ac:dyDescent="0.45">
      <c r="A38" t="s">
        <v>701</v>
      </c>
      <c r="B38">
        <v>37</v>
      </c>
      <c r="C38" t="s">
        <v>911</v>
      </c>
      <c r="D38" t="s">
        <v>912</v>
      </c>
      <c r="E38">
        <v>2</v>
      </c>
      <c r="F38" t="s">
        <v>41</v>
      </c>
      <c r="G38">
        <v>20040529</v>
      </c>
      <c r="H38" t="s">
        <v>913</v>
      </c>
      <c r="I38" t="s">
        <v>914</v>
      </c>
      <c r="J38" t="s">
        <v>915</v>
      </c>
      <c r="K38" t="s">
        <v>141</v>
      </c>
      <c r="L38" t="s">
        <v>41</v>
      </c>
      <c r="M38" t="s">
        <v>916</v>
      </c>
      <c r="O38" s="2" t="str">
        <f>IFERROR(IF($B38="","",INDEX(所属情報!$E:$E,MATCH($A38,所属情報!$A:$A,0))),"")</f>
        <v>Ritsumeikan Univ.</v>
      </c>
      <c r="P38" s="2" t="str">
        <f t="shared" si="0"/>
        <v>松田　果蓮 (2)</v>
      </c>
      <c r="Q38" s="2" t="str">
        <f t="shared" si="1"/>
        <v>ﾏﾂﾀﾞ ｶﾚﾝ</v>
      </c>
      <c r="R38" s="2" t="str">
        <f t="shared" si="2"/>
        <v>MATSUDA Karen (04)</v>
      </c>
      <c r="S38" s="2" t="str">
        <f>IFERROR(IF($F38="","",INDEX(リスト!$C:$C,MATCH($F38,リスト!$B:$B,0))),"")</f>
        <v>01</v>
      </c>
      <c r="T38" s="2" t="str">
        <f>IFERROR(IF($K38="","",INDEX(リスト!$F:$F,MATCH($K38,リスト!$E:$E,0))),"")</f>
        <v>JPN</v>
      </c>
      <c r="U38" s="2" t="str">
        <f>IF($B38="","",RIGHT($G38*1000+200+COUNTIF($G$2:$G38,$G38),9))</f>
        <v>040529201</v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>立命館慶祥・北海道</v>
      </c>
    </row>
    <row r="39" spans="1:22" x14ac:dyDescent="0.45">
      <c r="A39" t="s">
        <v>701</v>
      </c>
      <c r="B39">
        <v>38</v>
      </c>
      <c r="C39" t="s">
        <v>917</v>
      </c>
      <c r="D39" t="s">
        <v>918</v>
      </c>
      <c r="E39">
        <v>2</v>
      </c>
      <c r="F39" t="s">
        <v>93</v>
      </c>
      <c r="G39">
        <v>20041129</v>
      </c>
      <c r="H39" t="s">
        <v>919</v>
      </c>
      <c r="I39" t="s">
        <v>920</v>
      </c>
      <c r="J39" t="s">
        <v>921</v>
      </c>
      <c r="K39" t="s">
        <v>141</v>
      </c>
      <c r="L39" t="s">
        <v>95</v>
      </c>
      <c r="M39" t="s">
        <v>922</v>
      </c>
      <c r="O39" s="2" t="str">
        <f>IFERROR(IF($B39="","",INDEX(所属情報!$E:$E,MATCH($A39,所属情報!$A:$A,0))),"")</f>
        <v>Ritsumeikan Univ.</v>
      </c>
      <c r="P39" s="2" t="str">
        <f t="shared" si="0"/>
        <v>吉田　江梨花 (2)</v>
      </c>
      <c r="Q39" s="2" t="str">
        <f t="shared" si="1"/>
        <v>ﾖｼﾀﾞ ｴﾘｶ</v>
      </c>
      <c r="R39" s="2" t="str">
        <f t="shared" si="2"/>
        <v>YOSHIDA Erika (04)</v>
      </c>
      <c r="S39" s="2" t="str">
        <f>IFERROR(IF($F39="","",INDEX(リスト!$C:$C,MATCH($F39,リスト!$B:$B,0))),"")</f>
        <v>27</v>
      </c>
      <c r="T39" s="2" t="str">
        <f>IFERROR(IF($K39="","",INDEX(リスト!$F:$F,MATCH($K39,リスト!$E:$E,0))),"")</f>
        <v>JPN</v>
      </c>
      <c r="U39" s="2" t="str">
        <f>IF($B39="","",RIGHT($G39*1000+200+COUNTIF($G$2:$G39,$G39),9))</f>
        <v>041129201</v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>園田学園・兵　庫</v>
      </c>
    </row>
    <row r="40" spans="1:22" x14ac:dyDescent="0.45">
      <c r="A40" t="s">
        <v>701</v>
      </c>
      <c r="B40">
        <v>39</v>
      </c>
      <c r="C40" t="s">
        <v>923</v>
      </c>
      <c r="D40" t="s">
        <v>924</v>
      </c>
      <c r="E40">
        <v>2</v>
      </c>
      <c r="F40" t="s">
        <v>87</v>
      </c>
      <c r="G40">
        <v>20040827</v>
      </c>
      <c r="H40" t="s">
        <v>925</v>
      </c>
      <c r="I40" t="s">
        <v>926</v>
      </c>
      <c r="J40" t="s">
        <v>927</v>
      </c>
      <c r="K40" t="s">
        <v>141</v>
      </c>
      <c r="L40" t="s">
        <v>87</v>
      </c>
      <c r="M40" t="s">
        <v>928</v>
      </c>
      <c r="O40" s="2" t="str">
        <f>IFERROR(IF($B40="","",INDEX(所属情報!$E:$E,MATCH($A40,所属情報!$A:$A,0))),"")</f>
        <v>Ritsumeikan Univ.</v>
      </c>
      <c r="P40" s="2" t="str">
        <f t="shared" si="0"/>
        <v>樋口　七海 (2)</v>
      </c>
      <c r="Q40" s="2" t="str">
        <f t="shared" si="1"/>
        <v>ﾋｸﾞﾁ ﾅﾅﾐ</v>
      </c>
      <c r="R40" s="2" t="str">
        <f t="shared" si="2"/>
        <v>HIGUCHI Nanami (04)</v>
      </c>
      <c r="S40" s="2" t="str">
        <f>IFERROR(IF($F40="","",INDEX(リスト!$C:$C,MATCH($F40,リスト!$B:$B,0))),"")</f>
        <v>24</v>
      </c>
      <c r="T40" s="2" t="str">
        <f>IFERROR(IF($K40="","",INDEX(リスト!$F:$F,MATCH($K40,リスト!$E:$E,0))),"")</f>
        <v>JPN</v>
      </c>
      <c r="U40" s="2" t="str">
        <f>IF($B40="","",RIGHT($G40*1000+200+COUNTIF($G$2:$G40,$G40),9))</f>
        <v>040827201</v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>四日市商業・三　重</v>
      </c>
    </row>
    <row r="41" spans="1:22" x14ac:dyDescent="0.45">
      <c r="A41" t="s">
        <v>701</v>
      </c>
      <c r="B41">
        <v>40</v>
      </c>
      <c r="C41" t="s">
        <v>929</v>
      </c>
      <c r="D41" t="s">
        <v>930</v>
      </c>
      <c r="E41">
        <v>2</v>
      </c>
      <c r="F41" t="s">
        <v>91</v>
      </c>
      <c r="G41">
        <v>20040825</v>
      </c>
      <c r="H41" t="s">
        <v>931</v>
      </c>
      <c r="I41" t="s">
        <v>932</v>
      </c>
      <c r="J41" t="s">
        <v>933</v>
      </c>
      <c r="K41" t="s">
        <v>141</v>
      </c>
      <c r="L41" t="s">
        <v>91</v>
      </c>
      <c r="M41" t="s">
        <v>795</v>
      </c>
      <c r="O41" s="2" t="str">
        <f>IFERROR(IF($B41="","",INDEX(所属情報!$E:$E,MATCH($A41,所属情報!$A:$A,0))),"")</f>
        <v>Ritsumeikan Univ.</v>
      </c>
      <c r="P41" s="2" t="str">
        <f t="shared" si="0"/>
        <v>野間　葵 (2)</v>
      </c>
      <c r="Q41" s="2" t="str">
        <f t="shared" si="1"/>
        <v>ﾉﾏ ｱｵｲ</v>
      </c>
      <c r="R41" s="2" t="str">
        <f t="shared" si="2"/>
        <v>NOMA Aoi (04)</v>
      </c>
      <c r="S41" s="2" t="str">
        <f>IFERROR(IF($F41="","",INDEX(リスト!$C:$C,MATCH($F41,リスト!$B:$B,0))),"")</f>
        <v>26</v>
      </c>
      <c r="T41" s="2" t="str">
        <f>IFERROR(IF($K41="","",INDEX(リスト!$F:$F,MATCH($K41,リスト!$E:$E,0))),"")</f>
        <v>JPN</v>
      </c>
      <c r="U41" s="2" t="str">
        <f>IF($B41="","",RIGHT($G41*1000+200+COUNTIF($G$2:$G41,$G41),9))</f>
        <v>040825201</v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>立命館・京　都</v>
      </c>
    </row>
    <row r="42" spans="1:22" x14ac:dyDescent="0.45">
      <c r="A42" t="s">
        <v>701</v>
      </c>
      <c r="B42">
        <v>41</v>
      </c>
      <c r="C42" t="s">
        <v>934</v>
      </c>
      <c r="D42" t="s">
        <v>935</v>
      </c>
      <c r="E42">
        <v>2</v>
      </c>
      <c r="F42" t="s">
        <v>89</v>
      </c>
      <c r="G42">
        <v>20050130</v>
      </c>
      <c r="H42" t="s">
        <v>936</v>
      </c>
      <c r="I42" t="s">
        <v>937</v>
      </c>
      <c r="J42" t="s">
        <v>938</v>
      </c>
      <c r="K42" t="s">
        <v>141</v>
      </c>
      <c r="L42" t="s">
        <v>89</v>
      </c>
      <c r="M42" t="s">
        <v>892</v>
      </c>
      <c r="O42" s="2" t="str">
        <f>IFERROR(IF($B42="","",INDEX(所属情報!$E:$E,MATCH($A42,所属情報!$A:$A,0))),"")</f>
        <v>Ritsumeikan Univ.</v>
      </c>
      <c r="P42" s="2" t="str">
        <f t="shared" si="0"/>
        <v>直井　咲良 (2)</v>
      </c>
      <c r="Q42" s="2" t="str">
        <f t="shared" si="1"/>
        <v>ﾅｵｲ ｻｸﾗ</v>
      </c>
      <c r="R42" s="2" t="str">
        <f t="shared" si="2"/>
        <v>NAOI Sakura (05)</v>
      </c>
      <c r="S42" s="2" t="str">
        <f>IFERROR(IF($F42="","",INDEX(リスト!$C:$C,MATCH($F42,リスト!$B:$B,0))),"")</f>
        <v>25</v>
      </c>
      <c r="T42" s="2" t="str">
        <f>IFERROR(IF($K42="","",INDEX(リスト!$F:$F,MATCH($K42,リスト!$E:$E,0))),"")</f>
        <v>JPN</v>
      </c>
      <c r="U42" s="2" t="str">
        <f>IF($B42="","",RIGHT($G42*1000+200+COUNTIF($G$2:$G42,$G42),9))</f>
        <v>050130201</v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>立命館守山・滋　賀</v>
      </c>
    </row>
    <row r="43" spans="1:22" x14ac:dyDescent="0.45">
      <c r="A43" t="s">
        <v>701</v>
      </c>
      <c r="B43">
        <v>42</v>
      </c>
      <c r="C43" t="s">
        <v>939</v>
      </c>
      <c r="D43" t="s">
        <v>940</v>
      </c>
      <c r="E43">
        <v>2</v>
      </c>
      <c r="F43" t="s">
        <v>131</v>
      </c>
      <c r="G43">
        <v>20040412</v>
      </c>
      <c r="H43" t="s">
        <v>941</v>
      </c>
      <c r="I43" t="s">
        <v>942</v>
      </c>
      <c r="J43" t="s">
        <v>909</v>
      </c>
      <c r="K43" t="s">
        <v>141</v>
      </c>
      <c r="L43" t="s">
        <v>131</v>
      </c>
      <c r="M43" t="s">
        <v>943</v>
      </c>
      <c r="O43" s="2" t="str">
        <f>IFERROR(IF($B43="","",INDEX(所属情報!$E:$E,MATCH($A43,所属情報!$A:$A,0))),"")</f>
        <v>Ritsumeikan Univ.</v>
      </c>
      <c r="P43" s="2" t="str">
        <f t="shared" si="0"/>
        <v>西本　穂乃香 (2)</v>
      </c>
      <c r="Q43" s="2" t="str">
        <f t="shared" si="1"/>
        <v>ﾆｼﾓﾄ ﾎﾉｶ</v>
      </c>
      <c r="R43" s="2" t="str">
        <f t="shared" si="2"/>
        <v>NISHIMOTO Honoka (04)</v>
      </c>
      <c r="S43" s="2" t="str">
        <f>IFERROR(IF($F43="","",INDEX(リスト!$C:$C,MATCH($F43,リスト!$B:$B,0))),"")</f>
        <v>46</v>
      </c>
      <c r="T43" s="2" t="str">
        <f>IFERROR(IF($K43="","",INDEX(リスト!$F:$F,MATCH($K43,リスト!$E:$E,0))),"")</f>
        <v>JPN</v>
      </c>
      <c r="U43" s="2" t="str">
        <f>IF($B43="","",RIGHT($G43*1000+200+COUNTIF($G$2:$G43,$G43),9))</f>
        <v>040412201</v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>出水中央・鹿児島</v>
      </c>
    </row>
    <row r="44" spans="1:22" x14ac:dyDescent="0.45">
      <c r="A44" t="s">
        <v>701</v>
      </c>
      <c r="B44">
        <v>43</v>
      </c>
      <c r="C44" t="s">
        <v>944</v>
      </c>
      <c r="D44" t="s">
        <v>945</v>
      </c>
      <c r="E44">
        <v>2</v>
      </c>
      <c r="F44" t="s">
        <v>89</v>
      </c>
      <c r="G44">
        <v>20040504</v>
      </c>
      <c r="H44" t="s">
        <v>946</v>
      </c>
      <c r="I44" t="s">
        <v>947</v>
      </c>
      <c r="J44" t="s">
        <v>948</v>
      </c>
      <c r="K44" t="s">
        <v>141</v>
      </c>
      <c r="L44" t="s">
        <v>89</v>
      </c>
      <c r="M44" t="s">
        <v>949</v>
      </c>
      <c r="O44" s="2" t="str">
        <f>IFERROR(IF($B44="","",INDEX(所属情報!$E:$E,MATCH($A44,所属情報!$A:$A,0))),"")</f>
        <v>Ritsumeikan Univ.</v>
      </c>
      <c r="P44" s="2" t="str">
        <f t="shared" si="0"/>
        <v>荒田　悠良 (2)</v>
      </c>
      <c r="Q44" s="2" t="str">
        <f t="shared" si="1"/>
        <v>ｱﾗﾀ ﾕﾗ</v>
      </c>
      <c r="R44" s="2" t="str">
        <f t="shared" si="2"/>
        <v>ARATA Yura (04)</v>
      </c>
      <c r="S44" s="2" t="str">
        <f>IFERROR(IF($F44="","",INDEX(リスト!$C:$C,MATCH($F44,リスト!$B:$B,0))),"")</f>
        <v>25</v>
      </c>
      <c r="T44" s="2" t="str">
        <f>IFERROR(IF($K44="","",INDEX(リスト!$F:$F,MATCH($K44,リスト!$E:$E,0))),"")</f>
        <v>JPN</v>
      </c>
      <c r="U44" s="2" t="str">
        <f>IF($B44="","",RIGHT($G44*1000+200+COUNTIF($G$2:$G44,$G44),9))</f>
        <v>040504201</v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>比叡山・滋　賀</v>
      </c>
    </row>
    <row r="45" spans="1:22" x14ac:dyDescent="0.45">
      <c r="A45" t="s">
        <v>701</v>
      </c>
      <c r="B45">
        <v>44</v>
      </c>
      <c r="C45" t="s">
        <v>950</v>
      </c>
      <c r="D45" t="s">
        <v>951</v>
      </c>
      <c r="E45">
        <v>2</v>
      </c>
      <c r="F45" t="s">
        <v>91</v>
      </c>
      <c r="G45">
        <v>20041230</v>
      </c>
      <c r="H45" t="s">
        <v>952</v>
      </c>
      <c r="I45" t="s">
        <v>953</v>
      </c>
      <c r="J45" t="s">
        <v>954</v>
      </c>
      <c r="K45" t="s">
        <v>141</v>
      </c>
      <c r="L45" t="s">
        <v>91</v>
      </c>
      <c r="M45" t="s">
        <v>760</v>
      </c>
      <c r="O45" s="2" t="str">
        <f>IFERROR(IF($B45="","",INDEX(所属情報!$E:$E,MATCH($A45,所属情報!$A:$A,0))),"")</f>
        <v>Ritsumeikan Univ.</v>
      </c>
      <c r="P45" s="2" t="str">
        <f t="shared" si="0"/>
        <v>太田　咲雪 (2)</v>
      </c>
      <c r="Q45" s="2" t="str">
        <f t="shared" si="1"/>
        <v>ｵｵﾀ ｻﾕｷ</v>
      </c>
      <c r="R45" s="2" t="str">
        <f t="shared" si="2"/>
        <v>OTA Sayuki (04)</v>
      </c>
      <c r="S45" s="2" t="str">
        <f>IFERROR(IF($F45="","",INDEX(リスト!$C:$C,MATCH($F45,リスト!$B:$B,0))),"")</f>
        <v>26</v>
      </c>
      <c r="T45" s="2" t="str">
        <f>IFERROR(IF($K45="","",INDEX(リスト!$F:$F,MATCH($K45,リスト!$E:$E,0))),"")</f>
        <v>JPN</v>
      </c>
      <c r="U45" s="2" t="str">
        <f>IF($B45="","",RIGHT($G45*1000+200+COUNTIF($G$2:$G45,$G45),9))</f>
        <v>041230201</v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>立命館宇治・京　都</v>
      </c>
    </row>
    <row r="46" spans="1:22" x14ac:dyDescent="0.45">
      <c r="A46" t="s">
        <v>701</v>
      </c>
      <c r="B46">
        <v>45</v>
      </c>
      <c r="C46" t="s">
        <v>955</v>
      </c>
      <c r="D46" t="s">
        <v>956</v>
      </c>
      <c r="E46">
        <v>2</v>
      </c>
      <c r="F46" t="s">
        <v>95</v>
      </c>
      <c r="G46">
        <v>20041221</v>
      </c>
      <c r="H46" t="s">
        <v>957</v>
      </c>
      <c r="I46" t="s">
        <v>958</v>
      </c>
      <c r="J46" t="s">
        <v>959</v>
      </c>
      <c r="K46" t="s">
        <v>141</v>
      </c>
      <c r="L46" t="s">
        <v>95</v>
      </c>
      <c r="M46" t="s">
        <v>960</v>
      </c>
      <c r="O46" s="2" t="str">
        <f>IFERROR(IF($B46="","",INDEX(所属情報!$E:$E,MATCH($A46,所属情報!$A:$A,0))),"")</f>
        <v>Ritsumeikan Univ.</v>
      </c>
      <c r="P46" s="2" t="str">
        <f t="shared" si="0"/>
        <v>田村　優芽 (2)</v>
      </c>
      <c r="Q46" s="2" t="str">
        <f t="shared" si="1"/>
        <v>ﾀﾑﾗ ﾕﾒ</v>
      </c>
      <c r="R46" s="2" t="str">
        <f t="shared" si="2"/>
        <v>TAMURA Yume (04)</v>
      </c>
      <c r="S46" s="2" t="str">
        <f>IFERROR(IF($F46="","",INDEX(リスト!$C:$C,MATCH($F46,リスト!$B:$B,0))),"")</f>
        <v>28</v>
      </c>
      <c r="T46" s="2" t="str">
        <f>IFERROR(IF($K46="","",INDEX(リスト!$F:$F,MATCH($K46,リスト!$E:$E,0))),"")</f>
        <v>JPN</v>
      </c>
      <c r="U46" s="2" t="str">
        <f>IF($B46="","",RIGHT($G46*1000+200+COUNTIF($G$2:$G46,$G46),9))</f>
        <v>041221201</v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>須磨学園・兵　庫</v>
      </c>
    </row>
    <row r="47" spans="1:22" x14ac:dyDescent="0.45">
      <c r="A47" t="s">
        <v>701</v>
      </c>
      <c r="B47">
        <v>46</v>
      </c>
      <c r="C47" t="s">
        <v>961</v>
      </c>
      <c r="D47" t="s">
        <v>962</v>
      </c>
      <c r="E47">
        <v>2</v>
      </c>
      <c r="F47" t="s">
        <v>91</v>
      </c>
      <c r="G47">
        <v>20040919</v>
      </c>
      <c r="H47" t="s">
        <v>963</v>
      </c>
      <c r="I47" t="s">
        <v>964</v>
      </c>
      <c r="J47" t="s">
        <v>965</v>
      </c>
      <c r="K47" t="s">
        <v>141</v>
      </c>
      <c r="L47" t="s">
        <v>91</v>
      </c>
      <c r="M47" t="s">
        <v>760</v>
      </c>
      <c r="O47" s="2" t="str">
        <f>IFERROR(IF($B47="","",INDEX(所属情報!$E:$E,MATCH($A47,所属情報!$A:$A,0))),"")</f>
        <v>Ritsumeikan Univ.</v>
      </c>
      <c r="P47" s="2" t="str">
        <f t="shared" si="0"/>
        <v>瀬川　藍 (2)</v>
      </c>
      <c r="Q47" s="2" t="str">
        <f t="shared" si="1"/>
        <v>ｾｶﾞﾜ ｱｲ</v>
      </c>
      <c r="R47" s="2" t="str">
        <f t="shared" si="2"/>
        <v>SEGAWA Ai (04)</v>
      </c>
      <c r="S47" s="2" t="str">
        <f>IFERROR(IF($F47="","",INDEX(リスト!$C:$C,MATCH($F47,リスト!$B:$B,0))),"")</f>
        <v>26</v>
      </c>
      <c r="T47" s="2" t="str">
        <f>IFERROR(IF($K47="","",INDEX(リスト!$F:$F,MATCH($K47,リスト!$E:$E,0))),"")</f>
        <v>JPN</v>
      </c>
      <c r="U47" s="2" t="str">
        <f>IF($B47="","",RIGHT($G47*1000+200+COUNTIF($G$2:$G47,$G47),9))</f>
        <v>040919201</v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>立命館宇治・京　都</v>
      </c>
    </row>
    <row r="48" spans="1:22" x14ac:dyDescent="0.45">
      <c r="A48" t="s">
        <v>701</v>
      </c>
      <c r="B48">
        <v>47</v>
      </c>
      <c r="C48" t="s">
        <v>966</v>
      </c>
      <c r="D48" t="s">
        <v>967</v>
      </c>
      <c r="E48">
        <v>3</v>
      </c>
      <c r="F48" t="s">
        <v>968</v>
      </c>
      <c r="G48">
        <v>20031003</v>
      </c>
      <c r="H48" t="s">
        <v>969</v>
      </c>
      <c r="I48" t="s">
        <v>970</v>
      </c>
      <c r="J48" t="s">
        <v>903</v>
      </c>
      <c r="K48" t="s">
        <v>141</v>
      </c>
      <c r="L48" t="s">
        <v>95</v>
      </c>
      <c r="M48" t="s">
        <v>971</v>
      </c>
      <c r="O48" s="2" t="str">
        <f>IFERROR(IF($B48="","",INDEX(所属情報!$E:$E,MATCH($A48,所属情報!$A:$A,0))),"")</f>
        <v>Ritsumeikan Univ.</v>
      </c>
      <c r="P48" s="2" t="str">
        <f t="shared" si="0"/>
        <v>市　柚月 (3)</v>
      </c>
      <c r="Q48" s="2" t="str">
        <f t="shared" si="1"/>
        <v>ｲﾁ ﾕﾂﾞｷ</v>
      </c>
      <c r="R48" s="2" t="str">
        <f t="shared" si="2"/>
        <v>ICHI Yuzuki (03)</v>
      </c>
      <c r="S48" s="2" t="str">
        <f>IFERROR(IF($F48="","",INDEX(リスト!$C:$C,MATCH($F48,リスト!$B:$B,0))),"")</f>
        <v>49</v>
      </c>
      <c r="T48" s="2" t="str">
        <f>IFERROR(IF($K48="","",INDEX(リスト!$F:$F,MATCH($K48,リスト!$E:$E,0))),"")</f>
        <v>JPN</v>
      </c>
      <c r="U48" s="2" t="str">
        <f>IF($B48="","",RIGHT($G48*1000+200+COUNTIF($G$2:$G48,$G48),9))</f>
        <v>031003201</v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>加古川東・兵　庫</v>
      </c>
    </row>
    <row r="49" spans="1:22" x14ac:dyDescent="0.45">
      <c r="A49" t="s">
        <v>701</v>
      </c>
      <c r="B49">
        <v>48</v>
      </c>
      <c r="C49" t="s">
        <v>972</v>
      </c>
      <c r="D49" t="s">
        <v>973</v>
      </c>
      <c r="E49">
        <v>2</v>
      </c>
      <c r="F49" t="s">
        <v>127</v>
      </c>
      <c r="G49">
        <v>20040813</v>
      </c>
      <c r="H49" t="s">
        <v>974</v>
      </c>
      <c r="I49" t="s">
        <v>975</v>
      </c>
      <c r="J49" t="s">
        <v>976</v>
      </c>
      <c r="K49" t="s">
        <v>141</v>
      </c>
      <c r="L49" t="s">
        <v>127</v>
      </c>
      <c r="M49" t="s">
        <v>977</v>
      </c>
      <c r="O49" s="2" t="str">
        <f>IFERROR(IF($B49="","",INDEX(所属情報!$E:$E,MATCH($A49,所属情報!$A:$A,0))),"")</f>
        <v>Ritsumeikan Univ.</v>
      </c>
      <c r="P49" s="2" t="str">
        <f t="shared" si="0"/>
        <v>宮岡　悠子 (2)</v>
      </c>
      <c r="Q49" s="2" t="str">
        <f t="shared" si="1"/>
        <v>ﾐﾔｵｶ ﾕｳｺ</v>
      </c>
      <c r="R49" s="2" t="str">
        <f t="shared" si="2"/>
        <v>MIYAOKA Yuko (04)</v>
      </c>
      <c r="S49" s="2" t="str">
        <f>IFERROR(IF($F49="","",INDEX(リスト!$C:$C,MATCH($F49,リスト!$B:$B,0))),"")</f>
        <v>44</v>
      </c>
      <c r="T49" s="2" t="str">
        <f>IFERROR(IF($K49="","",INDEX(リスト!$F:$F,MATCH($K49,リスト!$E:$E,0))),"")</f>
        <v>JPN</v>
      </c>
      <c r="U49" s="2" t="str">
        <f>IF($B49="","",RIGHT($G49*1000+200+COUNTIF($G$2:$G49,$G49),9))</f>
        <v>040813201</v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>大分雄城台・大　分</v>
      </c>
    </row>
    <row r="50" spans="1:22" x14ac:dyDescent="0.45">
      <c r="A50" t="s">
        <v>701</v>
      </c>
      <c r="B50">
        <v>49</v>
      </c>
      <c r="C50" t="s">
        <v>978</v>
      </c>
      <c r="D50" t="s">
        <v>979</v>
      </c>
      <c r="E50">
        <v>2</v>
      </c>
      <c r="F50" t="s">
        <v>75</v>
      </c>
      <c r="G50">
        <v>20041109</v>
      </c>
      <c r="H50" t="s">
        <v>980</v>
      </c>
      <c r="I50" t="s">
        <v>981</v>
      </c>
      <c r="J50" t="s">
        <v>982</v>
      </c>
      <c r="K50" t="s">
        <v>141</v>
      </c>
      <c r="L50" t="s">
        <v>75</v>
      </c>
      <c r="M50" t="s">
        <v>983</v>
      </c>
      <c r="O50" s="2" t="str">
        <f>IFERROR(IF($B50="","",INDEX(所属情報!$E:$E,MATCH($A50,所属情報!$A:$A,0))),"")</f>
        <v>Ritsumeikan Univ.</v>
      </c>
      <c r="P50" s="2" t="str">
        <f t="shared" si="0"/>
        <v>横山　恵理菜 (2)</v>
      </c>
      <c r="Q50" s="2" t="str">
        <f t="shared" si="1"/>
        <v>ﾖｺﾔﾏ ｴﾘﾅ</v>
      </c>
      <c r="R50" s="2" t="str">
        <f t="shared" si="2"/>
        <v>YOKOYAMA Erina (04)</v>
      </c>
      <c r="S50" s="2" t="str">
        <f>IFERROR(IF($F50="","",INDEX(リスト!$C:$C,MATCH($F50,リスト!$B:$B,0))),"")</f>
        <v>18</v>
      </c>
      <c r="T50" s="2" t="str">
        <f>IFERROR(IF($K50="","",INDEX(リスト!$F:$F,MATCH($K50,リスト!$E:$E,0))),"")</f>
        <v>JPN</v>
      </c>
      <c r="U50" s="2" t="str">
        <f>IF($B50="","",RIGHT($G50*1000+200+COUNTIF($G$2:$G50,$G50),9))</f>
        <v>041109201</v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>北陸・福　井</v>
      </c>
    </row>
    <row r="51" spans="1:22" x14ac:dyDescent="0.45">
      <c r="A51" t="s">
        <v>701</v>
      </c>
      <c r="B51">
        <v>50</v>
      </c>
      <c r="C51" t="s">
        <v>984</v>
      </c>
      <c r="D51" t="s">
        <v>985</v>
      </c>
      <c r="E51">
        <v>3</v>
      </c>
      <c r="F51" t="s">
        <v>968</v>
      </c>
      <c r="G51">
        <v>20030625</v>
      </c>
      <c r="H51" t="s">
        <v>986</v>
      </c>
      <c r="I51" t="s">
        <v>987</v>
      </c>
      <c r="J51" t="s">
        <v>933</v>
      </c>
      <c r="K51" t="s">
        <v>141</v>
      </c>
      <c r="L51" t="s">
        <v>91</v>
      </c>
      <c r="M51" t="s">
        <v>988</v>
      </c>
      <c r="O51" s="2" t="str">
        <f>IFERROR(IF($B51="","",INDEX(所属情報!$E:$E,MATCH($A51,所属情報!$A:$A,0))),"")</f>
        <v>Ritsumeikan Univ.</v>
      </c>
      <c r="P51" s="2" t="str">
        <f t="shared" si="0"/>
        <v>谷口　蒼依 (3)</v>
      </c>
      <c r="Q51" s="2" t="str">
        <f t="shared" si="1"/>
        <v>ﾀﾆｸﾞﾁ ｱｵｲ</v>
      </c>
      <c r="R51" s="2" t="str">
        <f t="shared" si="2"/>
        <v>TANIGUCHI Aoi (03)</v>
      </c>
      <c r="S51" s="2" t="str">
        <f>IFERROR(IF($F51="","",INDEX(リスト!$C:$C,MATCH($F51,リスト!$B:$B,0))),"")</f>
        <v>49</v>
      </c>
      <c r="T51" s="2" t="str">
        <f>IFERROR(IF($K51="","",INDEX(リスト!$F:$F,MATCH($K51,リスト!$E:$E,0))),"")</f>
        <v>JPN</v>
      </c>
      <c r="U51" s="2" t="str">
        <f>IF($B51="","",RIGHT($G51*1000+200+COUNTIF($G$2:$G51,$G51),9))</f>
        <v>030625201</v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>鳥羽・京　都</v>
      </c>
    </row>
    <row r="52" spans="1:22" x14ac:dyDescent="0.45">
      <c r="A52" t="s">
        <v>701</v>
      </c>
      <c r="B52">
        <v>51</v>
      </c>
      <c r="C52" t="s">
        <v>989</v>
      </c>
      <c r="D52" t="s">
        <v>990</v>
      </c>
      <c r="E52">
        <v>1</v>
      </c>
      <c r="F52" t="s">
        <v>91</v>
      </c>
      <c r="G52">
        <v>20050926</v>
      </c>
      <c r="H52" t="s">
        <v>991</v>
      </c>
      <c r="I52" t="s">
        <v>992</v>
      </c>
      <c r="J52" t="s">
        <v>873</v>
      </c>
      <c r="K52" t="s">
        <v>141</v>
      </c>
      <c r="L52" t="s">
        <v>91</v>
      </c>
      <c r="M52" t="s">
        <v>742</v>
      </c>
      <c r="O52" s="2" t="str">
        <f>IFERROR(IF($B52="","",INDEX(所属情報!$E:$E,MATCH($A52,所属情報!$A:$A,0))),"")</f>
        <v>Ritsumeikan Univ.</v>
      </c>
      <c r="P52" s="2" t="str">
        <f t="shared" si="0"/>
        <v>福井　彩乃 (1)</v>
      </c>
      <c r="Q52" s="2" t="str">
        <f t="shared" si="1"/>
        <v>ﾌｸｲ ｱﾔﾉ</v>
      </c>
      <c r="R52" s="2" t="str">
        <f t="shared" si="2"/>
        <v>FUKUI Ayano (05)</v>
      </c>
      <c r="S52" s="2" t="str">
        <f>IFERROR(IF($F52="","",INDEX(リスト!$C:$C,MATCH($F52,リスト!$B:$B,0))),"")</f>
        <v>26</v>
      </c>
      <c r="T52" s="2" t="str">
        <f>IFERROR(IF($K52="","",INDEX(リスト!$F:$F,MATCH($K52,リスト!$E:$E,0))),"")</f>
        <v>JPN</v>
      </c>
      <c r="U52" s="2" t="str">
        <f>IF($B52="","",RIGHT($G52*1000+200+COUNTIF($G$2:$G52,$G52),9))</f>
        <v>050926201</v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>京都橘・京　都</v>
      </c>
    </row>
    <row r="53" spans="1:22" x14ac:dyDescent="0.45">
      <c r="A53" t="s">
        <v>701</v>
      </c>
      <c r="B53">
        <v>52</v>
      </c>
      <c r="C53" t="s">
        <v>993</v>
      </c>
      <c r="D53" t="s">
        <v>994</v>
      </c>
      <c r="E53">
        <v>1</v>
      </c>
      <c r="F53" t="s">
        <v>91</v>
      </c>
      <c r="G53">
        <v>20050619</v>
      </c>
      <c r="H53" t="s">
        <v>995</v>
      </c>
      <c r="I53" t="s">
        <v>996</v>
      </c>
      <c r="J53" t="s">
        <v>997</v>
      </c>
      <c r="K53" t="s">
        <v>141</v>
      </c>
      <c r="L53" t="s">
        <v>91</v>
      </c>
      <c r="M53" t="s">
        <v>742</v>
      </c>
      <c r="O53" s="2" t="str">
        <f>IFERROR(IF($B53="","",INDEX(所属情報!$E:$E,MATCH($A53,所属情報!$A:$A,0))),"")</f>
        <v>Ritsumeikan Univ.</v>
      </c>
      <c r="P53" s="2" t="str">
        <f t="shared" si="0"/>
        <v>瀧野　未来 (1)</v>
      </c>
      <c r="Q53" s="2" t="str">
        <f t="shared" si="1"/>
        <v>ﾀｷﾉ ﾐｸ</v>
      </c>
      <c r="R53" s="2" t="str">
        <f t="shared" si="2"/>
        <v>TAKINO Miku (05)</v>
      </c>
      <c r="S53" s="2" t="str">
        <f>IFERROR(IF($F53="","",INDEX(リスト!$C:$C,MATCH($F53,リスト!$B:$B,0))),"")</f>
        <v>26</v>
      </c>
      <c r="T53" s="2" t="str">
        <f>IFERROR(IF($K53="","",INDEX(リスト!$F:$F,MATCH($K53,リスト!$E:$E,0))),"")</f>
        <v>JPN</v>
      </c>
      <c r="U53" s="2" t="str">
        <f>IF($B53="","",RIGHT($G53*1000+200+COUNTIF($G$2:$G53,$G53),9))</f>
        <v>050619201</v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>京都橘・京　都</v>
      </c>
    </row>
    <row r="54" spans="1:22" x14ac:dyDescent="0.45">
      <c r="A54" t="s">
        <v>701</v>
      </c>
      <c r="B54">
        <v>53</v>
      </c>
      <c r="C54" t="s">
        <v>998</v>
      </c>
      <c r="D54" t="s">
        <v>999</v>
      </c>
      <c r="E54">
        <v>1</v>
      </c>
      <c r="F54" t="s">
        <v>99</v>
      </c>
      <c r="G54">
        <v>20050826</v>
      </c>
      <c r="H54" t="s">
        <v>1000</v>
      </c>
      <c r="I54" t="s">
        <v>992</v>
      </c>
      <c r="J54" t="s">
        <v>1001</v>
      </c>
      <c r="K54" t="s">
        <v>141</v>
      </c>
      <c r="L54" t="s">
        <v>99</v>
      </c>
      <c r="M54" t="s">
        <v>1002</v>
      </c>
      <c r="O54" s="2" t="str">
        <f>IFERROR(IF($B54="","",INDEX(所属情報!$E:$E,MATCH($A54,所属情報!$A:$A,0))),"")</f>
        <v>Ritsumeikan Univ.</v>
      </c>
      <c r="P54" s="2" t="str">
        <f t="shared" si="0"/>
        <v>福井　有香 (1)</v>
      </c>
      <c r="Q54" s="2" t="str">
        <f t="shared" si="1"/>
        <v>ﾌｸｲ ﾕｶ</v>
      </c>
      <c r="R54" s="2" t="str">
        <f t="shared" si="2"/>
        <v>FUKUI Yuka (05)</v>
      </c>
      <c r="S54" s="2" t="str">
        <f>IFERROR(IF($F54="","",INDEX(リスト!$C:$C,MATCH($F54,リスト!$B:$B,0))),"")</f>
        <v>30</v>
      </c>
      <c r="T54" s="2" t="str">
        <f>IFERROR(IF($K54="","",INDEX(リスト!$F:$F,MATCH($K54,リスト!$E:$E,0))),"")</f>
        <v>JPN</v>
      </c>
      <c r="U54" s="2" t="str">
        <f>IF($B54="","",RIGHT($G54*1000+200+COUNTIF($G$2:$G54,$G54),9))</f>
        <v>050826201</v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>桐蔭・和歌山</v>
      </c>
    </row>
    <row r="55" spans="1:22" x14ac:dyDescent="0.45">
      <c r="A55" t="s">
        <v>701</v>
      </c>
      <c r="B55">
        <v>54</v>
      </c>
      <c r="C55" t="s">
        <v>1003</v>
      </c>
      <c r="D55" t="s">
        <v>1004</v>
      </c>
      <c r="E55">
        <v>1</v>
      </c>
      <c r="F55" t="s">
        <v>89</v>
      </c>
      <c r="G55">
        <v>20050615</v>
      </c>
      <c r="H55" t="s">
        <v>1005</v>
      </c>
      <c r="I55" t="s">
        <v>723</v>
      </c>
      <c r="J55" t="s">
        <v>1006</v>
      </c>
      <c r="K55" t="s">
        <v>141</v>
      </c>
      <c r="L55" t="s">
        <v>89</v>
      </c>
      <c r="M55" t="s">
        <v>1007</v>
      </c>
      <c r="O55" s="2" t="str">
        <f>IFERROR(IF($B55="","",INDEX(所属情報!$E:$E,MATCH($A55,所属情報!$A:$A,0))),"")</f>
        <v>Ritsumeikan Univ.</v>
      </c>
      <c r="P55" s="2" t="str">
        <f t="shared" si="0"/>
        <v>西田　有里 (1)</v>
      </c>
      <c r="Q55" s="2" t="str">
        <f t="shared" si="1"/>
        <v>ﾆｼﾀﾞ ﾕﾘ</v>
      </c>
      <c r="R55" s="2" t="str">
        <f t="shared" si="2"/>
        <v>NISHIDA Yuri (05)</v>
      </c>
      <c r="S55" s="2" t="str">
        <f>IFERROR(IF($F55="","",INDEX(リスト!$C:$C,MATCH($F55,リスト!$B:$B,0))),"")</f>
        <v>25</v>
      </c>
      <c r="T55" s="2" t="str">
        <f>IFERROR(IF($K55="","",INDEX(リスト!$F:$F,MATCH($K55,リスト!$E:$E,0))),"")</f>
        <v>JPN</v>
      </c>
      <c r="U55" s="2" t="str">
        <f>IF($B55="","",RIGHT($G55*1000+200+COUNTIF($G$2:$G55,$G55),9))</f>
        <v>050615201</v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>草津東・滋　賀</v>
      </c>
    </row>
    <row r="56" spans="1:22" x14ac:dyDescent="0.45">
      <c r="A56" t="s">
        <v>701</v>
      </c>
      <c r="B56">
        <v>55</v>
      </c>
      <c r="C56" t="s">
        <v>1008</v>
      </c>
      <c r="D56" t="s">
        <v>1009</v>
      </c>
      <c r="E56">
        <v>1</v>
      </c>
      <c r="F56" t="s">
        <v>91</v>
      </c>
      <c r="G56">
        <v>20050414</v>
      </c>
      <c r="I56" t="s">
        <v>1010</v>
      </c>
      <c r="J56" t="s">
        <v>1011</v>
      </c>
      <c r="K56" t="s">
        <v>141</v>
      </c>
      <c r="L56" t="s">
        <v>91</v>
      </c>
      <c r="M56" t="s">
        <v>988</v>
      </c>
      <c r="O56" s="2" t="str">
        <f>IFERROR(IF($B56="","",INDEX(所属情報!$E:$E,MATCH($A56,所属情報!$A:$A,0))),"")</f>
        <v>Ritsumeikan Univ.</v>
      </c>
      <c r="P56" s="2" t="str">
        <f t="shared" si="0"/>
        <v>津田　実花 (1)</v>
      </c>
      <c r="Q56" s="2" t="str">
        <f t="shared" si="1"/>
        <v>ﾂﾀﾞ ﾐﾊﾅ</v>
      </c>
      <c r="R56" s="2" t="str">
        <f t="shared" si="2"/>
        <v>TSUDA Mihana (05)</v>
      </c>
      <c r="S56" s="2" t="str">
        <f>IFERROR(IF($F56="","",INDEX(リスト!$C:$C,MATCH($F56,リスト!$B:$B,0))),"")</f>
        <v>26</v>
      </c>
      <c r="T56" s="2" t="str">
        <f>IFERROR(IF($K56="","",INDEX(リスト!$F:$F,MATCH($K56,リスト!$E:$E,0))),"")</f>
        <v>JPN</v>
      </c>
      <c r="U56" s="2" t="str">
        <f>IF($B56="","",RIGHT($G56*1000+200+COUNTIF($G$2:$G56,$G56),9))</f>
        <v>050414201</v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>鳥羽・京　都</v>
      </c>
    </row>
    <row r="57" spans="1:22" x14ac:dyDescent="0.45">
      <c r="A57" t="s">
        <v>701</v>
      </c>
      <c r="B57">
        <v>56</v>
      </c>
      <c r="C57" t="s">
        <v>1012</v>
      </c>
      <c r="D57" t="s">
        <v>1013</v>
      </c>
      <c r="E57">
        <v>1</v>
      </c>
      <c r="F57" t="s">
        <v>95</v>
      </c>
      <c r="G57">
        <v>20050624</v>
      </c>
      <c r="I57" t="s">
        <v>1014</v>
      </c>
      <c r="J57" t="s">
        <v>1015</v>
      </c>
      <c r="K57" t="s">
        <v>141</v>
      </c>
      <c r="L57" t="s">
        <v>95</v>
      </c>
      <c r="M57" t="s">
        <v>789</v>
      </c>
      <c r="O57" s="2" t="str">
        <f>IFERROR(IF($B57="","",INDEX(所属情報!$E:$E,MATCH($A57,所属情報!$A:$A,0))),"")</f>
        <v>Ritsumeikan Univ.</v>
      </c>
      <c r="P57" s="2" t="str">
        <f t="shared" si="0"/>
        <v>原田　梨子 (1)</v>
      </c>
      <c r="Q57" s="2" t="str">
        <f t="shared" si="1"/>
        <v>ﾊﾗﾀﾞ ﾘｺ</v>
      </c>
      <c r="R57" s="2" t="str">
        <f t="shared" si="2"/>
        <v>HARADA Riko (05)</v>
      </c>
      <c r="S57" s="2" t="str">
        <f>IFERROR(IF($F57="","",INDEX(リスト!$C:$C,MATCH($F57,リスト!$B:$B,0))),"")</f>
        <v>28</v>
      </c>
      <c r="T57" s="2" t="str">
        <f>IFERROR(IF($K57="","",INDEX(リスト!$F:$F,MATCH($K57,リスト!$E:$E,0))),"")</f>
        <v>JPN</v>
      </c>
      <c r="U57" s="2" t="str">
        <f>IF($B57="","",RIGHT($G57*1000+200+COUNTIF($G$2:$G57,$G57),9))</f>
        <v>050624201</v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>滝川第二・兵　庫</v>
      </c>
    </row>
    <row r="58" spans="1:22" x14ac:dyDescent="0.45">
      <c r="A58" t="s">
        <v>701</v>
      </c>
      <c r="B58">
        <v>57</v>
      </c>
      <c r="C58" t="s">
        <v>1016</v>
      </c>
      <c r="D58" t="s">
        <v>1017</v>
      </c>
      <c r="E58">
        <v>1</v>
      </c>
      <c r="F58" t="s">
        <v>93</v>
      </c>
      <c r="G58">
        <v>20050415</v>
      </c>
      <c r="I58" t="s">
        <v>1018</v>
      </c>
      <c r="J58" t="s">
        <v>1015</v>
      </c>
      <c r="K58" t="s">
        <v>141</v>
      </c>
      <c r="L58" t="s">
        <v>93</v>
      </c>
      <c r="M58" t="s">
        <v>1019</v>
      </c>
      <c r="O58" s="2" t="str">
        <f>IFERROR(IF($B58="","",INDEX(所属情報!$E:$E,MATCH($A58,所属情報!$A:$A,0))),"")</f>
        <v>Ritsumeikan Univ.</v>
      </c>
      <c r="P58" s="2" t="str">
        <f t="shared" si="0"/>
        <v>前田　理湖 (1)</v>
      </c>
      <c r="Q58" s="2" t="str">
        <f t="shared" si="1"/>
        <v>ﾏｴﾀﾞ ﾘｺ</v>
      </c>
      <c r="R58" s="2" t="str">
        <f t="shared" si="2"/>
        <v>MAEDA Riko (05)</v>
      </c>
      <c r="S58" s="2" t="str">
        <f>IFERROR(IF($F58="","",INDEX(リスト!$C:$C,MATCH($F58,リスト!$B:$B,0))),"")</f>
        <v>27</v>
      </c>
      <c r="T58" s="2" t="str">
        <f>IFERROR(IF($K58="","",INDEX(リスト!$F:$F,MATCH($K58,リスト!$E:$E,0))),"")</f>
        <v>JPN</v>
      </c>
      <c r="U58" s="2" t="str">
        <f>IF($B58="","",RIGHT($G58*1000+200+COUNTIF($G$2:$G58,$G58),9))</f>
        <v>050415201</v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>関西大北陽・大　阪</v>
      </c>
    </row>
    <row r="59" spans="1:22" x14ac:dyDescent="0.45">
      <c r="A59" t="s">
        <v>701</v>
      </c>
      <c r="B59">
        <v>58</v>
      </c>
      <c r="C59" t="s">
        <v>1020</v>
      </c>
      <c r="D59" t="s">
        <v>1021</v>
      </c>
      <c r="E59">
        <v>1</v>
      </c>
      <c r="F59" t="s">
        <v>95</v>
      </c>
      <c r="G59">
        <v>20051017</v>
      </c>
      <c r="I59" t="s">
        <v>1022</v>
      </c>
      <c r="J59" t="s">
        <v>1023</v>
      </c>
      <c r="K59" t="s">
        <v>141</v>
      </c>
      <c r="L59" t="s">
        <v>95</v>
      </c>
      <c r="M59" t="s">
        <v>789</v>
      </c>
      <c r="O59" s="2" t="str">
        <f>IFERROR(IF($B59="","",INDEX(所属情報!$E:$E,MATCH($A59,所属情報!$A:$A,0))),"")</f>
        <v>Ritsumeikan Univ.</v>
      </c>
      <c r="P59" s="2" t="str">
        <f t="shared" si="0"/>
        <v>西藤　杏純 (1)</v>
      </c>
      <c r="Q59" s="2" t="str">
        <f t="shared" si="1"/>
        <v>ｻｲﾄｳ ｱｽﾞﾐ</v>
      </c>
      <c r="R59" s="2" t="str">
        <f t="shared" si="2"/>
        <v>SAITO Azumi (05)</v>
      </c>
      <c r="S59" s="2" t="str">
        <f>IFERROR(IF($F59="","",INDEX(リスト!$C:$C,MATCH($F59,リスト!$B:$B,0))),"")</f>
        <v>28</v>
      </c>
      <c r="T59" s="2" t="str">
        <f>IFERROR(IF($K59="","",INDEX(リスト!$F:$F,MATCH($K59,リスト!$E:$E,0))),"")</f>
        <v>JPN</v>
      </c>
      <c r="U59" s="2" t="str">
        <f>IF($B59="","",RIGHT($G59*1000+200+COUNTIF($G$2:$G59,$G59),9))</f>
        <v>051017201</v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>滝川第二・兵　庫</v>
      </c>
    </row>
    <row r="60" spans="1:22" x14ac:dyDescent="0.45">
      <c r="A60" t="s">
        <v>701</v>
      </c>
      <c r="B60">
        <v>59</v>
      </c>
      <c r="C60" t="s">
        <v>1024</v>
      </c>
      <c r="D60" t="s">
        <v>1025</v>
      </c>
      <c r="E60">
        <v>1</v>
      </c>
      <c r="F60" t="s">
        <v>91</v>
      </c>
      <c r="G60">
        <v>20050614</v>
      </c>
      <c r="H60" t="s">
        <v>1026</v>
      </c>
      <c r="I60" t="s">
        <v>1027</v>
      </c>
      <c r="J60" t="s">
        <v>1028</v>
      </c>
      <c r="K60" t="s">
        <v>141</v>
      </c>
      <c r="L60" t="s">
        <v>91</v>
      </c>
      <c r="M60" t="s">
        <v>795</v>
      </c>
      <c r="O60" s="2" t="str">
        <f>IFERROR(IF($B60="","",INDEX(所属情報!$E:$E,MATCH($A60,所属情報!$A:$A,0))),"")</f>
        <v>Ritsumeikan Univ.</v>
      </c>
      <c r="P60" s="2" t="str">
        <f t="shared" si="0"/>
        <v>黒瀬　朝日香 (1)</v>
      </c>
      <c r="Q60" s="2" t="str">
        <f t="shared" si="1"/>
        <v>ｸﾛｾ ｱｽｶ</v>
      </c>
      <c r="R60" s="2" t="str">
        <f t="shared" si="2"/>
        <v>KUROSE Asuka (05)</v>
      </c>
      <c r="S60" s="2" t="str">
        <f>IFERROR(IF($F60="","",INDEX(リスト!$C:$C,MATCH($F60,リスト!$B:$B,0))),"")</f>
        <v>26</v>
      </c>
      <c r="T60" s="2" t="str">
        <f>IFERROR(IF($K60="","",INDEX(リスト!$F:$F,MATCH($K60,リスト!$E:$E,0))),"")</f>
        <v>JPN</v>
      </c>
      <c r="U60" s="2" t="str">
        <f>IF($B60="","",RIGHT($G60*1000+200+COUNTIF($G$2:$G60,$G60),9))</f>
        <v>050614201</v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>立命館・京　都</v>
      </c>
    </row>
    <row r="61" spans="1:22" x14ac:dyDescent="0.45">
      <c r="A61" t="s">
        <v>701</v>
      </c>
      <c r="B61">
        <v>60</v>
      </c>
      <c r="C61" t="s">
        <v>1029</v>
      </c>
      <c r="D61" t="s">
        <v>1030</v>
      </c>
      <c r="E61">
        <v>1</v>
      </c>
      <c r="F61" t="s">
        <v>41</v>
      </c>
      <c r="G61">
        <v>20050821</v>
      </c>
      <c r="H61" t="s">
        <v>1031</v>
      </c>
      <c r="I61" t="s">
        <v>1032</v>
      </c>
      <c r="J61" t="s">
        <v>1033</v>
      </c>
      <c r="K61" t="s">
        <v>141</v>
      </c>
      <c r="L61" t="s">
        <v>41</v>
      </c>
      <c r="M61" t="s">
        <v>916</v>
      </c>
      <c r="O61" s="2" t="str">
        <f>IFERROR(IF($B61="","",INDEX(所属情報!$E:$E,MATCH($A61,所属情報!$A:$A,0))),"")</f>
        <v>Ritsumeikan Univ.</v>
      </c>
      <c r="P61" s="2" t="str">
        <f t="shared" si="0"/>
        <v>神田　琉杏 (1)</v>
      </c>
      <c r="Q61" s="2" t="str">
        <f t="shared" si="1"/>
        <v>ｶﾝﾀﾞ ﾙｱﾝ</v>
      </c>
      <c r="R61" s="2" t="str">
        <f t="shared" si="2"/>
        <v>KANDA Ruan (05)</v>
      </c>
      <c r="S61" s="2" t="str">
        <f>IFERROR(IF($F61="","",INDEX(リスト!$C:$C,MATCH($F61,リスト!$B:$B,0))),"")</f>
        <v>01</v>
      </c>
      <c r="T61" s="2" t="str">
        <f>IFERROR(IF($K61="","",INDEX(リスト!$F:$F,MATCH($K61,リスト!$E:$E,0))),"")</f>
        <v>JPN</v>
      </c>
      <c r="U61" s="2" t="str">
        <f>IF($B61="","",RIGHT($G61*1000+200+COUNTIF($G$2:$G61,$G61),9))</f>
        <v>050821201</v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>立命館慶祥・北海道</v>
      </c>
    </row>
    <row r="62" spans="1:22" x14ac:dyDescent="0.45">
      <c r="A62" t="s">
        <v>701</v>
      </c>
      <c r="B62">
        <v>61</v>
      </c>
      <c r="C62" t="s">
        <v>1034</v>
      </c>
      <c r="D62" t="s">
        <v>1035</v>
      </c>
      <c r="E62">
        <v>1</v>
      </c>
      <c r="F62" t="s">
        <v>91</v>
      </c>
      <c r="G62">
        <v>20050815</v>
      </c>
      <c r="I62" t="s">
        <v>1036</v>
      </c>
      <c r="J62" t="s">
        <v>1037</v>
      </c>
      <c r="K62" t="s">
        <v>141</v>
      </c>
      <c r="L62" t="s">
        <v>91</v>
      </c>
      <c r="M62" t="s">
        <v>760</v>
      </c>
      <c r="O62" s="2" t="str">
        <f>IFERROR(IF($B62="","",INDEX(所属情報!$E:$E,MATCH($A62,所属情報!$A:$A,0))),"")</f>
        <v>Ritsumeikan Univ.</v>
      </c>
      <c r="P62" s="2" t="str">
        <f t="shared" si="0"/>
        <v>池田　悠音 (1)</v>
      </c>
      <c r="Q62" s="2" t="str">
        <f t="shared" si="1"/>
        <v>ｲｹﾀﾞ ﾁｾﾉ</v>
      </c>
      <c r="R62" s="2" t="str">
        <f t="shared" si="2"/>
        <v>IKEDA Chiseno (05)</v>
      </c>
      <c r="S62" s="2" t="str">
        <f>IFERROR(IF($F62="","",INDEX(リスト!$C:$C,MATCH($F62,リスト!$B:$B,0))),"")</f>
        <v>26</v>
      </c>
      <c r="T62" s="2" t="str">
        <f>IFERROR(IF($K62="","",INDEX(リスト!$F:$F,MATCH($K62,リスト!$E:$E,0))),"")</f>
        <v>JPN</v>
      </c>
      <c r="U62" s="2" t="str">
        <f>IF($B62="","",RIGHT($G62*1000+200+COUNTIF($G$2:$G62,$G62),9))</f>
        <v>050815201</v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>立命館宇治・京　都</v>
      </c>
    </row>
    <row r="63" spans="1:22" x14ac:dyDescent="0.45">
      <c r="A63" t="s">
        <v>701</v>
      </c>
      <c r="B63">
        <v>62</v>
      </c>
      <c r="C63" t="s">
        <v>1038</v>
      </c>
      <c r="D63" t="s">
        <v>1039</v>
      </c>
      <c r="E63">
        <v>1</v>
      </c>
      <c r="F63" t="s">
        <v>91</v>
      </c>
      <c r="G63">
        <v>20050725</v>
      </c>
      <c r="I63" t="s">
        <v>1040</v>
      </c>
      <c r="J63" t="s">
        <v>1041</v>
      </c>
      <c r="K63" t="s">
        <v>141</v>
      </c>
      <c r="L63" t="s">
        <v>91</v>
      </c>
      <c r="M63" t="s">
        <v>760</v>
      </c>
      <c r="O63" s="2" t="str">
        <f>IFERROR(IF($B63="","",INDEX(所属情報!$E:$E,MATCH($A63,所属情報!$A:$A,0))),"")</f>
        <v>Ritsumeikan Univ.</v>
      </c>
      <c r="P63" s="2" t="str">
        <f t="shared" si="0"/>
        <v>白波瀬　彩 (1)</v>
      </c>
      <c r="Q63" s="2" t="str">
        <f t="shared" si="1"/>
        <v>ｼﾗﾊｾ ｱﾔ</v>
      </c>
      <c r="R63" s="2" t="str">
        <f t="shared" si="2"/>
        <v>SHIRAHASE Aya (05)</v>
      </c>
      <c r="S63" s="2" t="str">
        <f>IFERROR(IF($F63="","",INDEX(リスト!$C:$C,MATCH($F63,リスト!$B:$B,0))),"")</f>
        <v>26</v>
      </c>
      <c r="T63" s="2" t="str">
        <f>IFERROR(IF($K63="","",INDEX(リスト!$F:$F,MATCH($K63,リスト!$E:$E,0))),"")</f>
        <v>JPN</v>
      </c>
      <c r="U63" s="2" t="str">
        <f>IF($B63="","",RIGHT($G63*1000+200+COUNTIF($G$2:$G63,$G63),9))</f>
        <v>050725201</v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>立命館宇治・京　都</v>
      </c>
    </row>
    <row r="64" spans="1:22" x14ac:dyDescent="0.45">
      <c r="A64" t="s">
        <v>701</v>
      </c>
      <c r="B64">
        <v>63</v>
      </c>
      <c r="C64" t="s">
        <v>1042</v>
      </c>
      <c r="D64" t="s">
        <v>1043</v>
      </c>
      <c r="E64">
        <v>1</v>
      </c>
      <c r="F64" t="s">
        <v>91</v>
      </c>
      <c r="G64">
        <v>20050926</v>
      </c>
      <c r="I64" t="s">
        <v>735</v>
      </c>
      <c r="J64" t="s">
        <v>1044</v>
      </c>
      <c r="K64" t="s">
        <v>141</v>
      </c>
      <c r="L64" t="s">
        <v>91</v>
      </c>
      <c r="M64" t="s">
        <v>760</v>
      </c>
      <c r="O64" s="2" t="str">
        <f>IFERROR(IF($B64="","",INDEX(所属情報!$E:$E,MATCH($A64,所属情報!$A:$A,0))),"")</f>
        <v>Ritsumeikan Univ.</v>
      </c>
      <c r="P64" s="2" t="str">
        <f t="shared" si="0"/>
        <v>山本　釉未 (1)</v>
      </c>
      <c r="Q64" s="2" t="str">
        <f t="shared" si="1"/>
        <v>ﾔﾏﾓﾄ ﾕｳﾐ</v>
      </c>
      <c r="R64" s="2" t="str">
        <f t="shared" si="2"/>
        <v>YAMAMOTO Yuumi (05)</v>
      </c>
      <c r="S64" s="2" t="str">
        <f>IFERROR(IF($F64="","",INDEX(リスト!$C:$C,MATCH($F64,リスト!$B:$B,0))),"")</f>
        <v>26</v>
      </c>
      <c r="T64" s="2" t="str">
        <f>IFERROR(IF($K64="","",INDEX(リスト!$F:$F,MATCH($K64,リスト!$E:$E,0))),"")</f>
        <v>JPN</v>
      </c>
      <c r="U64" s="2" t="str">
        <f>IF($B64="","",RIGHT($G64*1000+200+COUNTIF($G$2:$G64,$G64),9))</f>
        <v>050926202</v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>立命館宇治・京　都</v>
      </c>
    </row>
    <row r="65" spans="1:22" x14ac:dyDescent="0.45">
      <c r="A65" t="s">
        <v>701</v>
      </c>
      <c r="B65">
        <v>64</v>
      </c>
      <c r="C65" t="s">
        <v>1045</v>
      </c>
      <c r="D65" t="s">
        <v>1046</v>
      </c>
      <c r="E65">
        <v>1</v>
      </c>
      <c r="F65" t="s">
        <v>83</v>
      </c>
      <c r="G65">
        <v>20050709</v>
      </c>
      <c r="I65" t="s">
        <v>1047</v>
      </c>
      <c r="J65" t="s">
        <v>1048</v>
      </c>
      <c r="K65" t="s">
        <v>141</v>
      </c>
      <c r="L65" t="s">
        <v>91</v>
      </c>
      <c r="M65" t="s">
        <v>760</v>
      </c>
      <c r="O65" s="2" t="str">
        <f>IFERROR(IF($B65="","",INDEX(所属情報!$E:$E,MATCH($A65,所属情報!$A:$A,0))),"")</f>
        <v>Ritsumeikan Univ.</v>
      </c>
      <c r="P65" s="2" t="str">
        <f t="shared" si="0"/>
        <v>廣瀬　梛 (1)</v>
      </c>
      <c r="Q65" s="2" t="str">
        <f t="shared" si="1"/>
        <v>ﾋﾛｾ ﾅｷﾞ</v>
      </c>
      <c r="R65" s="2" t="str">
        <f t="shared" si="2"/>
        <v>HIROSE Nagi (05)</v>
      </c>
      <c r="S65" s="2" t="str">
        <f>IFERROR(IF($F65="","",INDEX(リスト!$C:$C,MATCH($F65,リスト!$B:$B,0))),"")</f>
        <v>22</v>
      </c>
      <c r="T65" s="2" t="str">
        <f>IFERROR(IF($K65="","",INDEX(リスト!$F:$F,MATCH($K65,リスト!$E:$E,0))),"")</f>
        <v>JPN</v>
      </c>
      <c r="U65" s="2" t="str">
        <f>IF($B65="","",RIGHT($G65*1000+200+COUNTIF($G$2:$G65,$G65),9))</f>
        <v>050709201</v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>立命館宇治・京　都</v>
      </c>
    </row>
    <row r="66" spans="1:22" x14ac:dyDescent="0.45">
      <c r="A66" t="s">
        <v>701</v>
      </c>
      <c r="B66">
        <v>65</v>
      </c>
      <c r="C66" t="s">
        <v>1049</v>
      </c>
      <c r="D66" t="s">
        <v>1050</v>
      </c>
      <c r="E66">
        <v>1</v>
      </c>
      <c r="F66" t="s">
        <v>67</v>
      </c>
      <c r="G66">
        <v>20050620</v>
      </c>
      <c r="I66" t="s">
        <v>1051</v>
      </c>
      <c r="J66" t="s">
        <v>1041</v>
      </c>
      <c r="K66" t="s">
        <v>141</v>
      </c>
      <c r="L66" t="s">
        <v>67</v>
      </c>
      <c r="M66" t="s">
        <v>1052</v>
      </c>
      <c r="O66" s="2" t="str">
        <f>IFERROR(IF($B66="","",INDEX(所属情報!$E:$E,MATCH($A66,所属情報!$A:$A,0))),"")</f>
        <v>Ritsumeikan Univ.</v>
      </c>
      <c r="P66" s="2" t="str">
        <f t="shared" si="0"/>
        <v>古田島　彩 (1)</v>
      </c>
      <c r="Q66" s="2" t="str">
        <f t="shared" si="1"/>
        <v>ｺﾀｼﾞﾏ ｱﾔ</v>
      </c>
      <c r="R66" s="2" t="str">
        <f t="shared" si="2"/>
        <v>KOTAJIMA Aya (05)</v>
      </c>
      <c r="S66" s="2" t="str">
        <f>IFERROR(IF($F66="","",INDEX(リスト!$C:$C,MATCH($F66,リスト!$B:$B,0))),"")</f>
        <v>14</v>
      </c>
      <c r="T66" s="2" t="str">
        <f>IFERROR(IF($K66="","",INDEX(リスト!$F:$F,MATCH($K66,リスト!$E:$E,0))),"")</f>
        <v>JPN</v>
      </c>
      <c r="U66" s="2" t="str">
        <f>IF($B66="","",RIGHT($G66*1000+200+COUNTIF($G$2:$G66,$G66),9))</f>
        <v>050620201</v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>白鵬女子・神奈川</v>
      </c>
    </row>
    <row r="67" spans="1:22" x14ac:dyDescent="0.45">
      <c r="A67" t="s">
        <v>701</v>
      </c>
      <c r="B67">
        <v>66</v>
      </c>
      <c r="C67" t="s">
        <v>1053</v>
      </c>
      <c r="D67" t="s">
        <v>1054</v>
      </c>
      <c r="E67">
        <v>1</v>
      </c>
      <c r="F67" t="s">
        <v>107</v>
      </c>
      <c r="G67">
        <v>20060308</v>
      </c>
      <c r="I67" t="s">
        <v>1055</v>
      </c>
      <c r="J67" t="s">
        <v>1056</v>
      </c>
      <c r="K67" t="s">
        <v>141</v>
      </c>
      <c r="L67" t="s">
        <v>107</v>
      </c>
      <c r="M67" t="s">
        <v>1057</v>
      </c>
      <c r="O67" s="2" t="str">
        <f>IFERROR(IF($B67="","",INDEX(所属情報!$E:$E,MATCH($A67,所属情報!$A:$A,0))),"")</f>
        <v>Ritsumeikan Univ.</v>
      </c>
      <c r="P67" s="2" t="str">
        <f t="shared" ref="P67:P130" si="3">IF($C67="","",IF($E67="",$C67,$C67&amp;" ("&amp;$E67&amp;")"))</f>
        <v>森安　桃風 (1)</v>
      </c>
      <c r="Q67" s="2" t="str">
        <f t="shared" ref="Q67:Q130" si="4">IF($D67="","",ASC($D67))</f>
        <v>ﾓﾘﾔｽ ﾓﾓｶ</v>
      </c>
      <c r="R67" s="2" t="str">
        <f t="shared" ref="R67:R130" si="5">IF($I67="","",UPPER($I67)&amp;" "&amp;UPPER(LEFT($J67,1))&amp;LOWER(RIGHT($J67,LEN($J67)-1))&amp;" ("&amp;MID($G67,3,2)&amp;")")</f>
        <v>MORIYASU Momoka (06)</v>
      </c>
      <c r="S67" s="2" t="str">
        <f>IFERROR(IF($F67="","",INDEX(リスト!$C:$C,MATCH($F67,リスト!$B:$B,0))),"")</f>
        <v>34</v>
      </c>
      <c r="T67" s="2" t="str">
        <f>IFERROR(IF($K67="","",INDEX(リスト!$F:$F,MATCH($K67,リスト!$E:$E,0))),"")</f>
        <v>JPN</v>
      </c>
      <c r="U67" s="2" t="str">
        <f>IF($B67="","",RIGHT($G67*1000+200+COUNTIF($G$2:$G67,$G67),9))</f>
        <v>060308201</v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>銀河学院・広　島</v>
      </c>
    </row>
    <row r="68" spans="1:22" x14ac:dyDescent="0.45">
      <c r="A68" t="s">
        <v>1058</v>
      </c>
      <c r="B68">
        <v>67</v>
      </c>
      <c r="C68" t="s">
        <v>1059</v>
      </c>
      <c r="D68" t="s">
        <v>1060</v>
      </c>
      <c r="E68">
        <v>2</v>
      </c>
      <c r="F68" t="s">
        <v>91</v>
      </c>
      <c r="G68">
        <v>20010108</v>
      </c>
      <c r="H68" t="s">
        <v>1061</v>
      </c>
      <c r="I68" t="s">
        <v>1047</v>
      </c>
      <c r="J68" t="s">
        <v>1062</v>
      </c>
      <c r="K68" t="s">
        <v>141</v>
      </c>
      <c r="L68" t="s">
        <v>91</v>
      </c>
      <c r="M68" t="s">
        <v>1063</v>
      </c>
      <c r="O68" s="2" t="str">
        <f>IFERROR(IF($B68="","",INDEX(所属情報!$E:$E,MATCH($A68,所属情報!$A:$A,0))),"")</f>
        <v>Sonoda Women's Univ.</v>
      </c>
      <c r="P68" s="2" t="str">
        <f t="shared" si="3"/>
        <v>廣瀬　桃奈 (2)</v>
      </c>
      <c r="Q68" s="2" t="str">
        <f t="shared" si="4"/>
        <v>ﾋﾛｾ ﾓﾓﾅ</v>
      </c>
      <c r="R68" s="2" t="str">
        <f t="shared" si="5"/>
        <v>HIROSE Momona (01)</v>
      </c>
      <c r="S68" s="2" t="str">
        <f>IFERROR(IF($F68="","",INDEX(リスト!$C:$C,MATCH($F68,リスト!$B:$B,0))),"")</f>
        <v>26</v>
      </c>
      <c r="T68" s="2" t="str">
        <f>IFERROR(IF($K68="","",INDEX(リスト!$F:$F,MATCH($K68,リスト!$E:$E,0))),"")</f>
        <v>JPN</v>
      </c>
      <c r="U68" s="2" t="str">
        <f>IF($B68="","",RIGHT($G68*1000+200+COUNTIF($G$2:$G68,$G68),9))</f>
        <v>010108201</v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>洛北・京　都</v>
      </c>
    </row>
    <row r="69" spans="1:22" x14ac:dyDescent="0.45">
      <c r="A69" t="s">
        <v>1058</v>
      </c>
      <c r="B69">
        <v>68</v>
      </c>
      <c r="C69" t="s">
        <v>1064</v>
      </c>
      <c r="D69" t="s">
        <v>1065</v>
      </c>
      <c r="E69">
        <v>4</v>
      </c>
      <c r="F69" t="s">
        <v>111</v>
      </c>
      <c r="G69">
        <v>20011122</v>
      </c>
      <c r="H69" t="s">
        <v>1066</v>
      </c>
      <c r="I69" t="s">
        <v>1067</v>
      </c>
      <c r="J69" t="s">
        <v>1068</v>
      </c>
      <c r="K69" t="s">
        <v>141</v>
      </c>
      <c r="L69" t="s">
        <v>111</v>
      </c>
      <c r="M69" t="s">
        <v>1069</v>
      </c>
      <c r="O69" s="2" t="str">
        <f>IFERROR(IF($B69="","",INDEX(所属情報!$E:$E,MATCH($A69,所属情報!$A:$A,0))),"")</f>
        <v>Sonoda Women's Univ.</v>
      </c>
      <c r="P69" s="2" t="str">
        <f t="shared" si="3"/>
        <v>藤本　千愛 (4)</v>
      </c>
      <c r="Q69" s="2" t="str">
        <f t="shared" si="4"/>
        <v>ﾌｼﾞﾓﾄ ﾁｱﾅ</v>
      </c>
      <c r="R69" s="2" t="str">
        <f t="shared" si="5"/>
        <v>FUJIMOTO Chiana (01)</v>
      </c>
      <c r="S69" s="2" t="str">
        <f>IFERROR(IF($F69="","",INDEX(リスト!$C:$C,MATCH($F69,リスト!$B:$B,0))),"")</f>
        <v>36</v>
      </c>
      <c r="T69" s="2" t="str">
        <f>IFERROR(IF($K69="","",INDEX(リスト!$F:$F,MATCH($K69,リスト!$E:$E,0))),"")</f>
        <v>JPN</v>
      </c>
      <c r="U69" s="2" t="str">
        <f>IF($B69="","",RIGHT($G69*1000+200+COUNTIF($G$2:$G69,$G69),9))</f>
        <v>011122201</v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>鳴門渦潮・徳　島</v>
      </c>
    </row>
    <row r="70" spans="1:22" x14ac:dyDescent="0.45">
      <c r="A70" t="s">
        <v>1058</v>
      </c>
      <c r="B70">
        <v>69</v>
      </c>
      <c r="C70" t="s">
        <v>1070</v>
      </c>
      <c r="D70" t="s">
        <v>1071</v>
      </c>
      <c r="E70">
        <v>4</v>
      </c>
      <c r="F70" t="s">
        <v>89</v>
      </c>
      <c r="G70">
        <v>20030123</v>
      </c>
      <c r="H70" t="s">
        <v>1072</v>
      </c>
      <c r="I70" t="s">
        <v>855</v>
      </c>
      <c r="J70" t="s">
        <v>1073</v>
      </c>
      <c r="K70" t="s">
        <v>141</v>
      </c>
      <c r="L70" t="s">
        <v>91</v>
      </c>
      <c r="M70" t="s">
        <v>742</v>
      </c>
      <c r="O70" s="2" t="str">
        <f>IFERROR(IF($B70="","",INDEX(所属情報!$E:$E,MATCH($A70,所属情報!$A:$A,0))),"")</f>
        <v>Sonoda Women's Univ.</v>
      </c>
      <c r="P70" s="2" t="str">
        <f t="shared" si="3"/>
        <v>安達　茉鈴 (4)</v>
      </c>
      <c r="Q70" s="2" t="str">
        <f t="shared" si="4"/>
        <v>ｱﾀﾞﾁ ﾏﾘﾝ</v>
      </c>
      <c r="R70" s="2" t="str">
        <f t="shared" si="5"/>
        <v>ADACHI Marin (03)</v>
      </c>
      <c r="S70" s="2" t="str">
        <f>IFERROR(IF($F70="","",INDEX(リスト!$C:$C,MATCH($F70,リスト!$B:$B,0))),"")</f>
        <v>25</v>
      </c>
      <c r="T70" s="2" t="str">
        <f>IFERROR(IF($K70="","",INDEX(リスト!$F:$F,MATCH($K70,リスト!$E:$E,0))),"")</f>
        <v>JPN</v>
      </c>
      <c r="U70" s="2" t="str">
        <f>IF($B70="","",RIGHT($G70*1000+200+COUNTIF($G$2:$G70,$G70),9))</f>
        <v>030123201</v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>京都橘・京　都</v>
      </c>
    </row>
    <row r="71" spans="1:22" x14ac:dyDescent="0.45">
      <c r="A71" t="s">
        <v>1058</v>
      </c>
      <c r="B71">
        <v>70</v>
      </c>
      <c r="C71" t="s">
        <v>1074</v>
      </c>
      <c r="D71" t="s">
        <v>1075</v>
      </c>
      <c r="E71">
        <v>4</v>
      </c>
      <c r="F71" t="s">
        <v>95</v>
      </c>
      <c r="G71">
        <v>20020410</v>
      </c>
      <c r="H71" t="s">
        <v>1076</v>
      </c>
      <c r="I71" t="s">
        <v>1077</v>
      </c>
      <c r="J71" t="s">
        <v>1078</v>
      </c>
      <c r="K71" t="s">
        <v>141</v>
      </c>
      <c r="L71" t="s">
        <v>95</v>
      </c>
      <c r="M71" t="s">
        <v>1079</v>
      </c>
      <c r="O71" s="2" t="str">
        <f>IFERROR(IF($B71="","",INDEX(所属情報!$E:$E,MATCH($A71,所属情報!$A:$A,0))),"")</f>
        <v>Sonoda Women's Univ.</v>
      </c>
      <c r="P71" s="2" t="str">
        <f t="shared" si="3"/>
        <v>大坂谷　明里 (4)</v>
      </c>
      <c r="Q71" s="2" t="str">
        <f t="shared" si="4"/>
        <v>ｵｵｻｶﾔ ｱｶﾘ</v>
      </c>
      <c r="R71" s="2" t="str">
        <f t="shared" si="5"/>
        <v>OSAKAYA Akari (02)</v>
      </c>
      <c r="S71" s="2" t="str">
        <f>IFERROR(IF($F71="","",INDEX(リスト!$C:$C,MATCH($F71,リスト!$B:$B,0))),"")</f>
        <v>28</v>
      </c>
      <c r="T71" s="2" t="str">
        <f>IFERROR(IF($K71="","",INDEX(リスト!$F:$F,MATCH($K71,リスト!$E:$E,0))),"")</f>
        <v>JPN</v>
      </c>
      <c r="U71" s="2" t="str">
        <f>IF($B71="","",RIGHT($G71*1000+200+COUNTIF($G$2:$G71,$G71),9))</f>
        <v>020410201</v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>社・兵　庫</v>
      </c>
    </row>
    <row r="72" spans="1:22" x14ac:dyDescent="0.45">
      <c r="A72" t="s">
        <v>1058</v>
      </c>
      <c r="B72">
        <v>71</v>
      </c>
      <c r="C72" t="s">
        <v>1080</v>
      </c>
      <c r="D72" t="s">
        <v>1081</v>
      </c>
      <c r="E72">
        <v>4</v>
      </c>
      <c r="F72" t="s">
        <v>115</v>
      </c>
      <c r="G72">
        <v>20030206</v>
      </c>
      <c r="H72" t="s">
        <v>1082</v>
      </c>
      <c r="I72" t="s">
        <v>1083</v>
      </c>
      <c r="J72" t="s">
        <v>1084</v>
      </c>
      <c r="K72" t="s">
        <v>141</v>
      </c>
      <c r="L72" t="s">
        <v>115</v>
      </c>
      <c r="M72" t="s">
        <v>1085</v>
      </c>
      <c r="O72" s="2" t="str">
        <f>IFERROR(IF($B72="","",INDEX(所属情報!$E:$E,MATCH($A72,所属情報!$A:$A,0))),"")</f>
        <v>Sonoda Women's Univ.</v>
      </c>
      <c r="P72" s="2" t="str">
        <f t="shared" si="3"/>
        <v>梶原　有咲 (4)</v>
      </c>
      <c r="Q72" s="2" t="str">
        <f t="shared" si="4"/>
        <v>ｶｼﾞﾜﾗ ｱｻ</v>
      </c>
      <c r="R72" s="2" t="str">
        <f t="shared" si="5"/>
        <v>KAJIWARA Asa (03)</v>
      </c>
      <c r="S72" s="2" t="str">
        <f>IFERROR(IF($F72="","",INDEX(リスト!$C:$C,MATCH($F72,リスト!$B:$B,0))),"")</f>
        <v>38</v>
      </c>
      <c r="T72" s="2" t="str">
        <f>IFERROR(IF($K72="","",INDEX(リスト!$F:$F,MATCH($K72,リスト!$E:$E,0))),"")</f>
        <v>JPN</v>
      </c>
      <c r="U72" s="2" t="str">
        <f>IF($B72="","",RIGHT($G72*1000+200+COUNTIF($G$2:$G72,$G72),9))</f>
        <v>030206202</v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>八幡浜・愛　媛</v>
      </c>
    </row>
    <row r="73" spans="1:22" x14ac:dyDescent="0.45">
      <c r="A73" t="s">
        <v>1058</v>
      </c>
      <c r="B73">
        <v>72</v>
      </c>
      <c r="C73" t="s">
        <v>1086</v>
      </c>
      <c r="D73" t="s">
        <v>1087</v>
      </c>
      <c r="E73">
        <v>4</v>
      </c>
      <c r="F73" t="s">
        <v>91</v>
      </c>
      <c r="G73">
        <v>20030204</v>
      </c>
      <c r="H73" t="s">
        <v>1088</v>
      </c>
      <c r="I73" t="s">
        <v>1089</v>
      </c>
      <c r="J73" t="s">
        <v>1090</v>
      </c>
      <c r="K73" t="s">
        <v>141</v>
      </c>
      <c r="L73" t="s">
        <v>91</v>
      </c>
      <c r="M73" t="s">
        <v>1091</v>
      </c>
      <c r="O73" s="2" t="str">
        <f>IFERROR(IF($B73="","",INDEX(所属情報!$E:$E,MATCH($A73,所属情報!$A:$A,0))),"")</f>
        <v>Sonoda Women's Univ.</v>
      </c>
      <c r="P73" s="2" t="str">
        <f t="shared" si="3"/>
        <v>川西　可紗 (4)</v>
      </c>
      <c r="Q73" s="2" t="str">
        <f t="shared" si="4"/>
        <v>ｶﾜﾆｼ ｱﾘｻ</v>
      </c>
      <c r="R73" s="2" t="str">
        <f t="shared" si="5"/>
        <v>KAWANISHI Arisa (03)</v>
      </c>
      <c r="S73" s="2" t="str">
        <f>IFERROR(IF($F73="","",INDEX(リスト!$C:$C,MATCH($F73,リスト!$B:$B,0))),"")</f>
        <v>26</v>
      </c>
      <c r="T73" s="2" t="str">
        <f>IFERROR(IF($K73="","",INDEX(リスト!$F:$F,MATCH($K73,リスト!$E:$E,0))),"")</f>
        <v>JPN</v>
      </c>
      <c r="U73" s="2" t="str">
        <f>IF($B73="","",RIGHT($G73*1000+200+COUNTIF($G$2:$G73,$G73),9))</f>
        <v>030204201</v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>京都西山・京　都</v>
      </c>
    </row>
    <row r="74" spans="1:22" x14ac:dyDescent="0.45">
      <c r="A74" t="s">
        <v>1058</v>
      </c>
      <c r="B74">
        <v>73</v>
      </c>
      <c r="C74" t="s">
        <v>1092</v>
      </c>
      <c r="D74" t="s">
        <v>1093</v>
      </c>
      <c r="E74">
        <v>4</v>
      </c>
      <c r="F74" t="s">
        <v>95</v>
      </c>
      <c r="G74">
        <v>20020514</v>
      </c>
      <c r="H74" t="s">
        <v>1094</v>
      </c>
      <c r="I74" t="s">
        <v>861</v>
      </c>
      <c r="J74" t="s">
        <v>1095</v>
      </c>
      <c r="K74" t="s">
        <v>141</v>
      </c>
      <c r="L74" t="s">
        <v>65</v>
      </c>
      <c r="M74" t="s">
        <v>1096</v>
      </c>
      <c r="O74" s="2" t="str">
        <f>IFERROR(IF($B74="","",INDEX(所属情報!$E:$E,MATCH($A74,所属情報!$A:$A,0))),"")</f>
        <v>Sonoda Women's Univ.</v>
      </c>
      <c r="P74" s="2" t="str">
        <f t="shared" si="3"/>
        <v>近藤　美穂 (4)</v>
      </c>
      <c r="Q74" s="2" t="str">
        <f t="shared" si="4"/>
        <v>ｺﾝﾄﾞｳ ﾐﾎ</v>
      </c>
      <c r="R74" s="2" t="str">
        <f t="shared" si="5"/>
        <v>KONDO Miho (02)</v>
      </c>
      <c r="S74" s="2" t="str">
        <f>IFERROR(IF($F74="","",INDEX(リスト!$C:$C,MATCH($F74,リスト!$B:$B,0))),"")</f>
        <v>28</v>
      </c>
      <c r="T74" s="2" t="str">
        <f>IFERROR(IF($K74="","",INDEX(リスト!$F:$F,MATCH($K74,リスト!$E:$E,0))),"")</f>
        <v>JPN</v>
      </c>
      <c r="U74" s="2" t="str">
        <f>IF($B74="","",RIGHT($G74*1000+200+COUNTIF($G$2:$G74,$G74),9))</f>
        <v>020514201</v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>NHK学園・東　京</v>
      </c>
    </row>
    <row r="75" spans="1:22" x14ac:dyDescent="0.45">
      <c r="A75" t="s">
        <v>1058</v>
      </c>
      <c r="B75">
        <v>74</v>
      </c>
      <c r="C75" t="s">
        <v>1097</v>
      </c>
      <c r="D75" t="s">
        <v>1098</v>
      </c>
      <c r="E75">
        <v>4</v>
      </c>
      <c r="F75" t="s">
        <v>91</v>
      </c>
      <c r="G75">
        <v>20021125</v>
      </c>
      <c r="H75" t="s">
        <v>1099</v>
      </c>
      <c r="I75" t="s">
        <v>1100</v>
      </c>
      <c r="J75" t="s">
        <v>1101</v>
      </c>
      <c r="K75" t="s">
        <v>141</v>
      </c>
      <c r="L75" t="s">
        <v>91</v>
      </c>
      <c r="M75" t="s">
        <v>1102</v>
      </c>
      <c r="O75" s="2" t="str">
        <f>IFERROR(IF($B75="","",INDEX(所属情報!$E:$E,MATCH($A75,所属情報!$A:$A,0))),"")</f>
        <v>Sonoda Women's Univ.</v>
      </c>
      <c r="P75" s="2" t="str">
        <f t="shared" si="3"/>
        <v>定池　弥音 (4)</v>
      </c>
      <c r="Q75" s="2" t="str">
        <f t="shared" si="4"/>
        <v>ｻﾀﾞｲｹ ﾐﾈ</v>
      </c>
      <c r="R75" s="2" t="str">
        <f t="shared" si="5"/>
        <v>SADAIKE Mine (02)</v>
      </c>
      <c r="S75" s="2" t="str">
        <f>IFERROR(IF($F75="","",INDEX(リスト!$C:$C,MATCH($F75,リスト!$B:$B,0))),"")</f>
        <v>26</v>
      </c>
      <c r="T75" s="2" t="str">
        <f>IFERROR(IF($K75="","",INDEX(リスト!$F:$F,MATCH($K75,リスト!$E:$E,0))),"")</f>
        <v>JPN</v>
      </c>
      <c r="U75" s="2" t="str">
        <f>IF($B75="","",RIGHT($G75*1000+200+COUNTIF($G$2:$G75,$G75),9))</f>
        <v>021125201</v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>塔南・京　都</v>
      </c>
    </row>
    <row r="76" spans="1:22" x14ac:dyDescent="0.45">
      <c r="A76" t="s">
        <v>1058</v>
      </c>
      <c r="B76">
        <v>75</v>
      </c>
      <c r="C76" t="s">
        <v>1103</v>
      </c>
      <c r="D76" t="s">
        <v>1104</v>
      </c>
      <c r="E76">
        <v>4</v>
      </c>
      <c r="F76" t="s">
        <v>91</v>
      </c>
      <c r="G76">
        <v>20030322</v>
      </c>
      <c r="H76" t="s">
        <v>1105</v>
      </c>
      <c r="I76" t="s">
        <v>1106</v>
      </c>
      <c r="J76" t="s">
        <v>1107</v>
      </c>
      <c r="K76" t="s">
        <v>141</v>
      </c>
      <c r="L76" t="s">
        <v>91</v>
      </c>
      <c r="M76" t="s">
        <v>1091</v>
      </c>
      <c r="O76" s="2" t="str">
        <f>IFERROR(IF($B76="","",INDEX(所属情報!$E:$E,MATCH($A76,所属情報!$A:$A,0))),"")</f>
        <v>Sonoda Women's Univ.</v>
      </c>
      <c r="P76" s="2" t="str">
        <f t="shared" si="3"/>
        <v>白石　香乃 (4)</v>
      </c>
      <c r="Q76" s="2" t="str">
        <f t="shared" si="4"/>
        <v>ｼﾗｲｼ ｶﾉ</v>
      </c>
      <c r="R76" s="2" t="str">
        <f t="shared" si="5"/>
        <v>SHIRAISHI Kano (03)</v>
      </c>
      <c r="S76" s="2" t="str">
        <f>IFERROR(IF($F76="","",INDEX(リスト!$C:$C,MATCH($F76,リスト!$B:$B,0))),"")</f>
        <v>26</v>
      </c>
      <c r="T76" s="2" t="str">
        <f>IFERROR(IF($K76="","",INDEX(リスト!$F:$F,MATCH($K76,リスト!$E:$E,0))),"")</f>
        <v>JPN</v>
      </c>
      <c r="U76" s="2" t="str">
        <f>IF($B76="","",RIGHT($G76*1000+200+COUNTIF($G$2:$G76,$G76),9))</f>
        <v>030322201</v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>京都西山・京　都</v>
      </c>
    </row>
    <row r="77" spans="1:22" x14ac:dyDescent="0.45">
      <c r="A77" t="s">
        <v>1058</v>
      </c>
      <c r="B77">
        <v>76</v>
      </c>
      <c r="C77" t="s">
        <v>1108</v>
      </c>
      <c r="D77" t="s">
        <v>1109</v>
      </c>
      <c r="E77">
        <v>4</v>
      </c>
      <c r="F77" t="s">
        <v>99</v>
      </c>
      <c r="G77">
        <v>20020604</v>
      </c>
      <c r="H77" t="s">
        <v>1110</v>
      </c>
      <c r="I77" t="s">
        <v>1111</v>
      </c>
      <c r="J77" t="s">
        <v>1112</v>
      </c>
      <c r="K77" t="s">
        <v>141</v>
      </c>
      <c r="L77" t="s">
        <v>99</v>
      </c>
      <c r="M77" t="s">
        <v>1113</v>
      </c>
      <c r="O77" s="2" t="str">
        <f>IFERROR(IF($B77="","",INDEX(所属情報!$E:$E,MATCH($A77,所属情報!$A:$A,0))),"")</f>
        <v>Sonoda Women's Univ.</v>
      </c>
      <c r="P77" s="2" t="str">
        <f t="shared" si="3"/>
        <v>城　まなみ (4)</v>
      </c>
      <c r="Q77" s="2" t="str">
        <f t="shared" si="4"/>
        <v>ﾀﾁ ﾏﾅﾐ</v>
      </c>
      <c r="R77" s="2" t="str">
        <f t="shared" si="5"/>
        <v>TACHI Manami (02)</v>
      </c>
      <c r="S77" s="2" t="str">
        <f>IFERROR(IF($F77="","",INDEX(リスト!$C:$C,MATCH($F77,リスト!$B:$B,0))),"")</f>
        <v>30</v>
      </c>
      <c r="T77" s="2" t="str">
        <f>IFERROR(IF($K77="","",INDEX(リスト!$F:$F,MATCH($K77,リスト!$E:$E,0))),"")</f>
        <v>JPN</v>
      </c>
      <c r="U77" s="2" t="str">
        <f>IF($B77="","",RIGHT($G77*1000+200+COUNTIF($G$2:$G77,$G77),9))</f>
        <v>020604201</v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>那賀・和歌山</v>
      </c>
    </row>
    <row r="78" spans="1:22" x14ac:dyDescent="0.45">
      <c r="A78" t="s">
        <v>1058</v>
      </c>
      <c r="B78">
        <v>77</v>
      </c>
      <c r="C78" t="s">
        <v>1114</v>
      </c>
      <c r="D78" t="s">
        <v>1115</v>
      </c>
      <c r="E78">
        <v>4</v>
      </c>
      <c r="F78" t="s">
        <v>99</v>
      </c>
      <c r="G78">
        <v>20020418</v>
      </c>
      <c r="H78" t="s">
        <v>1116</v>
      </c>
      <c r="I78" t="s">
        <v>1117</v>
      </c>
      <c r="J78" t="s">
        <v>1118</v>
      </c>
      <c r="K78" t="s">
        <v>141</v>
      </c>
      <c r="L78" t="s">
        <v>99</v>
      </c>
      <c r="M78" t="s">
        <v>1119</v>
      </c>
      <c r="O78" s="2" t="str">
        <f>IFERROR(IF($B78="","",INDEX(所属情報!$E:$E,MATCH($A78,所属情報!$A:$A,0))),"")</f>
        <v>Sonoda Women's Univ.</v>
      </c>
      <c r="P78" s="2" t="str">
        <f t="shared" si="3"/>
        <v>堂西　愛加 (4)</v>
      </c>
      <c r="Q78" s="2" t="str">
        <f t="shared" si="4"/>
        <v>ﾄﾞｳﾆｼ ｱｲｶ</v>
      </c>
      <c r="R78" s="2" t="str">
        <f t="shared" si="5"/>
        <v>DONISHI Aika (02)</v>
      </c>
      <c r="S78" s="2" t="str">
        <f>IFERROR(IF($F78="","",INDEX(リスト!$C:$C,MATCH($F78,リスト!$B:$B,0))),"")</f>
        <v>30</v>
      </c>
      <c r="T78" s="2" t="str">
        <f>IFERROR(IF($K78="","",INDEX(リスト!$F:$F,MATCH($K78,リスト!$E:$E,0))),"")</f>
        <v>JPN</v>
      </c>
      <c r="U78" s="2" t="str">
        <f>IF($B78="","",RIGHT($G78*1000+200+COUNTIF($G$2:$G78,$G78),9))</f>
        <v>020418201</v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>和歌山北・和歌山</v>
      </c>
    </row>
    <row r="79" spans="1:22" x14ac:dyDescent="0.45">
      <c r="A79" t="s">
        <v>1058</v>
      </c>
      <c r="B79">
        <v>78</v>
      </c>
      <c r="C79" t="s">
        <v>1120</v>
      </c>
      <c r="D79" t="s">
        <v>1121</v>
      </c>
      <c r="E79">
        <v>4</v>
      </c>
      <c r="F79" t="s">
        <v>99</v>
      </c>
      <c r="G79">
        <v>20030214</v>
      </c>
      <c r="H79" t="s">
        <v>1122</v>
      </c>
      <c r="I79" t="s">
        <v>1123</v>
      </c>
      <c r="J79" t="s">
        <v>1124</v>
      </c>
      <c r="K79" t="s">
        <v>141</v>
      </c>
      <c r="L79" t="s">
        <v>99</v>
      </c>
      <c r="M79" t="s">
        <v>1119</v>
      </c>
      <c r="O79" s="2" t="str">
        <f>IFERROR(IF($B79="","",INDEX(所属情報!$E:$E,MATCH($A79,所属情報!$A:$A,0))),"")</f>
        <v>Sonoda Women's Univ.</v>
      </c>
      <c r="P79" s="2" t="str">
        <f t="shared" si="3"/>
        <v>中野　悠菜 (4)</v>
      </c>
      <c r="Q79" s="2" t="str">
        <f t="shared" si="4"/>
        <v>ﾅｶﾉ ﾊﾙﾅ</v>
      </c>
      <c r="R79" s="2" t="str">
        <f t="shared" si="5"/>
        <v>NAKANO Haruna (03)</v>
      </c>
      <c r="S79" s="2" t="str">
        <f>IFERROR(IF($F79="","",INDEX(リスト!$C:$C,MATCH($F79,リスト!$B:$B,0))),"")</f>
        <v>30</v>
      </c>
      <c r="T79" s="2" t="str">
        <f>IFERROR(IF($K79="","",INDEX(リスト!$F:$F,MATCH($K79,リスト!$E:$E,0))),"")</f>
        <v>JPN</v>
      </c>
      <c r="U79" s="2" t="str">
        <f>IF($B79="","",RIGHT($G79*1000+200+COUNTIF($G$2:$G79,$G79),9))</f>
        <v>030214201</v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>和歌山北・和歌山</v>
      </c>
    </row>
    <row r="80" spans="1:22" x14ac:dyDescent="0.45">
      <c r="A80" t="s">
        <v>1058</v>
      </c>
      <c r="B80">
        <v>79</v>
      </c>
      <c r="C80" t="s">
        <v>1125</v>
      </c>
      <c r="D80" t="s">
        <v>1126</v>
      </c>
      <c r="E80">
        <v>4</v>
      </c>
      <c r="F80" t="s">
        <v>91</v>
      </c>
      <c r="G80">
        <v>20021224</v>
      </c>
      <c r="H80" t="s">
        <v>1127</v>
      </c>
      <c r="I80" t="s">
        <v>1128</v>
      </c>
      <c r="J80" t="s">
        <v>1129</v>
      </c>
      <c r="K80" t="s">
        <v>141</v>
      </c>
      <c r="L80" t="s">
        <v>91</v>
      </c>
      <c r="M80" t="s">
        <v>1091</v>
      </c>
      <c r="O80" s="2" t="str">
        <f>IFERROR(IF($B80="","",INDEX(所属情報!$E:$E,MATCH($A80,所属情報!$A:$A,0))),"")</f>
        <v>Sonoda Women's Univ.</v>
      </c>
      <c r="P80" s="2" t="str">
        <f t="shared" si="3"/>
        <v>中村　智恵 (4)</v>
      </c>
      <c r="Q80" s="2" t="str">
        <f t="shared" si="4"/>
        <v>ﾅｶﾑﾗ ﾁｴ</v>
      </c>
      <c r="R80" s="2" t="str">
        <f t="shared" si="5"/>
        <v>NAKAMURA Chie (02)</v>
      </c>
      <c r="S80" s="2" t="str">
        <f>IFERROR(IF($F80="","",INDEX(リスト!$C:$C,MATCH($F80,リスト!$B:$B,0))),"")</f>
        <v>26</v>
      </c>
      <c r="T80" s="2" t="str">
        <f>IFERROR(IF($K80="","",INDEX(リスト!$F:$F,MATCH($K80,リスト!$E:$E,0))),"")</f>
        <v>JPN</v>
      </c>
      <c r="U80" s="2" t="str">
        <f>IF($B80="","",RIGHT($G80*1000+200+COUNTIF($G$2:$G80,$G80),9))</f>
        <v>021224201</v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>京都西山・京　都</v>
      </c>
    </row>
    <row r="81" spans="1:22" x14ac:dyDescent="0.45">
      <c r="A81" t="s">
        <v>1058</v>
      </c>
      <c r="B81">
        <v>80</v>
      </c>
      <c r="C81" t="s">
        <v>1130</v>
      </c>
      <c r="D81" t="s">
        <v>1131</v>
      </c>
      <c r="E81">
        <v>4</v>
      </c>
      <c r="F81" t="s">
        <v>93</v>
      </c>
      <c r="G81">
        <v>20030116</v>
      </c>
      <c r="H81" t="s">
        <v>1132</v>
      </c>
      <c r="I81" t="s">
        <v>1133</v>
      </c>
      <c r="J81" t="s">
        <v>1134</v>
      </c>
      <c r="K81" t="s">
        <v>141</v>
      </c>
      <c r="L81" t="s">
        <v>93</v>
      </c>
      <c r="M81" t="s">
        <v>1135</v>
      </c>
      <c r="O81" s="2" t="str">
        <f>IFERROR(IF($B81="","",INDEX(所属情報!$E:$E,MATCH($A81,所属情報!$A:$A,0))),"")</f>
        <v>Sonoda Women's Univ.</v>
      </c>
      <c r="P81" s="2" t="str">
        <f t="shared" si="3"/>
        <v>東　楓 (4)</v>
      </c>
      <c r="Q81" s="2" t="str">
        <f t="shared" si="4"/>
        <v>ﾋｶﾞｼ ｶｴﾃﾞ</v>
      </c>
      <c r="R81" s="2" t="str">
        <f t="shared" si="5"/>
        <v>HIGASHI Kaede (03)</v>
      </c>
      <c r="S81" s="2" t="str">
        <f>IFERROR(IF($F81="","",INDEX(リスト!$C:$C,MATCH($F81,リスト!$B:$B,0))),"")</f>
        <v>27</v>
      </c>
      <c r="T81" s="2" t="str">
        <f>IFERROR(IF($K81="","",INDEX(リスト!$F:$F,MATCH($K81,リスト!$E:$E,0))),"")</f>
        <v>JPN</v>
      </c>
      <c r="U81" s="2" t="str">
        <f>IF($B81="","",RIGHT($G81*1000+200+COUNTIF($G$2:$G81,$G81),9))</f>
        <v>030116201</v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>大阪成蹊女子・大　阪</v>
      </c>
    </row>
    <row r="82" spans="1:22" x14ac:dyDescent="0.45">
      <c r="A82" t="s">
        <v>1058</v>
      </c>
      <c r="B82">
        <v>81</v>
      </c>
      <c r="C82" t="s">
        <v>1136</v>
      </c>
      <c r="D82" t="s">
        <v>1137</v>
      </c>
      <c r="E82">
        <v>4</v>
      </c>
      <c r="F82" t="s">
        <v>109</v>
      </c>
      <c r="G82">
        <v>20020414</v>
      </c>
      <c r="H82" t="s">
        <v>1138</v>
      </c>
      <c r="I82" t="s">
        <v>1139</v>
      </c>
      <c r="J82" t="s">
        <v>1001</v>
      </c>
      <c r="K82" t="s">
        <v>141</v>
      </c>
      <c r="L82" t="s">
        <v>109</v>
      </c>
      <c r="M82" t="s">
        <v>904</v>
      </c>
      <c r="O82" s="2" t="str">
        <f>IFERROR(IF($B82="","",INDEX(所属情報!$E:$E,MATCH($A82,所属情報!$A:$A,0))),"")</f>
        <v>Sonoda Women's Univ.</v>
      </c>
      <c r="P82" s="2" t="str">
        <f t="shared" si="3"/>
        <v>福光　由佳 (4)</v>
      </c>
      <c r="Q82" s="2" t="str">
        <f t="shared" si="4"/>
        <v>ﾌｸﾐﾂ ﾕｶ</v>
      </c>
      <c r="R82" s="2" t="str">
        <f t="shared" si="5"/>
        <v>FUKUMITSU Yuka (02)</v>
      </c>
      <c r="S82" s="2" t="str">
        <f>IFERROR(IF($F82="","",INDEX(リスト!$C:$C,MATCH($F82,リスト!$B:$B,0))),"")</f>
        <v>35</v>
      </c>
      <c r="T82" s="2" t="str">
        <f>IFERROR(IF($K82="","",INDEX(リスト!$F:$F,MATCH($K82,リスト!$E:$E,0))),"")</f>
        <v>JPN</v>
      </c>
      <c r="U82" s="2" t="str">
        <f>IF($B82="","",RIGHT($G82*1000+200+COUNTIF($G$2:$G82,$G82),9))</f>
        <v>020414201</v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>西京・山　口</v>
      </c>
    </row>
    <row r="83" spans="1:22" x14ac:dyDescent="0.45">
      <c r="A83" t="s">
        <v>1058</v>
      </c>
      <c r="B83">
        <v>82</v>
      </c>
      <c r="C83" t="s">
        <v>1140</v>
      </c>
      <c r="D83" t="s">
        <v>1141</v>
      </c>
      <c r="E83">
        <v>4</v>
      </c>
      <c r="F83" t="s">
        <v>93</v>
      </c>
      <c r="G83">
        <v>20030224</v>
      </c>
      <c r="H83" t="s">
        <v>1142</v>
      </c>
      <c r="I83" t="s">
        <v>1143</v>
      </c>
      <c r="J83" t="s">
        <v>1134</v>
      </c>
      <c r="K83" t="s">
        <v>141</v>
      </c>
      <c r="L83" t="s">
        <v>93</v>
      </c>
      <c r="M83" t="s">
        <v>1144</v>
      </c>
      <c r="O83" s="2" t="str">
        <f>IFERROR(IF($B83="","",INDEX(所属情報!$E:$E,MATCH($A83,所属情報!$A:$A,0))),"")</f>
        <v>Sonoda Women's Univ.</v>
      </c>
      <c r="P83" s="2" t="str">
        <f t="shared" si="3"/>
        <v>藤野　楓 (4)</v>
      </c>
      <c r="Q83" s="2" t="str">
        <f t="shared" si="4"/>
        <v>ﾌｼﾞﾉ ｶｴﾃﾞ</v>
      </c>
      <c r="R83" s="2" t="str">
        <f t="shared" si="5"/>
        <v>FUJINO Kaede (03)</v>
      </c>
      <c r="S83" s="2" t="str">
        <f>IFERROR(IF($F83="","",INDEX(リスト!$C:$C,MATCH($F83,リスト!$B:$B,0))),"")</f>
        <v>27</v>
      </c>
      <c r="T83" s="2" t="str">
        <f>IFERROR(IF($K83="","",INDEX(リスト!$F:$F,MATCH($K83,リスト!$E:$E,0))),"")</f>
        <v>JPN</v>
      </c>
      <c r="U83" s="2" t="str">
        <f>IF($B83="","",RIGHT($G83*1000+200+COUNTIF($G$2:$G83,$G83),9))</f>
        <v>030224201</v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>大阪桐蔭・大　阪</v>
      </c>
    </row>
    <row r="84" spans="1:22" x14ac:dyDescent="0.45">
      <c r="A84" t="s">
        <v>1058</v>
      </c>
      <c r="B84">
        <v>83</v>
      </c>
      <c r="C84" t="s">
        <v>1145</v>
      </c>
      <c r="D84" t="s">
        <v>1146</v>
      </c>
      <c r="E84">
        <v>4</v>
      </c>
      <c r="F84" t="s">
        <v>95</v>
      </c>
      <c r="G84">
        <v>20021226</v>
      </c>
      <c r="H84" t="s">
        <v>1147</v>
      </c>
      <c r="I84" t="s">
        <v>1148</v>
      </c>
      <c r="J84" t="s">
        <v>713</v>
      </c>
      <c r="K84" t="s">
        <v>141</v>
      </c>
      <c r="L84" t="s">
        <v>95</v>
      </c>
      <c r="M84" t="s">
        <v>1149</v>
      </c>
      <c r="O84" s="2" t="str">
        <f>IFERROR(IF($B84="","",INDEX(所属情報!$E:$E,MATCH($A84,所属情報!$A:$A,0))),"")</f>
        <v>Sonoda Women's Univ.</v>
      </c>
      <c r="P84" s="2" t="str">
        <f t="shared" si="3"/>
        <v>古林　愛理 (4)</v>
      </c>
      <c r="Q84" s="2" t="str">
        <f t="shared" si="4"/>
        <v>ﾌﾙﾊﾞﾔｼ ｴﾘ</v>
      </c>
      <c r="R84" s="2" t="str">
        <f t="shared" si="5"/>
        <v>FURUBAYASHI Eri (02)</v>
      </c>
      <c r="S84" s="2" t="str">
        <f>IFERROR(IF($F84="","",INDEX(リスト!$C:$C,MATCH($F84,リスト!$B:$B,0))),"")</f>
        <v>28</v>
      </c>
      <c r="T84" s="2" t="str">
        <f>IFERROR(IF($K84="","",INDEX(リスト!$F:$F,MATCH($K84,リスト!$E:$E,0))),"")</f>
        <v>JPN</v>
      </c>
      <c r="U84" s="2" t="str">
        <f>IF($B84="","",RIGHT($G84*1000+200+COUNTIF($G$2:$G84,$G84),9))</f>
        <v>021226201</v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>明石商業・兵　庫</v>
      </c>
    </row>
    <row r="85" spans="1:22" x14ac:dyDescent="0.45">
      <c r="A85" t="s">
        <v>1058</v>
      </c>
      <c r="B85">
        <v>84</v>
      </c>
      <c r="C85" t="s">
        <v>1150</v>
      </c>
      <c r="D85" t="s">
        <v>1151</v>
      </c>
      <c r="E85">
        <v>4</v>
      </c>
      <c r="F85" t="s">
        <v>95</v>
      </c>
      <c r="G85">
        <v>20020716</v>
      </c>
      <c r="H85" t="s">
        <v>1152</v>
      </c>
      <c r="I85" t="s">
        <v>1153</v>
      </c>
      <c r="J85" t="s">
        <v>1154</v>
      </c>
      <c r="K85" t="s">
        <v>141</v>
      </c>
      <c r="L85" t="s">
        <v>95</v>
      </c>
      <c r="M85" t="s">
        <v>922</v>
      </c>
      <c r="O85" s="2" t="str">
        <f>IFERROR(IF($B85="","",INDEX(所属情報!$E:$E,MATCH($A85,所属情報!$A:$A,0))),"")</f>
        <v>Sonoda Women's Univ.</v>
      </c>
      <c r="P85" s="2" t="str">
        <f t="shared" si="3"/>
        <v>昌　琴音 (4)</v>
      </c>
      <c r="Q85" s="2" t="str">
        <f t="shared" si="4"/>
        <v>ﾏｻ ｺﾄﾈ</v>
      </c>
      <c r="R85" s="2" t="str">
        <f t="shared" si="5"/>
        <v>MASA Kotone (02)</v>
      </c>
      <c r="S85" s="2" t="str">
        <f>IFERROR(IF($F85="","",INDEX(リスト!$C:$C,MATCH($F85,リスト!$B:$B,0))),"")</f>
        <v>28</v>
      </c>
      <c r="T85" s="2" t="str">
        <f>IFERROR(IF($K85="","",INDEX(リスト!$F:$F,MATCH($K85,リスト!$E:$E,0))),"")</f>
        <v>JPN</v>
      </c>
      <c r="U85" s="2" t="str">
        <f>IF($B85="","",RIGHT($G85*1000+200+COUNTIF($G$2:$G85,$G85),9))</f>
        <v>020716201</v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>園田学園・兵　庫</v>
      </c>
    </row>
    <row r="86" spans="1:22" x14ac:dyDescent="0.45">
      <c r="A86" t="s">
        <v>1058</v>
      </c>
      <c r="B86">
        <v>85</v>
      </c>
      <c r="C86" t="s">
        <v>1155</v>
      </c>
      <c r="D86" t="s">
        <v>1156</v>
      </c>
      <c r="E86">
        <v>4</v>
      </c>
      <c r="F86" t="s">
        <v>93</v>
      </c>
      <c r="G86">
        <v>20030125</v>
      </c>
      <c r="H86" t="s">
        <v>1157</v>
      </c>
      <c r="I86" t="s">
        <v>1158</v>
      </c>
      <c r="J86" t="s">
        <v>1159</v>
      </c>
      <c r="K86" t="s">
        <v>141</v>
      </c>
      <c r="L86" t="s">
        <v>93</v>
      </c>
      <c r="M86" t="s">
        <v>1144</v>
      </c>
      <c r="O86" s="2" t="str">
        <f>IFERROR(IF($B86="","",INDEX(所属情報!$E:$E,MATCH($A86,所属情報!$A:$A,0))),"")</f>
        <v>Sonoda Women's Univ.</v>
      </c>
      <c r="P86" s="2" t="str">
        <f t="shared" si="3"/>
        <v>三浦　紫音 (4)</v>
      </c>
      <c r="Q86" s="2" t="str">
        <f t="shared" si="4"/>
        <v>ﾐｳﾗ ｼｵﾝ</v>
      </c>
      <c r="R86" s="2" t="str">
        <f t="shared" si="5"/>
        <v>MIURA Shion (03)</v>
      </c>
      <c r="S86" s="2" t="str">
        <f>IFERROR(IF($F86="","",INDEX(リスト!$C:$C,MATCH($F86,リスト!$B:$B,0))),"")</f>
        <v>27</v>
      </c>
      <c r="T86" s="2" t="str">
        <f>IFERROR(IF($K86="","",INDEX(リスト!$F:$F,MATCH($K86,リスト!$E:$E,0))),"")</f>
        <v>JPN</v>
      </c>
      <c r="U86" s="2" t="str">
        <f>IF($B86="","",RIGHT($G86*1000+200+COUNTIF($G$2:$G86,$G86),9))</f>
        <v>030125201</v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>大阪桐蔭・大　阪</v>
      </c>
    </row>
    <row r="87" spans="1:22" x14ac:dyDescent="0.45">
      <c r="A87" t="s">
        <v>1058</v>
      </c>
      <c r="B87">
        <v>86</v>
      </c>
      <c r="C87" t="s">
        <v>1160</v>
      </c>
      <c r="D87" t="s">
        <v>1161</v>
      </c>
      <c r="E87">
        <v>4</v>
      </c>
      <c r="F87" t="s">
        <v>95</v>
      </c>
      <c r="G87">
        <v>20030328</v>
      </c>
      <c r="H87" t="s">
        <v>1162</v>
      </c>
      <c r="I87" t="s">
        <v>1163</v>
      </c>
      <c r="J87" t="s">
        <v>891</v>
      </c>
      <c r="K87" t="s">
        <v>141</v>
      </c>
      <c r="L87" t="s">
        <v>95</v>
      </c>
      <c r="M87" t="s">
        <v>1164</v>
      </c>
      <c r="O87" s="2" t="str">
        <f>IFERROR(IF($B87="","",INDEX(所属情報!$E:$E,MATCH($A87,所属情報!$A:$A,0))),"")</f>
        <v>Sonoda Women's Univ.</v>
      </c>
      <c r="P87" s="2" t="str">
        <f t="shared" si="3"/>
        <v>水江　麻友 (4)</v>
      </c>
      <c r="Q87" s="2" t="str">
        <f t="shared" si="4"/>
        <v>ﾐｽﾞｴ ﾏﾕ</v>
      </c>
      <c r="R87" s="2" t="str">
        <f t="shared" si="5"/>
        <v>MIZUE Mayu (03)</v>
      </c>
      <c r="S87" s="2" t="str">
        <f>IFERROR(IF($F87="","",INDEX(リスト!$C:$C,MATCH($F87,リスト!$B:$B,0))),"")</f>
        <v>28</v>
      </c>
      <c r="T87" s="2" t="str">
        <f>IFERROR(IF($K87="","",INDEX(リスト!$F:$F,MATCH($K87,リスト!$E:$E,0))),"")</f>
        <v>JPN</v>
      </c>
      <c r="U87" s="2" t="str">
        <f>IF($B87="","",RIGHT($G87*1000+200+COUNTIF($G$2:$G87,$G87),9))</f>
        <v>030328201</v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>神戸高塚・兵　庫</v>
      </c>
    </row>
    <row r="88" spans="1:22" x14ac:dyDescent="0.45">
      <c r="A88" t="s">
        <v>1058</v>
      </c>
      <c r="B88">
        <v>87</v>
      </c>
      <c r="C88" t="s">
        <v>1165</v>
      </c>
      <c r="D88" t="s">
        <v>1166</v>
      </c>
      <c r="E88">
        <v>4</v>
      </c>
      <c r="F88" t="s">
        <v>91</v>
      </c>
      <c r="G88">
        <v>20021227</v>
      </c>
      <c r="H88" t="s">
        <v>1167</v>
      </c>
      <c r="I88" t="s">
        <v>1168</v>
      </c>
      <c r="J88" t="s">
        <v>1169</v>
      </c>
      <c r="K88" t="s">
        <v>141</v>
      </c>
      <c r="L88" t="s">
        <v>91</v>
      </c>
      <c r="M88" t="s">
        <v>1170</v>
      </c>
      <c r="O88" s="2" t="str">
        <f>IFERROR(IF($B88="","",INDEX(所属情報!$E:$E,MATCH($A88,所属情報!$A:$A,0))),"")</f>
        <v>Sonoda Women's Univ.</v>
      </c>
      <c r="P88" s="2" t="str">
        <f t="shared" si="3"/>
        <v>村上　和葉 (4)</v>
      </c>
      <c r="Q88" s="2" t="str">
        <f t="shared" si="4"/>
        <v>ﾑﾗｶﾐ ｶｽﾞﾊ</v>
      </c>
      <c r="R88" s="2" t="str">
        <f t="shared" si="5"/>
        <v>MURAKAMI Kazuha (02)</v>
      </c>
      <c r="S88" s="2" t="str">
        <f>IFERROR(IF($F88="","",INDEX(リスト!$C:$C,MATCH($F88,リスト!$B:$B,0))),"")</f>
        <v>26</v>
      </c>
      <c r="T88" s="2" t="str">
        <f>IFERROR(IF($K88="","",INDEX(リスト!$F:$F,MATCH($K88,リスト!$E:$E,0))),"")</f>
        <v>JPN</v>
      </c>
      <c r="U88" s="2" t="str">
        <f>IF($B88="","",RIGHT($G88*1000+200+COUNTIF($G$2:$G88,$G88),9))</f>
        <v>021227201</v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>京都光華・京　都</v>
      </c>
    </row>
    <row r="89" spans="1:22" x14ac:dyDescent="0.45">
      <c r="A89" t="s">
        <v>1058</v>
      </c>
      <c r="B89">
        <v>88</v>
      </c>
      <c r="C89" t="s">
        <v>1171</v>
      </c>
      <c r="D89" t="s">
        <v>1172</v>
      </c>
      <c r="E89">
        <v>4</v>
      </c>
      <c r="F89" t="s">
        <v>95</v>
      </c>
      <c r="G89">
        <v>20020523</v>
      </c>
      <c r="H89" t="s">
        <v>1173</v>
      </c>
      <c r="I89" t="s">
        <v>1174</v>
      </c>
      <c r="J89" t="s">
        <v>1175</v>
      </c>
      <c r="K89" t="s">
        <v>141</v>
      </c>
      <c r="L89" t="s">
        <v>111</v>
      </c>
      <c r="M89" t="s">
        <v>1176</v>
      </c>
      <c r="O89" s="2" t="str">
        <f>IFERROR(IF($B89="","",INDEX(所属情報!$E:$E,MATCH($A89,所属情報!$A:$A,0))),"")</f>
        <v>Sonoda Women's Univ.</v>
      </c>
      <c r="P89" s="2" t="str">
        <f t="shared" si="3"/>
        <v>安岡　若菜 (4)</v>
      </c>
      <c r="Q89" s="2" t="str">
        <f t="shared" si="4"/>
        <v>ﾔｽｵｶ ﾜｶﾅ</v>
      </c>
      <c r="R89" s="2" t="str">
        <f t="shared" si="5"/>
        <v>YASUOKA Wakana (02)</v>
      </c>
      <c r="S89" s="2" t="str">
        <f>IFERROR(IF($F89="","",INDEX(リスト!$C:$C,MATCH($F89,リスト!$B:$B,0))),"")</f>
        <v>28</v>
      </c>
      <c r="T89" s="2" t="str">
        <f>IFERROR(IF($K89="","",INDEX(リスト!$F:$F,MATCH($K89,リスト!$E:$E,0))),"")</f>
        <v>JPN</v>
      </c>
      <c r="U89" s="2" t="str">
        <f>IF($B89="","",RIGHT($G89*1000+200+COUNTIF($G$2:$G89,$G89),9))</f>
        <v>020523201</v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>生光学園・徳　島</v>
      </c>
    </row>
    <row r="90" spans="1:22" x14ac:dyDescent="0.45">
      <c r="A90" t="s">
        <v>1058</v>
      </c>
      <c r="B90">
        <v>89</v>
      </c>
      <c r="C90" t="s">
        <v>1177</v>
      </c>
      <c r="D90" t="s">
        <v>1178</v>
      </c>
      <c r="E90">
        <v>4</v>
      </c>
      <c r="F90" t="s">
        <v>115</v>
      </c>
      <c r="G90">
        <v>20020813</v>
      </c>
      <c r="H90" t="s">
        <v>1179</v>
      </c>
      <c r="I90" t="s">
        <v>735</v>
      </c>
      <c r="J90" t="s">
        <v>1180</v>
      </c>
      <c r="K90" t="s">
        <v>141</v>
      </c>
      <c r="L90" t="s">
        <v>115</v>
      </c>
      <c r="M90" t="s">
        <v>1181</v>
      </c>
      <c r="O90" s="2" t="str">
        <f>IFERROR(IF($B90="","",INDEX(所属情報!$E:$E,MATCH($A90,所属情報!$A:$A,0))),"")</f>
        <v>Sonoda Women's Univ.</v>
      </c>
      <c r="P90" s="2" t="str">
        <f t="shared" si="3"/>
        <v>山本　遥花 (4)</v>
      </c>
      <c r="Q90" s="2" t="str">
        <f t="shared" si="4"/>
        <v>ﾔﾏﾓﾄ ﾊﾙｶ</v>
      </c>
      <c r="R90" s="2" t="str">
        <f t="shared" si="5"/>
        <v>YAMAMOTO Haruka (02)</v>
      </c>
      <c r="S90" s="2" t="str">
        <f>IFERROR(IF($F90="","",INDEX(リスト!$C:$C,MATCH($F90,リスト!$B:$B,0))),"")</f>
        <v>38</v>
      </c>
      <c r="T90" s="2" t="str">
        <f>IFERROR(IF($K90="","",INDEX(リスト!$F:$F,MATCH($K90,リスト!$E:$E,0))),"")</f>
        <v>JPN</v>
      </c>
      <c r="U90" s="2" t="str">
        <f>IF($B90="","",RIGHT($G90*1000+200+COUNTIF($G$2:$G90,$G90),9))</f>
        <v>020813201</v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>済美・愛　媛</v>
      </c>
    </row>
    <row r="91" spans="1:22" x14ac:dyDescent="0.45">
      <c r="A91" t="s">
        <v>1058</v>
      </c>
      <c r="B91">
        <v>90</v>
      </c>
      <c r="C91" t="s">
        <v>1182</v>
      </c>
      <c r="D91" t="s">
        <v>1183</v>
      </c>
      <c r="E91">
        <v>4</v>
      </c>
      <c r="F91" t="s">
        <v>93</v>
      </c>
      <c r="G91">
        <v>20021020</v>
      </c>
      <c r="H91" t="s">
        <v>1184</v>
      </c>
      <c r="I91" t="s">
        <v>746</v>
      </c>
      <c r="J91" t="s">
        <v>965</v>
      </c>
      <c r="K91" t="s">
        <v>141</v>
      </c>
      <c r="L91" t="s">
        <v>93</v>
      </c>
      <c r="M91" t="s">
        <v>1185</v>
      </c>
      <c r="O91" s="2" t="str">
        <f>IFERROR(IF($B91="","",INDEX(所属情報!$E:$E,MATCH($A91,所属情報!$A:$A,0))),"")</f>
        <v>Sonoda Women's Univ.</v>
      </c>
      <c r="P91" s="2" t="str">
        <f t="shared" si="3"/>
        <v>渡辺　愛 (4)</v>
      </c>
      <c r="Q91" s="2" t="str">
        <f t="shared" si="4"/>
        <v>ﾜﾀﾅﾍﾞ ｱｲ</v>
      </c>
      <c r="R91" s="2" t="str">
        <f t="shared" si="5"/>
        <v>WATANABE Ai (02)</v>
      </c>
      <c r="S91" s="2" t="str">
        <f>IFERROR(IF($F91="","",INDEX(リスト!$C:$C,MATCH($F91,リスト!$B:$B,0))),"")</f>
        <v>27</v>
      </c>
      <c r="T91" s="2" t="str">
        <f>IFERROR(IF($K91="","",INDEX(リスト!$F:$F,MATCH($K91,リスト!$E:$E,0))),"")</f>
        <v>JPN</v>
      </c>
      <c r="U91" s="2" t="str">
        <f>IF($B91="","",RIGHT($G91*1000+200+COUNTIF($G$2:$G91,$G91),9))</f>
        <v>021020201</v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>大阪・大　阪</v>
      </c>
    </row>
    <row r="92" spans="1:22" x14ac:dyDescent="0.45">
      <c r="A92" t="s">
        <v>1058</v>
      </c>
      <c r="B92">
        <v>91</v>
      </c>
      <c r="C92" t="s">
        <v>1186</v>
      </c>
      <c r="D92" t="s">
        <v>1187</v>
      </c>
      <c r="E92">
        <v>3</v>
      </c>
      <c r="F92" t="s">
        <v>115</v>
      </c>
      <c r="G92">
        <v>20030920</v>
      </c>
      <c r="H92" t="s">
        <v>1188</v>
      </c>
      <c r="I92" t="s">
        <v>1189</v>
      </c>
      <c r="J92" t="s">
        <v>1190</v>
      </c>
      <c r="K92" t="s">
        <v>141</v>
      </c>
      <c r="L92" t="s">
        <v>115</v>
      </c>
      <c r="M92" t="s">
        <v>1181</v>
      </c>
      <c r="O92" s="2" t="str">
        <f>IFERROR(IF($B92="","",INDEX(所属情報!$E:$E,MATCH($A92,所属情報!$A:$A,0))),"")</f>
        <v>Sonoda Women's Univ.</v>
      </c>
      <c r="P92" s="2" t="str">
        <f t="shared" si="3"/>
        <v>入山　眞菜 (3)</v>
      </c>
      <c r="Q92" s="2" t="str">
        <f t="shared" si="4"/>
        <v>ｲﾘﾔﾏ ﾏﾅ</v>
      </c>
      <c r="R92" s="2" t="str">
        <f t="shared" si="5"/>
        <v>IRIYAMA Mana (03)</v>
      </c>
      <c r="S92" s="2" t="str">
        <f>IFERROR(IF($F92="","",INDEX(リスト!$C:$C,MATCH($F92,リスト!$B:$B,0))),"")</f>
        <v>38</v>
      </c>
      <c r="T92" s="2" t="str">
        <f>IFERROR(IF($K92="","",INDEX(リスト!$F:$F,MATCH($K92,リスト!$E:$E,0))),"")</f>
        <v>JPN</v>
      </c>
      <c r="U92" s="2" t="str">
        <f>IF($B92="","",RIGHT($G92*1000+200+COUNTIF($G$2:$G92,$G92),9))</f>
        <v>030920201</v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>済美・愛　媛</v>
      </c>
    </row>
    <row r="93" spans="1:22" x14ac:dyDescent="0.45">
      <c r="A93" t="s">
        <v>1058</v>
      </c>
      <c r="B93">
        <v>92</v>
      </c>
      <c r="C93" t="s">
        <v>1191</v>
      </c>
      <c r="D93" t="s">
        <v>1192</v>
      </c>
      <c r="E93">
        <v>3</v>
      </c>
      <c r="F93" t="s">
        <v>95</v>
      </c>
      <c r="G93">
        <v>20030730</v>
      </c>
      <c r="H93" t="s">
        <v>1193</v>
      </c>
      <c r="I93" t="s">
        <v>1194</v>
      </c>
      <c r="J93" t="s">
        <v>1195</v>
      </c>
      <c r="K93" t="s">
        <v>141</v>
      </c>
      <c r="L93" t="s">
        <v>95</v>
      </c>
      <c r="M93" t="s">
        <v>1149</v>
      </c>
      <c r="O93" s="2" t="str">
        <f>IFERROR(IF($B93="","",INDEX(所属情報!$E:$E,MATCH($A93,所属情報!$A:$A,0))),"")</f>
        <v>Sonoda Women's Univ.</v>
      </c>
      <c r="P93" s="2" t="str">
        <f t="shared" si="3"/>
        <v>荻野　優美 (3)</v>
      </c>
      <c r="Q93" s="2" t="str">
        <f t="shared" si="4"/>
        <v>ｵｷﾞﾉ ﾕｳﾐ</v>
      </c>
      <c r="R93" s="2" t="str">
        <f t="shared" si="5"/>
        <v>OGINO Yumi (03)</v>
      </c>
      <c r="S93" s="2" t="str">
        <f>IFERROR(IF($F93="","",INDEX(リスト!$C:$C,MATCH($F93,リスト!$B:$B,0))),"")</f>
        <v>28</v>
      </c>
      <c r="T93" s="2" t="str">
        <f>IFERROR(IF($K93="","",INDEX(リスト!$F:$F,MATCH($K93,リスト!$E:$E,0))),"")</f>
        <v>JPN</v>
      </c>
      <c r="U93" s="2" t="str">
        <f>IF($B93="","",RIGHT($G93*1000+200+COUNTIF($G$2:$G93,$G93),9))</f>
        <v>030730202</v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>明石商業・兵　庫</v>
      </c>
    </row>
    <row r="94" spans="1:22" x14ac:dyDescent="0.45">
      <c r="A94" t="s">
        <v>1058</v>
      </c>
      <c r="B94">
        <v>93</v>
      </c>
      <c r="C94" t="s">
        <v>1196</v>
      </c>
      <c r="D94" t="s">
        <v>1197</v>
      </c>
      <c r="E94">
        <v>3</v>
      </c>
      <c r="F94" t="s">
        <v>93</v>
      </c>
      <c r="G94">
        <v>20030807</v>
      </c>
      <c r="H94" t="s">
        <v>1198</v>
      </c>
      <c r="I94" t="s">
        <v>1199</v>
      </c>
      <c r="J94" t="s">
        <v>959</v>
      </c>
      <c r="K94" t="s">
        <v>141</v>
      </c>
      <c r="L94" t="s">
        <v>93</v>
      </c>
      <c r="M94" t="s">
        <v>1185</v>
      </c>
      <c r="O94" s="2" t="str">
        <f>IFERROR(IF($B94="","",INDEX(所属情報!$E:$E,MATCH($A94,所属情報!$A:$A,0))),"")</f>
        <v>Sonoda Women's Univ.</v>
      </c>
      <c r="P94" s="2" t="str">
        <f t="shared" si="3"/>
        <v>木岡　優芽 (3)</v>
      </c>
      <c r="Q94" s="2" t="str">
        <f t="shared" si="4"/>
        <v>ｷｵｶ ﾕﾒ</v>
      </c>
      <c r="R94" s="2" t="str">
        <f t="shared" si="5"/>
        <v>KIOKA Yume (03)</v>
      </c>
      <c r="S94" s="2" t="str">
        <f>IFERROR(IF($F94="","",INDEX(リスト!$C:$C,MATCH($F94,リスト!$B:$B,0))),"")</f>
        <v>27</v>
      </c>
      <c r="T94" s="2" t="str">
        <f>IFERROR(IF($K94="","",INDEX(リスト!$F:$F,MATCH($K94,リスト!$E:$E,0))),"")</f>
        <v>JPN</v>
      </c>
      <c r="U94" s="2" t="str">
        <f>IF($B94="","",RIGHT($G94*1000+200+COUNTIF($G$2:$G94,$G94),9))</f>
        <v>030807201</v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>大阪・大　阪</v>
      </c>
    </row>
    <row r="95" spans="1:22" x14ac:dyDescent="0.45">
      <c r="A95" t="s">
        <v>1058</v>
      </c>
      <c r="B95">
        <v>94</v>
      </c>
      <c r="C95" t="s">
        <v>1200</v>
      </c>
      <c r="D95" t="s">
        <v>1201</v>
      </c>
      <c r="E95">
        <v>3</v>
      </c>
      <c r="F95" t="s">
        <v>89</v>
      </c>
      <c r="G95">
        <v>20040101</v>
      </c>
      <c r="H95" t="s">
        <v>1202</v>
      </c>
      <c r="I95" t="s">
        <v>1203</v>
      </c>
      <c r="J95" t="s">
        <v>1204</v>
      </c>
      <c r="K95" t="s">
        <v>141</v>
      </c>
      <c r="L95" t="s">
        <v>91</v>
      </c>
      <c r="M95" t="s">
        <v>742</v>
      </c>
      <c r="O95" s="2" t="str">
        <f>IFERROR(IF($B95="","",INDEX(所属情報!$E:$E,MATCH($A95,所属情報!$A:$A,0))),"")</f>
        <v>Sonoda Women's Univ.</v>
      </c>
      <c r="P95" s="2" t="str">
        <f t="shared" si="3"/>
        <v>岸本　冬羽 (3)</v>
      </c>
      <c r="Q95" s="2" t="str">
        <f t="shared" si="4"/>
        <v>ｷｼﾓﾄ ﾌｳ</v>
      </c>
      <c r="R95" s="2" t="str">
        <f t="shared" si="5"/>
        <v>KISHIMOTO Fu (04)</v>
      </c>
      <c r="S95" s="2" t="str">
        <f>IFERROR(IF($F95="","",INDEX(リスト!$C:$C,MATCH($F95,リスト!$B:$B,0))),"")</f>
        <v>25</v>
      </c>
      <c r="T95" s="2" t="str">
        <f>IFERROR(IF($K95="","",INDEX(リスト!$F:$F,MATCH($K95,リスト!$E:$E,0))),"")</f>
        <v>JPN</v>
      </c>
      <c r="U95" s="2" t="str">
        <f>IF($B95="","",RIGHT($G95*1000+200+COUNTIF($G$2:$G95,$G95),9))</f>
        <v>040101201</v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>京都橘・京　都</v>
      </c>
    </row>
    <row r="96" spans="1:22" x14ac:dyDescent="0.45">
      <c r="A96" t="s">
        <v>1058</v>
      </c>
      <c r="B96">
        <v>95</v>
      </c>
      <c r="C96" t="s">
        <v>1205</v>
      </c>
      <c r="D96" t="s">
        <v>1206</v>
      </c>
      <c r="E96">
        <v>3</v>
      </c>
      <c r="F96" t="s">
        <v>97</v>
      </c>
      <c r="G96">
        <v>20030929</v>
      </c>
      <c r="H96" t="s">
        <v>1207</v>
      </c>
      <c r="I96" t="s">
        <v>1208</v>
      </c>
      <c r="J96" t="s">
        <v>959</v>
      </c>
      <c r="K96" t="s">
        <v>141</v>
      </c>
      <c r="L96" t="s">
        <v>131</v>
      </c>
      <c r="M96" t="s">
        <v>1209</v>
      </c>
      <c r="O96" s="2" t="str">
        <f>IFERROR(IF($B96="","",INDEX(所属情報!$E:$E,MATCH($A96,所属情報!$A:$A,0))),"")</f>
        <v>Sonoda Women's Univ.</v>
      </c>
      <c r="P96" s="2" t="str">
        <f t="shared" si="3"/>
        <v>清水　優萌 (3)</v>
      </c>
      <c r="Q96" s="2" t="str">
        <f t="shared" si="4"/>
        <v>ｷﾖﾐｽﾞ ﾕﾒ</v>
      </c>
      <c r="R96" s="2" t="str">
        <f t="shared" si="5"/>
        <v>KIYOMIZU Yume (03)</v>
      </c>
      <c r="S96" s="2" t="str">
        <f>IFERROR(IF($F96="","",INDEX(リスト!$C:$C,MATCH($F96,リスト!$B:$B,0))),"")</f>
        <v>29</v>
      </c>
      <c r="T96" s="2" t="str">
        <f>IFERROR(IF($K96="","",INDEX(リスト!$F:$F,MATCH($K96,リスト!$E:$E,0))),"")</f>
        <v>JPN</v>
      </c>
      <c r="U96" s="2" t="str">
        <f>IF($B96="","",RIGHT($G96*1000+200+COUNTIF($G$2:$G96,$G96),9))</f>
        <v>030929201</v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>鹿児島女子・鹿児島</v>
      </c>
    </row>
    <row r="97" spans="1:22" x14ac:dyDescent="0.45">
      <c r="A97" t="s">
        <v>1058</v>
      </c>
      <c r="B97">
        <v>96</v>
      </c>
      <c r="C97" t="s">
        <v>1210</v>
      </c>
      <c r="D97" t="s">
        <v>1211</v>
      </c>
      <c r="E97">
        <v>3</v>
      </c>
      <c r="F97" t="s">
        <v>115</v>
      </c>
      <c r="G97">
        <v>20031026</v>
      </c>
      <c r="H97" t="s">
        <v>1212</v>
      </c>
      <c r="I97" t="s">
        <v>1213</v>
      </c>
      <c r="J97" t="s">
        <v>1214</v>
      </c>
      <c r="K97" t="s">
        <v>141</v>
      </c>
      <c r="L97" t="s">
        <v>115</v>
      </c>
      <c r="M97" t="s">
        <v>1215</v>
      </c>
      <c r="O97" s="2" t="str">
        <f>IFERROR(IF($B97="","",INDEX(所属情報!$E:$E,MATCH($A97,所属情報!$A:$A,0))),"")</f>
        <v>Sonoda Women's Univ.</v>
      </c>
      <c r="P97" s="2" t="str">
        <f t="shared" si="3"/>
        <v>小林　琉奈 (3)</v>
      </c>
      <c r="Q97" s="2" t="str">
        <f t="shared" si="4"/>
        <v>ｺﾊﾞﾔｼ ﾙﾅ</v>
      </c>
      <c r="R97" s="2" t="str">
        <f t="shared" si="5"/>
        <v>KOBAYASHI Runa (03)</v>
      </c>
      <c r="S97" s="2" t="str">
        <f>IFERROR(IF($F97="","",INDEX(リスト!$C:$C,MATCH($F97,リスト!$B:$B,0))),"")</f>
        <v>38</v>
      </c>
      <c r="T97" s="2" t="str">
        <f>IFERROR(IF($K97="","",INDEX(リスト!$F:$F,MATCH($K97,リスト!$E:$E,0))),"")</f>
        <v>JPN</v>
      </c>
      <c r="U97" s="2" t="str">
        <f>IF($B97="","",RIGHT($G97*1000+200+COUNTIF($G$2:$G97,$G97),9))</f>
        <v>031026201</v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>東温・愛　媛</v>
      </c>
    </row>
    <row r="98" spans="1:22" x14ac:dyDescent="0.45">
      <c r="A98" t="s">
        <v>1058</v>
      </c>
      <c r="B98">
        <v>97</v>
      </c>
      <c r="C98" t="s">
        <v>1216</v>
      </c>
      <c r="D98" t="s">
        <v>1217</v>
      </c>
      <c r="E98">
        <v>3</v>
      </c>
      <c r="F98" t="s">
        <v>91</v>
      </c>
      <c r="G98">
        <v>20030620</v>
      </c>
      <c r="H98" t="s">
        <v>1218</v>
      </c>
      <c r="I98" t="s">
        <v>1219</v>
      </c>
      <c r="J98" t="s">
        <v>1220</v>
      </c>
      <c r="K98" t="s">
        <v>141</v>
      </c>
      <c r="L98" t="s">
        <v>91</v>
      </c>
      <c r="M98" t="s">
        <v>742</v>
      </c>
      <c r="O98" s="2" t="str">
        <f>IFERROR(IF($B98="","",INDEX(所属情報!$E:$E,MATCH($A98,所属情報!$A:$A,0))),"")</f>
        <v>Sonoda Women's Univ.</v>
      </c>
      <c r="P98" s="2" t="str">
        <f t="shared" si="3"/>
        <v>白金　愛沙海 (3)</v>
      </c>
      <c r="Q98" s="2" t="str">
        <f t="shared" si="4"/>
        <v>ｼﾛｶﾞﾈ ｱｻﾐ</v>
      </c>
      <c r="R98" s="2" t="str">
        <f t="shared" si="5"/>
        <v>SHIROGANE Asami (03)</v>
      </c>
      <c r="S98" s="2" t="str">
        <f>IFERROR(IF($F98="","",INDEX(リスト!$C:$C,MATCH($F98,リスト!$B:$B,0))),"")</f>
        <v>26</v>
      </c>
      <c r="T98" s="2" t="str">
        <f>IFERROR(IF($K98="","",INDEX(リスト!$F:$F,MATCH($K98,リスト!$E:$E,0))),"")</f>
        <v>JPN</v>
      </c>
      <c r="U98" s="2" t="str">
        <f>IF($B98="","",RIGHT($G98*1000+200+COUNTIF($G$2:$G98,$G98),9))</f>
        <v>030620201</v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>京都橘・京　都</v>
      </c>
    </row>
    <row r="99" spans="1:22" x14ac:dyDescent="0.45">
      <c r="A99" t="s">
        <v>1058</v>
      </c>
      <c r="B99">
        <v>98</v>
      </c>
      <c r="C99" t="s">
        <v>1221</v>
      </c>
      <c r="D99" t="s">
        <v>1222</v>
      </c>
      <c r="E99">
        <v>3</v>
      </c>
      <c r="F99" t="s">
        <v>91</v>
      </c>
      <c r="G99">
        <v>20030625</v>
      </c>
      <c r="H99" t="s">
        <v>1223</v>
      </c>
      <c r="I99" t="s">
        <v>1224</v>
      </c>
      <c r="J99" t="s">
        <v>1225</v>
      </c>
      <c r="K99" t="s">
        <v>141</v>
      </c>
      <c r="L99" t="s">
        <v>91</v>
      </c>
      <c r="M99" t="s">
        <v>1226</v>
      </c>
      <c r="O99" s="2" t="str">
        <f>IFERROR(IF($B99="","",INDEX(所属情報!$E:$E,MATCH($A99,所属情報!$A:$A,0))),"")</f>
        <v>Sonoda Women's Univ.</v>
      </c>
      <c r="P99" s="2" t="str">
        <f t="shared" si="3"/>
        <v>高垣　実夢 (3)</v>
      </c>
      <c r="Q99" s="2" t="str">
        <f t="shared" si="4"/>
        <v>ﾀｶｶﾞｷ ﾐﾕ</v>
      </c>
      <c r="R99" s="2" t="str">
        <f t="shared" si="5"/>
        <v>TAKAGAKI Miyu (03)</v>
      </c>
      <c r="S99" s="2" t="str">
        <f>IFERROR(IF($F99="","",INDEX(リスト!$C:$C,MATCH($F99,リスト!$B:$B,0))),"")</f>
        <v>26</v>
      </c>
      <c r="T99" s="2" t="str">
        <f>IFERROR(IF($K99="","",INDEX(リスト!$F:$F,MATCH($K99,リスト!$E:$E,0))),"")</f>
        <v>JPN</v>
      </c>
      <c r="U99" s="2" t="str">
        <f>IF($B99="","",RIGHT($G99*1000+200+COUNTIF($G$2:$G99,$G99),9))</f>
        <v>030625202</v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>西城陽・京　都</v>
      </c>
    </row>
    <row r="100" spans="1:22" x14ac:dyDescent="0.45">
      <c r="A100" t="s">
        <v>1058</v>
      </c>
      <c r="B100">
        <v>99</v>
      </c>
      <c r="C100" t="s">
        <v>1227</v>
      </c>
      <c r="D100" t="s">
        <v>1228</v>
      </c>
      <c r="E100">
        <v>3</v>
      </c>
      <c r="F100" t="s">
        <v>91</v>
      </c>
      <c r="G100">
        <v>20030821</v>
      </c>
      <c r="H100" t="s">
        <v>1229</v>
      </c>
      <c r="I100" t="s">
        <v>1230</v>
      </c>
      <c r="J100" t="s">
        <v>1231</v>
      </c>
      <c r="K100" t="s">
        <v>141</v>
      </c>
      <c r="L100" t="s">
        <v>91</v>
      </c>
      <c r="M100" t="s">
        <v>1226</v>
      </c>
      <c r="O100" s="2" t="str">
        <f>IFERROR(IF($B100="","",INDEX(所属情報!$E:$E,MATCH($A100,所属情報!$A:$A,0))),"")</f>
        <v>Sonoda Women's Univ.</v>
      </c>
      <c r="P100" s="2" t="str">
        <f t="shared" si="3"/>
        <v>武元　美澪 (3)</v>
      </c>
      <c r="Q100" s="2" t="str">
        <f t="shared" si="4"/>
        <v>ﾀｹﾓﾄ ﾐﾚｲ</v>
      </c>
      <c r="R100" s="2" t="str">
        <f t="shared" si="5"/>
        <v>TAKEMOTO Mirei (03)</v>
      </c>
      <c r="S100" s="2" t="str">
        <f>IFERROR(IF($F100="","",INDEX(リスト!$C:$C,MATCH($F100,リスト!$B:$B,0))),"")</f>
        <v>26</v>
      </c>
      <c r="T100" s="2" t="str">
        <f>IFERROR(IF($K100="","",INDEX(リスト!$F:$F,MATCH($K100,リスト!$E:$E,0))),"")</f>
        <v>JPN</v>
      </c>
      <c r="U100" s="2" t="str">
        <f>IF($B100="","",RIGHT($G100*1000+200+COUNTIF($G$2:$G100,$G100),9))</f>
        <v>030821201</v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>西城陽・京　都</v>
      </c>
    </row>
    <row r="101" spans="1:22" x14ac:dyDescent="0.45">
      <c r="A101" t="s">
        <v>1058</v>
      </c>
      <c r="B101">
        <v>100</v>
      </c>
      <c r="C101" t="s">
        <v>1232</v>
      </c>
      <c r="D101" t="s">
        <v>1233</v>
      </c>
      <c r="E101">
        <v>3</v>
      </c>
      <c r="F101" t="s">
        <v>109</v>
      </c>
      <c r="G101">
        <v>20031025</v>
      </c>
      <c r="H101" t="s">
        <v>1234</v>
      </c>
      <c r="I101" t="s">
        <v>958</v>
      </c>
      <c r="J101" t="s">
        <v>730</v>
      </c>
      <c r="K101" t="s">
        <v>141</v>
      </c>
      <c r="L101" t="s">
        <v>109</v>
      </c>
      <c r="M101" t="s">
        <v>904</v>
      </c>
      <c r="O101" s="2" t="str">
        <f>IFERROR(IF($B101="","",INDEX(所属情報!$E:$E,MATCH($A101,所属情報!$A:$A,0))),"")</f>
        <v>Sonoda Women's Univ.</v>
      </c>
      <c r="P101" s="2" t="str">
        <f t="shared" si="3"/>
        <v>田村　璃々花 (3)</v>
      </c>
      <c r="Q101" s="2" t="str">
        <f t="shared" si="4"/>
        <v>ﾀﾑﾗ ﾘﾘｶ</v>
      </c>
      <c r="R101" s="2" t="str">
        <f t="shared" si="5"/>
        <v>TAMURA Ririka (03)</v>
      </c>
      <c r="S101" s="2" t="str">
        <f>IFERROR(IF($F101="","",INDEX(リスト!$C:$C,MATCH($F101,リスト!$B:$B,0))),"")</f>
        <v>35</v>
      </c>
      <c r="T101" s="2" t="str">
        <f>IFERROR(IF($K101="","",INDEX(リスト!$F:$F,MATCH($K101,リスト!$E:$E,0))),"")</f>
        <v>JPN</v>
      </c>
      <c r="U101" s="2" t="str">
        <f>IF($B101="","",RIGHT($G101*1000+200+COUNTIF($G$2:$G101,$G101),9))</f>
        <v>031025201</v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>西京・山　口</v>
      </c>
    </row>
    <row r="102" spans="1:22" x14ac:dyDescent="0.45">
      <c r="A102" t="s">
        <v>1058</v>
      </c>
      <c r="B102">
        <v>101</v>
      </c>
      <c r="C102" t="s">
        <v>1235</v>
      </c>
      <c r="D102" t="s">
        <v>1236</v>
      </c>
      <c r="E102">
        <v>3</v>
      </c>
      <c r="F102" t="s">
        <v>93</v>
      </c>
      <c r="G102">
        <v>20030426</v>
      </c>
      <c r="H102" t="s">
        <v>1237</v>
      </c>
      <c r="I102" t="s">
        <v>1238</v>
      </c>
      <c r="J102" t="s">
        <v>1239</v>
      </c>
      <c r="K102" t="s">
        <v>141</v>
      </c>
      <c r="L102" t="s">
        <v>93</v>
      </c>
      <c r="M102" t="s">
        <v>1019</v>
      </c>
      <c r="O102" s="2" t="str">
        <f>IFERROR(IF($B102="","",INDEX(所属情報!$E:$E,MATCH($A102,所属情報!$A:$A,0))),"")</f>
        <v>Sonoda Women's Univ.</v>
      </c>
      <c r="P102" s="2" t="str">
        <f t="shared" si="3"/>
        <v>栃尾　陽菜 (3)</v>
      </c>
      <c r="Q102" s="2" t="str">
        <f t="shared" si="4"/>
        <v>ﾄﾁｵ ﾋﾅﾀ</v>
      </c>
      <c r="R102" s="2" t="str">
        <f t="shared" si="5"/>
        <v>TOCHIO Hinata (03)</v>
      </c>
      <c r="S102" s="2" t="str">
        <f>IFERROR(IF($F102="","",INDEX(リスト!$C:$C,MATCH($F102,リスト!$B:$B,0))),"")</f>
        <v>27</v>
      </c>
      <c r="T102" s="2" t="str">
        <f>IFERROR(IF($K102="","",INDEX(リスト!$F:$F,MATCH($K102,リスト!$E:$E,0))),"")</f>
        <v>JPN</v>
      </c>
      <c r="U102" s="2" t="str">
        <f>IF($B102="","",RIGHT($G102*1000+200+COUNTIF($G$2:$G102,$G102),9))</f>
        <v>030426201</v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>関西大北陽・大　阪</v>
      </c>
    </row>
    <row r="103" spans="1:22" x14ac:dyDescent="0.45">
      <c r="A103" t="s">
        <v>1058</v>
      </c>
      <c r="B103">
        <v>102</v>
      </c>
      <c r="C103" t="s">
        <v>1240</v>
      </c>
      <c r="D103" t="s">
        <v>1241</v>
      </c>
      <c r="E103">
        <v>3</v>
      </c>
      <c r="F103" t="s">
        <v>95</v>
      </c>
      <c r="G103">
        <v>20031120</v>
      </c>
      <c r="H103" t="s">
        <v>1242</v>
      </c>
      <c r="I103" t="s">
        <v>1243</v>
      </c>
      <c r="J103" t="s">
        <v>1244</v>
      </c>
      <c r="K103" t="s">
        <v>141</v>
      </c>
      <c r="L103" t="s">
        <v>95</v>
      </c>
      <c r="M103" t="s">
        <v>922</v>
      </c>
      <c r="O103" s="2" t="str">
        <f>IFERROR(IF($B103="","",INDEX(所属情報!$E:$E,MATCH($A103,所属情報!$A:$A,0))),"")</f>
        <v>Sonoda Women's Univ.</v>
      </c>
      <c r="P103" s="2" t="str">
        <f t="shared" si="3"/>
        <v>鳥羽　千晴 (3)</v>
      </c>
      <c r="Q103" s="2" t="str">
        <f t="shared" si="4"/>
        <v>ﾄﾊﾞ ﾁﾊﾙ</v>
      </c>
      <c r="R103" s="2" t="str">
        <f t="shared" si="5"/>
        <v>TOBA Chiharu (03)</v>
      </c>
      <c r="S103" s="2" t="str">
        <f>IFERROR(IF($F103="","",INDEX(リスト!$C:$C,MATCH($F103,リスト!$B:$B,0))),"")</f>
        <v>28</v>
      </c>
      <c r="T103" s="2" t="str">
        <f>IFERROR(IF($K103="","",INDEX(リスト!$F:$F,MATCH($K103,リスト!$E:$E,0))),"")</f>
        <v>JPN</v>
      </c>
      <c r="U103" s="2" t="str">
        <f>IF($B103="","",RIGHT($G103*1000+200+COUNTIF($G$2:$G103,$G103),9))</f>
        <v>031120201</v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>園田学園・兵　庫</v>
      </c>
    </row>
    <row r="104" spans="1:22" x14ac:dyDescent="0.45">
      <c r="A104" t="s">
        <v>1058</v>
      </c>
      <c r="B104">
        <v>103</v>
      </c>
      <c r="C104" t="s">
        <v>1245</v>
      </c>
      <c r="D104" t="s">
        <v>1246</v>
      </c>
      <c r="E104">
        <v>3</v>
      </c>
      <c r="F104" t="s">
        <v>95</v>
      </c>
      <c r="G104">
        <v>20040130</v>
      </c>
      <c r="H104" t="s">
        <v>1247</v>
      </c>
      <c r="I104" t="s">
        <v>1248</v>
      </c>
      <c r="J104" t="s">
        <v>1249</v>
      </c>
      <c r="K104" t="s">
        <v>141</v>
      </c>
      <c r="L104" t="s">
        <v>95</v>
      </c>
      <c r="M104" t="s">
        <v>922</v>
      </c>
      <c r="O104" s="2" t="str">
        <f>IFERROR(IF($B104="","",INDEX(所属情報!$E:$E,MATCH($A104,所属情報!$A:$A,0))),"")</f>
        <v>Sonoda Women's Univ.</v>
      </c>
      <c r="P104" s="2" t="str">
        <f t="shared" si="3"/>
        <v>内藤　澪 (3)</v>
      </c>
      <c r="Q104" s="2" t="str">
        <f t="shared" si="4"/>
        <v>ﾅｲﾄｳ ﾚｲ</v>
      </c>
      <c r="R104" s="2" t="str">
        <f t="shared" si="5"/>
        <v>NAITO Rei (04)</v>
      </c>
      <c r="S104" s="2" t="str">
        <f>IFERROR(IF($F104="","",INDEX(リスト!$C:$C,MATCH($F104,リスト!$B:$B,0))),"")</f>
        <v>28</v>
      </c>
      <c r="T104" s="2" t="str">
        <f>IFERROR(IF($K104="","",INDEX(リスト!$F:$F,MATCH($K104,リスト!$E:$E,0))),"")</f>
        <v>JPN</v>
      </c>
      <c r="U104" s="2" t="str">
        <f>IF($B104="","",RIGHT($G104*1000+200+COUNTIF($G$2:$G104,$G104),9))</f>
        <v>040130201</v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>園田学園・兵　庫</v>
      </c>
    </row>
    <row r="105" spans="1:22" x14ac:dyDescent="0.45">
      <c r="A105" t="s">
        <v>1058</v>
      </c>
      <c r="B105">
        <v>104</v>
      </c>
      <c r="C105" t="s">
        <v>1250</v>
      </c>
      <c r="D105" t="s">
        <v>1251</v>
      </c>
      <c r="E105">
        <v>3</v>
      </c>
      <c r="F105" t="s">
        <v>115</v>
      </c>
      <c r="G105">
        <v>20040113</v>
      </c>
      <c r="H105" t="s">
        <v>1252</v>
      </c>
      <c r="I105" t="s">
        <v>1128</v>
      </c>
      <c r="J105" t="s">
        <v>1253</v>
      </c>
      <c r="K105" t="s">
        <v>141</v>
      </c>
      <c r="L105" t="s">
        <v>115</v>
      </c>
      <c r="M105" t="s">
        <v>1181</v>
      </c>
      <c r="O105" s="2" t="str">
        <f>IFERROR(IF($B105="","",INDEX(所属情報!$E:$E,MATCH($A105,所属情報!$A:$A,0))),"")</f>
        <v>Sonoda Women's Univ.</v>
      </c>
      <c r="P105" s="2" t="str">
        <f t="shared" si="3"/>
        <v>中村　咲心 (3)</v>
      </c>
      <c r="Q105" s="2" t="str">
        <f t="shared" si="4"/>
        <v>ﾅｶﾑﾗ ｻｷ</v>
      </c>
      <c r="R105" s="2" t="str">
        <f t="shared" si="5"/>
        <v>NAKAMURA Saki (04)</v>
      </c>
      <c r="S105" s="2" t="str">
        <f>IFERROR(IF($F105="","",INDEX(リスト!$C:$C,MATCH($F105,リスト!$B:$B,0))),"")</f>
        <v>38</v>
      </c>
      <c r="T105" s="2" t="str">
        <f>IFERROR(IF($K105="","",INDEX(リスト!$F:$F,MATCH($K105,リスト!$E:$E,0))),"")</f>
        <v>JPN</v>
      </c>
      <c r="U105" s="2" t="str">
        <f>IF($B105="","",RIGHT($G105*1000+200+COUNTIF($G$2:$G105,$G105),9))</f>
        <v>040113201</v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>済美・愛　媛</v>
      </c>
    </row>
    <row r="106" spans="1:22" x14ac:dyDescent="0.45">
      <c r="A106" t="s">
        <v>1058</v>
      </c>
      <c r="B106">
        <v>105</v>
      </c>
      <c r="C106" t="s">
        <v>1254</v>
      </c>
      <c r="D106" t="s">
        <v>1255</v>
      </c>
      <c r="E106">
        <v>3</v>
      </c>
      <c r="F106" t="s">
        <v>95</v>
      </c>
      <c r="G106">
        <v>20040121</v>
      </c>
      <c r="H106" t="s">
        <v>1256</v>
      </c>
      <c r="I106" t="s">
        <v>1257</v>
      </c>
      <c r="J106" t="s">
        <v>1258</v>
      </c>
      <c r="K106" t="s">
        <v>141</v>
      </c>
      <c r="L106" t="s">
        <v>95</v>
      </c>
      <c r="M106" t="s">
        <v>1259</v>
      </c>
      <c r="O106" s="2" t="str">
        <f>IFERROR(IF($B106="","",INDEX(所属情報!$E:$E,MATCH($A106,所属情報!$A:$A,0))),"")</f>
        <v>Sonoda Women's Univ.</v>
      </c>
      <c r="P106" s="2" t="str">
        <f t="shared" si="3"/>
        <v>西崎　来実 (3)</v>
      </c>
      <c r="Q106" s="2" t="str">
        <f t="shared" si="4"/>
        <v>ﾆｼｻﾞｷ ｸﾙﾐ</v>
      </c>
      <c r="R106" s="2" t="str">
        <f t="shared" si="5"/>
        <v>NISHIZAKI Kurumi (04)</v>
      </c>
      <c r="S106" s="2" t="str">
        <f>IFERROR(IF($F106="","",INDEX(リスト!$C:$C,MATCH($F106,リスト!$B:$B,0))),"")</f>
        <v>28</v>
      </c>
      <c r="T106" s="2" t="str">
        <f>IFERROR(IF($K106="","",INDEX(リスト!$F:$F,MATCH($K106,リスト!$E:$E,0))),"")</f>
        <v>JPN</v>
      </c>
      <c r="U106" s="2" t="str">
        <f>IF($B106="","",RIGHT($G106*1000+200+COUNTIF($G$2:$G106,$G106),9))</f>
        <v>040121201</v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>尼崎双星・兵　庫</v>
      </c>
    </row>
    <row r="107" spans="1:22" x14ac:dyDescent="0.45">
      <c r="A107" t="s">
        <v>1058</v>
      </c>
      <c r="B107">
        <v>106</v>
      </c>
      <c r="C107" t="s">
        <v>1260</v>
      </c>
      <c r="D107" t="s">
        <v>1261</v>
      </c>
      <c r="E107">
        <v>3</v>
      </c>
      <c r="F107" t="s">
        <v>95</v>
      </c>
      <c r="G107">
        <v>20040205</v>
      </c>
      <c r="H107" t="s">
        <v>1262</v>
      </c>
      <c r="I107" t="s">
        <v>1067</v>
      </c>
      <c r="J107" t="s">
        <v>1263</v>
      </c>
      <c r="K107" t="s">
        <v>141</v>
      </c>
      <c r="L107" t="s">
        <v>95</v>
      </c>
      <c r="M107" t="s">
        <v>1264</v>
      </c>
      <c r="O107" s="2" t="str">
        <f>IFERROR(IF($B107="","",INDEX(所属情報!$E:$E,MATCH($A107,所属情報!$A:$A,0))),"")</f>
        <v>Sonoda Women's Univ.</v>
      </c>
      <c r="P107" s="2" t="str">
        <f t="shared" si="3"/>
        <v>藤本　色映 (3)</v>
      </c>
      <c r="Q107" s="2" t="str">
        <f t="shared" si="4"/>
        <v>ﾌｼﾞﾓﾄ ｲﾛﾊ</v>
      </c>
      <c r="R107" s="2" t="str">
        <f t="shared" si="5"/>
        <v>FUJIMOTO Iroha (04)</v>
      </c>
      <c r="S107" s="2" t="str">
        <f>IFERROR(IF($F107="","",INDEX(リスト!$C:$C,MATCH($F107,リスト!$B:$B,0))),"")</f>
        <v>28</v>
      </c>
      <c r="T107" s="2" t="str">
        <f>IFERROR(IF($K107="","",INDEX(リスト!$F:$F,MATCH($K107,リスト!$E:$E,0))),"")</f>
        <v>JPN</v>
      </c>
      <c r="U107" s="2" t="str">
        <f>IF($B107="","",RIGHT($G107*1000+200+COUNTIF($G$2:$G107,$G107),9))</f>
        <v>040205201</v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>神戸山手女子・兵　庫</v>
      </c>
    </row>
    <row r="108" spans="1:22" x14ac:dyDescent="0.45">
      <c r="A108" t="s">
        <v>1058</v>
      </c>
      <c r="B108">
        <v>107</v>
      </c>
      <c r="C108" t="s">
        <v>1265</v>
      </c>
      <c r="D108" t="s">
        <v>1266</v>
      </c>
      <c r="E108">
        <v>3</v>
      </c>
      <c r="F108" t="s">
        <v>95</v>
      </c>
      <c r="G108">
        <v>20030605</v>
      </c>
      <c r="H108" t="s">
        <v>1267</v>
      </c>
      <c r="I108" t="s">
        <v>1268</v>
      </c>
      <c r="J108" t="s">
        <v>1269</v>
      </c>
      <c r="K108" t="s">
        <v>141</v>
      </c>
      <c r="L108" t="s">
        <v>95</v>
      </c>
      <c r="M108" t="s">
        <v>1270</v>
      </c>
      <c r="O108" s="2" t="str">
        <f>IFERROR(IF($B108="","",INDEX(所属情報!$E:$E,MATCH($A108,所属情報!$A:$A,0))),"")</f>
        <v>Sonoda Women's Univ.</v>
      </c>
      <c r="P108" s="2" t="str">
        <f t="shared" si="3"/>
        <v>松本　彩華 (3)</v>
      </c>
      <c r="Q108" s="2" t="str">
        <f t="shared" si="4"/>
        <v>ﾏﾂﾓﾄ ｱﾔｶ</v>
      </c>
      <c r="R108" s="2" t="str">
        <f t="shared" si="5"/>
        <v>MATSUMOTO Ayaka (03)</v>
      </c>
      <c r="S108" s="2" t="str">
        <f>IFERROR(IF($F108="","",INDEX(リスト!$C:$C,MATCH($F108,リスト!$B:$B,0))),"")</f>
        <v>28</v>
      </c>
      <c r="T108" s="2" t="str">
        <f>IFERROR(IF($K108="","",INDEX(リスト!$F:$F,MATCH($K108,リスト!$E:$E,0))),"")</f>
        <v>JPN</v>
      </c>
      <c r="U108" s="2" t="str">
        <f>IF($B108="","",RIGHT($G108*1000+200+COUNTIF($G$2:$G108,$G108),9))</f>
        <v>030605201</v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>松陽・兵　庫</v>
      </c>
    </row>
    <row r="109" spans="1:22" x14ac:dyDescent="0.45">
      <c r="A109" t="s">
        <v>1058</v>
      </c>
      <c r="B109">
        <v>108</v>
      </c>
      <c r="C109" t="s">
        <v>1271</v>
      </c>
      <c r="D109" t="s">
        <v>1272</v>
      </c>
      <c r="E109">
        <v>3</v>
      </c>
      <c r="F109" t="s">
        <v>95</v>
      </c>
      <c r="G109">
        <v>20030414</v>
      </c>
      <c r="H109" t="s">
        <v>1273</v>
      </c>
      <c r="I109" t="s">
        <v>1268</v>
      </c>
      <c r="J109" t="s">
        <v>1274</v>
      </c>
      <c r="K109" t="s">
        <v>141</v>
      </c>
      <c r="L109" t="s">
        <v>95</v>
      </c>
      <c r="M109" t="s">
        <v>1149</v>
      </c>
      <c r="O109" s="2" t="str">
        <f>IFERROR(IF($B109="","",INDEX(所属情報!$E:$E,MATCH($A109,所属情報!$A:$A,0))),"")</f>
        <v>Sonoda Women's Univ.</v>
      </c>
      <c r="P109" s="2" t="str">
        <f t="shared" si="3"/>
        <v>松本　百音 (3)</v>
      </c>
      <c r="Q109" s="2" t="str">
        <f t="shared" si="4"/>
        <v>ﾏﾂﾓﾄ ﾓﾈ</v>
      </c>
      <c r="R109" s="2" t="str">
        <f t="shared" si="5"/>
        <v>MATSUMOTO Mone (03)</v>
      </c>
      <c r="S109" s="2" t="str">
        <f>IFERROR(IF($F109="","",INDEX(リスト!$C:$C,MATCH($F109,リスト!$B:$B,0))),"")</f>
        <v>28</v>
      </c>
      <c r="T109" s="2" t="str">
        <f>IFERROR(IF($K109="","",INDEX(リスト!$F:$F,MATCH($K109,リスト!$E:$E,0))),"")</f>
        <v>JPN</v>
      </c>
      <c r="U109" s="2" t="str">
        <f>IF($B109="","",RIGHT($G109*1000+200+COUNTIF($G$2:$G109,$G109),9))</f>
        <v>030414201</v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>明石商業・兵　庫</v>
      </c>
    </row>
    <row r="110" spans="1:22" x14ac:dyDescent="0.45">
      <c r="A110" t="s">
        <v>1058</v>
      </c>
      <c r="B110">
        <v>109</v>
      </c>
      <c r="C110" t="s">
        <v>1275</v>
      </c>
      <c r="D110" t="s">
        <v>1276</v>
      </c>
      <c r="E110">
        <v>3</v>
      </c>
      <c r="F110" t="s">
        <v>99</v>
      </c>
      <c r="G110">
        <v>20030925</v>
      </c>
      <c r="H110" t="s">
        <v>1277</v>
      </c>
      <c r="I110" t="s">
        <v>735</v>
      </c>
      <c r="J110" t="s">
        <v>1278</v>
      </c>
      <c r="K110" t="s">
        <v>141</v>
      </c>
      <c r="L110" t="s">
        <v>99</v>
      </c>
      <c r="M110" t="s">
        <v>1119</v>
      </c>
      <c r="O110" s="2" t="str">
        <f>IFERROR(IF($B110="","",INDEX(所属情報!$E:$E,MATCH($A110,所属情報!$A:$A,0))),"")</f>
        <v>Sonoda Women's Univ.</v>
      </c>
      <c r="P110" s="2" t="str">
        <f t="shared" si="3"/>
        <v>山本　心葉 (3)</v>
      </c>
      <c r="Q110" s="2" t="str">
        <f t="shared" si="4"/>
        <v>ﾔﾏﾓﾄ ｺｺﾊ</v>
      </c>
      <c r="R110" s="2" t="str">
        <f t="shared" si="5"/>
        <v>YAMAMOTO Cocoha (03)</v>
      </c>
      <c r="S110" s="2" t="str">
        <f>IFERROR(IF($F110="","",INDEX(リスト!$C:$C,MATCH($F110,リスト!$B:$B,0))),"")</f>
        <v>30</v>
      </c>
      <c r="T110" s="2" t="str">
        <f>IFERROR(IF($K110="","",INDEX(リスト!$F:$F,MATCH($K110,リスト!$E:$E,0))),"")</f>
        <v>JPN</v>
      </c>
      <c r="U110" s="2" t="str">
        <f>IF($B110="","",RIGHT($G110*1000+200+COUNTIF($G$2:$G110,$G110),9))</f>
        <v>030925201</v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>和歌山北・和歌山</v>
      </c>
    </row>
    <row r="111" spans="1:22" x14ac:dyDescent="0.45">
      <c r="A111" t="s">
        <v>1058</v>
      </c>
      <c r="B111">
        <v>110</v>
      </c>
      <c r="C111" t="s">
        <v>1279</v>
      </c>
      <c r="D111" t="s">
        <v>1280</v>
      </c>
      <c r="E111">
        <v>3</v>
      </c>
      <c r="F111" t="s">
        <v>95</v>
      </c>
      <c r="G111">
        <v>20030920</v>
      </c>
      <c r="H111" t="s">
        <v>1281</v>
      </c>
      <c r="I111" t="s">
        <v>1282</v>
      </c>
      <c r="J111" t="s">
        <v>1283</v>
      </c>
      <c r="K111" t="s">
        <v>141</v>
      </c>
      <c r="L111" t="s">
        <v>95</v>
      </c>
      <c r="M111" t="s">
        <v>1284</v>
      </c>
      <c r="O111" s="2" t="str">
        <f>IFERROR(IF($B111="","",INDEX(所属情報!$E:$E,MATCH($A111,所属情報!$A:$A,0))),"")</f>
        <v>Sonoda Women's Univ.</v>
      </c>
      <c r="P111" s="2" t="str">
        <f t="shared" si="3"/>
        <v>福本　涼音 (3)</v>
      </c>
      <c r="Q111" s="2" t="str">
        <f t="shared" si="4"/>
        <v>ﾌｸﾓﾄ ｽｽﾞﾈ</v>
      </c>
      <c r="R111" s="2" t="str">
        <f t="shared" si="5"/>
        <v>FUKUMOTO Suzune (03)</v>
      </c>
      <c r="S111" s="2" t="str">
        <f>IFERROR(IF($F111="","",INDEX(リスト!$C:$C,MATCH($F111,リスト!$B:$B,0))),"")</f>
        <v>28</v>
      </c>
      <c r="T111" s="2" t="str">
        <f>IFERROR(IF($K111="","",INDEX(リスト!$F:$F,MATCH($K111,リスト!$E:$E,0))),"")</f>
        <v>JPN</v>
      </c>
      <c r="U111" s="2" t="str">
        <f>IF($B111="","",RIGHT($G111*1000+200+COUNTIF($G$2:$G111,$G111),9))</f>
        <v>030920202</v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>淡路三原・兵　庫</v>
      </c>
    </row>
    <row r="112" spans="1:22" x14ac:dyDescent="0.45">
      <c r="A112" t="s">
        <v>1058</v>
      </c>
      <c r="B112">
        <v>111</v>
      </c>
      <c r="C112" t="s">
        <v>1285</v>
      </c>
      <c r="D112" t="s">
        <v>1286</v>
      </c>
      <c r="E112">
        <v>2</v>
      </c>
      <c r="F112" t="s">
        <v>95</v>
      </c>
      <c r="G112">
        <v>20041229</v>
      </c>
      <c r="H112" t="s">
        <v>1287</v>
      </c>
      <c r="I112" t="s">
        <v>1288</v>
      </c>
      <c r="J112" t="s">
        <v>1289</v>
      </c>
      <c r="K112" t="s">
        <v>141</v>
      </c>
      <c r="L112" t="s">
        <v>95</v>
      </c>
      <c r="M112" t="s">
        <v>1264</v>
      </c>
      <c r="O112" s="2" t="str">
        <f>IFERROR(IF($B112="","",INDEX(所属情報!$E:$E,MATCH($A112,所属情報!$A:$A,0))),"")</f>
        <v>Sonoda Women's Univ.</v>
      </c>
      <c r="P112" s="2" t="str">
        <f t="shared" si="3"/>
        <v>綾　聖菜 (2)</v>
      </c>
      <c r="Q112" s="2" t="str">
        <f t="shared" si="4"/>
        <v>ｱﾔ ｾｲﾅ</v>
      </c>
      <c r="R112" s="2" t="str">
        <f t="shared" si="5"/>
        <v>AYA Seina (04)</v>
      </c>
      <c r="S112" s="2" t="str">
        <f>IFERROR(IF($F112="","",INDEX(リスト!$C:$C,MATCH($F112,リスト!$B:$B,0))),"")</f>
        <v>28</v>
      </c>
      <c r="T112" s="2" t="str">
        <f>IFERROR(IF($K112="","",INDEX(リスト!$F:$F,MATCH($K112,リスト!$E:$E,0))),"")</f>
        <v>JPN</v>
      </c>
      <c r="U112" s="2" t="str">
        <f>IF($B112="","",RIGHT($G112*1000+200+COUNTIF($G$2:$G112,$G112),9))</f>
        <v>041229201</v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>神戸山手女子・兵　庫</v>
      </c>
    </row>
    <row r="113" spans="1:22" x14ac:dyDescent="0.45">
      <c r="A113" t="s">
        <v>1058</v>
      </c>
      <c r="B113">
        <v>112</v>
      </c>
      <c r="C113" t="s">
        <v>1290</v>
      </c>
      <c r="D113" t="s">
        <v>1291</v>
      </c>
      <c r="E113">
        <v>2</v>
      </c>
      <c r="F113" t="s">
        <v>95</v>
      </c>
      <c r="G113">
        <v>20050317</v>
      </c>
      <c r="H113" t="s">
        <v>1292</v>
      </c>
      <c r="I113" t="s">
        <v>1293</v>
      </c>
      <c r="J113" t="s">
        <v>1294</v>
      </c>
      <c r="K113" t="s">
        <v>141</v>
      </c>
      <c r="L113" t="s">
        <v>95</v>
      </c>
      <c r="M113" t="s">
        <v>922</v>
      </c>
      <c r="O113" s="2" t="str">
        <f>IFERROR(IF($B113="","",INDEX(所属情報!$E:$E,MATCH($A113,所属情報!$A:$A,0))),"")</f>
        <v>Sonoda Women's Univ.</v>
      </c>
      <c r="P113" s="2" t="str">
        <f t="shared" si="3"/>
        <v>礒邉　美蘭 (2)</v>
      </c>
      <c r="Q113" s="2" t="str">
        <f t="shared" si="4"/>
        <v>ｲｿﾍﾞ ﾐﾗﾝ</v>
      </c>
      <c r="R113" s="2" t="str">
        <f t="shared" si="5"/>
        <v>ISOBE Miran (05)</v>
      </c>
      <c r="S113" s="2" t="str">
        <f>IFERROR(IF($F113="","",INDEX(リスト!$C:$C,MATCH($F113,リスト!$B:$B,0))),"")</f>
        <v>28</v>
      </c>
      <c r="T113" s="2" t="str">
        <f>IFERROR(IF($K113="","",INDEX(リスト!$F:$F,MATCH($K113,リスト!$E:$E,0))),"")</f>
        <v>JPN</v>
      </c>
      <c r="U113" s="2" t="str">
        <f>IF($B113="","",RIGHT($G113*1000+200+COUNTIF($G$2:$G113,$G113),9))</f>
        <v>050317201</v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>園田学園・兵　庫</v>
      </c>
    </row>
    <row r="114" spans="1:22" x14ac:dyDescent="0.45">
      <c r="A114" t="s">
        <v>1058</v>
      </c>
      <c r="B114">
        <v>113</v>
      </c>
      <c r="C114" t="s">
        <v>1295</v>
      </c>
      <c r="D114" t="s">
        <v>1296</v>
      </c>
      <c r="E114">
        <v>2</v>
      </c>
      <c r="F114" t="s">
        <v>97</v>
      </c>
      <c r="G114">
        <v>20040811</v>
      </c>
      <c r="H114" t="s">
        <v>1297</v>
      </c>
      <c r="I114" t="s">
        <v>1298</v>
      </c>
      <c r="J114" t="s">
        <v>759</v>
      </c>
      <c r="K114" t="s">
        <v>141</v>
      </c>
      <c r="L114" t="s">
        <v>97</v>
      </c>
      <c r="M114" t="s">
        <v>1299</v>
      </c>
      <c r="O114" s="2" t="str">
        <f>IFERROR(IF($B114="","",INDEX(所属情報!$E:$E,MATCH($A114,所属情報!$A:$A,0))),"")</f>
        <v>Sonoda Women's Univ.</v>
      </c>
      <c r="P114" s="2" t="str">
        <f t="shared" si="3"/>
        <v>乾谷　こころ (2)</v>
      </c>
      <c r="Q114" s="2" t="str">
        <f t="shared" si="4"/>
        <v>ｲﾇｲﾀﾞﾆ ｺｺﾛ</v>
      </c>
      <c r="R114" s="2" t="str">
        <f t="shared" si="5"/>
        <v>INUIDANI Kokoro (04)</v>
      </c>
      <c r="S114" s="2" t="str">
        <f>IFERROR(IF($F114="","",INDEX(リスト!$C:$C,MATCH($F114,リスト!$B:$B,0))),"")</f>
        <v>29</v>
      </c>
      <c r="T114" s="2" t="str">
        <f>IFERROR(IF($K114="","",INDEX(リスト!$F:$F,MATCH($K114,リスト!$E:$E,0))),"")</f>
        <v>JPN</v>
      </c>
      <c r="U114" s="2" t="str">
        <f>IF($B114="","",RIGHT($G114*1000+200+COUNTIF($G$2:$G114,$G114),9))</f>
        <v>040811201</v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>奈良情報商業・奈　良</v>
      </c>
    </row>
    <row r="115" spans="1:22" x14ac:dyDescent="0.45">
      <c r="A115" t="s">
        <v>1058</v>
      </c>
      <c r="B115">
        <v>114</v>
      </c>
      <c r="C115" t="s">
        <v>1300</v>
      </c>
      <c r="D115" t="s">
        <v>1301</v>
      </c>
      <c r="E115">
        <v>2</v>
      </c>
      <c r="F115" t="s">
        <v>91</v>
      </c>
      <c r="G115">
        <v>20041002</v>
      </c>
      <c r="H115" t="s">
        <v>1302</v>
      </c>
      <c r="I115" t="s">
        <v>1303</v>
      </c>
      <c r="J115" t="s">
        <v>1304</v>
      </c>
      <c r="K115" t="s">
        <v>141</v>
      </c>
      <c r="L115" t="s">
        <v>91</v>
      </c>
      <c r="M115" t="s">
        <v>1305</v>
      </c>
      <c r="O115" s="2" t="str">
        <f>IFERROR(IF($B115="","",INDEX(所属情報!$E:$E,MATCH($A115,所属情報!$A:$A,0))),"")</f>
        <v>Sonoda Women's Univ.</v>
      </c>
      <c r="P115" s="2" t="str">
        <f t="shared" si="3"/>
        <v>今岡　理実 (2)</v>
      </c>
      <c r="Q115" s="2" t="str">
        <f t="shared" si="4"/>
        <v>ｲﾏｵｶ ﾘﾐ</v>
      </c>
      <c r="R115" s="2" t="str">
        <f t="shared" si="5"/>
        <v>IMAOKA Rimi (04)</v>
      </c>
      <c r="S115" s="2" t="str">
        <f>IFERROR(IF($F115="","",INDEX(リスト!$C:$C,MATCH($F115,リスト!$B:$B,0))),"")</f>
        <v>26</v>
      </c>
      <c r="T115" s="2" t="str">
        <f>IFERROR(IF($K115="","",INDEX(リスト!$F:$F,MATCH($K115,リスト!$E:$E,0))),"")</f>
        <v>JPN</v>
      </c>
      <c r="U115" s="2" t="str">
        <f>IF($B115="","",RIGHT($G115*1000+200+COUNTIF($G$2:$G115,$G115),9))</f>
        <v>041002201</v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>峰山・京　都</v>
      </c>
    </row>
    <row r="116" spans="1:22" x14ac:dyDescent="0.45">
      <c r="A116" t="s">
        <v>1058</v>
      </c>
      <c r="B116">
        <v>115</v>
      </c>
      <c r="C116" t="s">
        <v>1306</v>
      </c>
      <c r="D116" t="s">
        <v>1307</v>
      </c>
      <c r="E116">
        <v>2</v>
      </c>
      <c r="F116" t="s">
        <v>119</v>
      </c>
      <c r="G116">
        <v>20041214</v>
      </c>
      <c r="H116" t="s">
        <v>1308</v>
      </c>
      <c r="I116" t="s">
        <v>1309</v>
      </c>
      <c r="J116" t="s">
        <v>1310</v>
      </c>
      <c r="K116" t="s">
        <v>141</v>
      </c>
      <c r="L116" t="s">
        <v>119</v>
      </c>
      <c r="M116" t="s">
        <v>1311</v>
      </c>
      <c r="O116" s="2" t="str">
        <f>IFERROR(IF($B116="","",INDEX(所属情報!$E:$E,MATCH($A116,所属情報!$A:$A,0))),"")</f>
        <v>Sonoda Women's Univ.</v>
      </c>
      <c r="P116" s="2" t="str">
        <f t="shared" si="3"/>
        <v>梅月　夢乃 (2)</v>
      </c>
      <c r="Q116" s="2" t="str">
        <f t="shared" si="4"/>
        <v>ｳﾒﾂﾞｷ ﾕﾒﾉ</v>
      </c>
      <c r="R116" s="2" t="str">
        <f t="shared" si="5"/>
        <v>UMEZUKI Yumeno (04)</v>
      </c>
      <c r="S116" s="2" t="str">
        <f>IFERROR(IF($F116="","",INDEX(リスト!$C:$C,MATCH($F116,リスト!$B:$B,0))),"")</f>
        <v>40</v>
      </c>
      <c r="T116" s="2" t="str">
        <f>IFERROR(IF($K116="","",INDEX(リスト!$F:$F,MATCH($K116,リスト!$E:$E,0))),"")</f>
        <v>JPN</v>
      </c>
      <c r="U116" s="2" t="str">
        <f>IF($B116="","",RIGHT($G116*1000+200+COUNTIF($G$2:$G116,$G116),9))</f>
        <v>041214201</v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>東筑紫学園・福　岡</v>
      </c>
    </row>
    <row r="117" spans="1:22" x14ac:dyDescent="0.45">
      <c r="A117" t="s">
        <v>1058</v>
      </c>
      <c r="B117">
        <v>116</v>
      </c>
      <c r="C117" t="s">
        <v>1312</v>
      </c>
      <c r="D117" t="s">
        <v>1313</v>
      </c>
      <c r="E117">
        <v>2</v>
      </c>
      <c r="F117" t="s">
        <v>115</v>
      </c>
      <c r="G117">
        <v>20050318</v>
      </c>
      <c r="H117" t="s">
        <v>1314</v>
      </c>
      <c r="I117" t="s">
        <v>1315</v>
      </c>
      <c r="J117" t="s">
        <v>782</v>
      </c>
      <c r="K117" t="s">
        <v>141</v>
      </c>
      <c r="L117" t="s">
        <v>115</v>
      </c>
      <c r="M117" t="s">
        <v>1181</v>
      </c>
      <c r="O117" s="2" t="str">
        <f>IFERROR(IF($B117="","",INDEX(所属情報!$E:$E,MATCH($A117,所属情報!$A:$A,0))),"")</f>
        <v>Sonoda Women's Univ.</v>
      </c>
      <c r="P117" s="2" t="str">
        <f t="shared" si="3"/>
        <v>大岡　聖和 (2)</v>
      </c>
      <c r="Q117" s="2" t="str">
        <f t="shared" si="4"/>
        <v>ｵｵｵｶ ｾﾅ</v>
      </c>
      <c r="R117" s="2" t="str">
        <f t="shared" si="5"/>
        <v>OOKA Sena (05)</v>
      </c>
      <c r="S117" s="2" t="str">
        <f>IFERROR(IF($F117="","",INDEX(リスト!$C:$C,MATCH($F117,リスト!$B:$B,0))),"")</f>
        <v>38</v>
      </c>
      <c r="T117" s="2" t="str">
        <f>IFERROR(IF($K117="","",INDEX(リスト!$F:$F,MATCH($K117,リスト!$E:$E,0))),"")</f>
        <v>JPN</v>
      </c>
      <c r="U117" s="2" t="str">
        <f>IF($B117="","",RIGHT($G117*1000+200+COUNTIF($G$2:$G117,$G117),9))</f>
        <v>050318201</v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>済美・愛　媛</v>
      </c>
    </row>
    <row r="118" spans="1:22" x14ac:dyDescent="0.45">
      <c r="A118" t="s">
        <v>1058</v>
      </c>
      <c r="B118">
        <v>117</v>
      </c>
      <c r="C118" t="s">
        <v>1316</v>
      </c>
      <c r="D118" t="s">
        <v>1317</v>
      </c>
      <c r="E118">
        <v>2</v>
      </c>
      <c r="F118" t="s">
        <v>95</v>
      </c>
      <c r="G118">
        <v>20041221</v>
      </c>
      <c r="H118" t="s">
        <v>1318</v>
      </c>
      <c r="I118" t="s">
        <v>1319</v>
      </c>
      <c r="J118" t="s">
        <v>765</v>
      </c>
      <c r="K118" t="s">
        <v>141</v>
      </c>
      <c r="L118" t="s">
        <v>95</v>
      </c>
      <c r="M118" t="s">
        <v>1320</v>
      </c>
      <c r="O118" s="2" t="str">
        <f>IFERROR(IF($B118="","",INDEX(所属情報!$E:$E,MATCH($A118,所属情報!$A:$A,0))),"")</f>
        <v>Sonoda Women's Univ.</v>
      </c>
      <c r="P118" s="2" t="str">
        <f t="shared" si="3"/>
        <v>太田垣　楓華 (2)</v>
      </c>
      <c r="Q118" s="2" t="str">
        <f t="shared" si="4"/>
        <v>ｵｵﾀｶﾞｷ ﾌｳｶ</v>
      </c>
      <c r="R118" s="2" t="str">
        <f t="shared" si="5"/>
        <v>OTAGAKI Fuka (04)</v>
      </c>
      <c r="S118" s="2" t="str">
        <f>IFERROR(IF($F118="","",INDEX(リスト!$C:$C,MATCH($F118,リスト!$B:$B,0))),"")</f>
        <v>28</v>
      </c>
      <c r="T118" s="2" t="str">
        <f>IFERROR(IF($K118="","",INDEX(リスト!$F:$F,MATCH($K118,リスト!$E:$E,0))),"")</f>
        <v>JPN</v>
      </c>
      <c r="U118" s="2" t="str">
        <f>IF($B118="","",RIGHT($G118*1000+200+COUNTIF($G$2:$G118,$G118),9))</f>
        <v>041221202</v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>八鹿・兵　庫</v>
      </c>
    </row>
    <row r="119" spans="1:22" x14ac:dyDescent="0.45">
      <c r="A119" t="s">
        <v>1058</v>
      </c>
      <c r="B119">
        <v>118</v>
      </c>
      <c r="C119" t="s">
        <v>1321</v>
      </c>
      <c r="D119" t="s">
        <v>1322</v>
      </c>
      <c r="E119">
        <v>2</v>
      </c>
      <c r="F119" t="s">
        <v>95</v>
      </c>
      <c r="G119">
        <v>20040412</v>
      </c>
      <c r="H119" t="s">
        <v>1323</v>
      </c>
      <c r="I119" t="s">
        <v>1324</v>
      </c>
      <c r="J119" t="s">
        <v>741</v>
      </c>
      <c r="K119" t="s">
        <v>141</v>
      </c>
      <c r="L119" t="s">
        <v>95</v>
      </c>
      <c r="M119" t="s">
        <v>922</v>
      </c>
      <c r="O119" s="2" t="str">
        <f>IFERROR(IF($B119="","",INDEX(所属情報!$E:$E,MATCH($A119,所属情報!$A:$A,0))),"")</f>
        <v>Sonoda Women's Univ.</v>
      </c>
      <c r="P119" s="2" t="str">
        <f t="shared" si="3"/>
        <v>門脇　杏実 (2)</v>
      </c>
      <c r="Q119" s="2" t="str">
        <f t="shared" si="4"/>
        <v>ｶﾄﾞﾜｷ ｱﾐ</v>
      </c>
      <c r="R119" s="2" t="str">
        <f t="shared" si="5"/>
        <v>KADOWAKI Ami (04)</v>
      </c>
      <c r="S119" s="2" t="str">
        <f>IFERROR(IF($F119="","",INDEX(リスト!$C:$C,MATCH($F119,リスト!$B:$B,0))),"")</f>
        <v>28</v>
      </c>
      <c r="T119" s="2" t="str">
        <f>IFERROR(IF($K119="","",INDEX(リスト!$F:$F,MATCH($K119,リスト!$E:$E,0))),"")</f>
        <v>JPN</v>
      </c>
      <c r="U119" s="2" t="str">
        <f>IF($B119="","",RIGHT($G119*1000+200+COUNTIF($G$2:$G119,$G119),9))</f>
        <v>040412202</v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>園田学園・兵　庫</v>
      </c>
    </row>
    <row r="120" spans="1:22" x14ac:dyDescent="0.45">
      <c r="A120" t="s">
        <v>1058</v>
      </c>
      <c r="B120">
        <v>119</v>
      </c>
      <c r="C120" t="s">
        <v>1325</v>
      </c>
      <c r="D120" t="s">
        <v>1326</v>
      </c>
      <c r="E120">
        <v>2</v>
      </c>
      <c r="F120" t="s">
        <v>93</v>
      </c>
      <c r="G120">
        <v>20040627</v>
      </c>
      <c r="H120" t="s">
        <v>1327</v>
      </c>
      <c r="I120" t="s">
        <v>1328</v>
      </c>
      <c r="J120" t="s">
        <v>1329</v>
      </c>
      <c r="K120" t="s">
        <v>141</v>
      </c>
      <c r="L120" t="s">
        <v>93</v>
      </c>
      <c r="M120" t="s">
        <v>1330</v>
      </c>
      <c r="O120" s="2" t="str">
        <f>IFERROR(IF($B120="","",INDEX(所属情報!$E:$E,MATCH($A120,所属情報!$A:$A,0))),"")</f>
        <v>Sonoda Women's Univ.</v>
      </c>
      <c r="P120" s="2" t="str">
        <f t="shared" si="3"/>
        <v>金光　莉緒 (2)</v>
      </c>
      <c r="Q120" s="2" t="str">
        <f t="shared" si="4"/>
        <v>ｶﾈﾐﾂ ﾘｵ</v>
      </c>
      <c r="R120" s="2" t="str">
        <f t="shared" si="5"/>
        <v>KANEMITSU Rio (04)</v>
      </c>
      <c r="S120" s="2" t="str">
        <f>IFERROR(IF($F120="","",INDEX(リスト!$C:$C,MATCH($F120,リスト!$B:$B,0))),"")</f>
        <v>27</v>
      </c>
      <c r="T120" s="2" t="str">
        <f>IFERROR(IF($K120="","",INDEX(リスト!$F:$F,MATCH($K120,リスト!$E:$E,0))),"")</f>
        <v>JPN</v>
      </c>
      <c r="U120" s="2" t="str">
        <f>IF($B120="","",RIGHT($G120*1000+200+COUNTIF($G$2:$G120,$G120),9))</f>
        <v>040627201</v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>汎愛・大　阪</v>
      </c>
    </row>
    <row r="121" spans="1:22" x14ac:dyDescent="0.45">
      <c r="A121" t="s">
        <v>1058</v>
      </c>
      <c r="B121">
        <v>120</v>
      </c>
      <c r="C121" t="s">
        <v>1331</v>
      </c>
      <c r="D121" t="s">
        <v>1332</v>
      </c>
      <c r="E121">
        <v>2</v>
      </c>
      <c r="F121" t="s">
        <v>91</v>
      </c>
      <c r="G121">
        <v>20050204</v>
      </c>
      <c r="H121" t="s">
        <v>1333</v>
      </c>
      <c r="I121" t="s">
        <v>1334</v>
      </c>
      <c r="J121" t="s">
        <v>707</v>
      </c>
      <c r="K121" t="s">
        <v>141</v>
      </c>
      <c r="L121" t="s">
        <v>91</v>
      </c>
      <c r="M121" t="s">
        <v>1170</v>
      </c>
      <c r="O121" s="2" t="str">
        <f>IFERROR(IF($B121="","",INDEX(所属情報!$E:$E,MATCH($A121,所属情報!$A:$A,0))),"")</f>
        <v>Sonoda Women's Univ.</v>
      </c>
      <c r="P121" s="2" t="str">
        <f t="shared" si="3"/>
        <v>木村　爽風 (2)</v>
      </c>
      <c r="Q121" s="2" t="str">
        <f t="shared" si="4"/>
        <v>ｷﾑﾗ ｻﾔｶ</v>
      </c>
      <c r="R121" s="2" t="str">
        <f t="shared" si="5"/>
        <v>KIMURA Sayaka (05)</v>
      </c>
      <c r="S121" s="2" t="str">
        <f>IFERROR(IF($F121="","",INDEX(リスト!$C:$C,MATCH($F121,リスト!$B:$B,0))),"")</f>
        <v>26</v>
      </c>
      <c r="T121" s="2" t="str">
        <f>IFERROR(IF($K121="","",INDEX(リスト!$F:$F,MATCH($K121,リスト!$E:$E,0))),"")</f>
        <v>JPN</v>
      </c>
      <c r="U121" s="2" t="str">
        <f>IF($B121="","",RIGHT($G121*1000+200+COUNTIF($G$2:$G121,$G121),9))</f>
        <v>050204201</v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>京都光華・京　都</v>
      </c>
    </row>
    <row r="122" spans="1:22" x14ac:dyDescent="0.45">
      <c r="A122" t="s">
        <v>1058</v>
      </c>
      <c r="B122">
        <v>121</v>
      </c>
      <c r="C122" t="s">
        <v>1335</v>
      </c>
      <c r="D122" t="s">
        <v>1336</v>
      </c>
      <c r="E122">
        <v>2</v>
      </c>
      <c r="F122" t="s">
        <v>95</v>
      </c>
      <c r="G122">
        <v>20040708</v>
      </c>
      <c r="H122" t="s">
        <v>1337</v>
      </c>
      <c r="I122" t="s">
        <v>1213</v>
      </c>
      <c r="J122" t="s">
        <v>1180</v>
      </c>
      <c r="K122" t="s">
        <v>141</v>
      </c>
      <c r="L122" t="s">
        <v>85</v>
      </c>
      <c r="M122" t="s">
        <v>1338</v>
      </c>
      <c r="O122" s="2" t="str">
        <f>IFERROR(IF($B122="","",INDEX(所属情報!$E:$E,MATCH($A122,所属情報!$A:$A,0))),"")</f>
        <v>Sonoda Women's Univ.</v>
      </c>
      <c r="P122" s="2" t="str">
        <f t="shared" si="3"/>
        <v>小林　悠香 (2)</v>
      </c>
      <c r="Q122" s="2" t="str">
        <f t="shared" si="4"/>
        <v>ｺﾊﾞﾔｼ ﾊﾙｶ</v>
      </c>
      <c r="R122" s="2" t="str">
        <f t="shared" si="5"/>
        <v>KOBAYASHI Haruka (04)</v>
      </c>
      <c r="S122" s="2" t="str">
        <f>IFERROR(IF($F122="","",INDEX(リスト!$C:$C,MATCH($F122,リスト!$B:$B,0))),"")</f>
        <v>28</v>
      </c>
      <c r="T122" s="2" t="str">
        <f>IFERROR(IF($K122="","",INDEX(リスト!$F:$F,MATCH($K122,リスト!$E:$E,0))),"")</f>
        <v>JPN</v>
      </c>
      <c r="U122" s="2" t="str">
        <f>IF($B122="","",RIGHT($G122*1000+200+COUNTIF($G$2:$G122,$G122),9))</f>
        <v>040708201</v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>豊川・愛　知</v>
      </c>
    </row>
    <row r="123" spans="1:22" x14ac:dyDescent="0.45">
      <c r="A123" t="s">
        <v>1058</v>
      </c>
      <c r="B123">
        <v>122</v>
      </c>
      <c r="C123" t="s">
        <v>1339</v>
      </c>
      <c r="D123" t="s">
        <v>1340</v>
      </c>
      <c r="E123">
        <v>2</v>
      </c>
      <c r="F123" t="s">
        <v>115</v>
      </c>
      <c r="G123">
        <v>20040809</v>
      </c>
      <c r="H123" t="s">
        <v>1341</v>
      </c>
      <c r="I123" t="s">
        <v>1342</v>
      </c>
      <c r="J123" t="s">
        <v>806</v>
      </c>
      <c r="K123" t="s">
        <v>141</v>
      </c>
      <c r="L123" t="s">
        <v>115</v>
      </c>
      <c r="M123" t="s">
        <v>1085</v>
      </c>
      <c r="O123" s="2" t="str">
        <f>IFERROR(IF($B123="","",INDEX(所属情報!$E:$E,MATCH($A123,所属情報!$A:$A,0))),"")</f>
        <v>Sonoda Women's Univ.</v>
      </c>
      <c r="P123" s="2" t="str">
        <f t="shared" si="3"/>
        <v>後藤　夏凜 (2)</v>
      </c>
      <c r="Q123" s="2" t="str">
        <f t="shared" si="4"/>
        <v>ｺﾞﾄｳ ｶﾘﾝ</v>
      </c>
      <c r="R123" s="2" t="str">
        <f t="shared" si="5"/>
        <v>GOTO Karin (04)</v>
      </c>
      <c r="S123" s="2" t="str">
        <f>IFERROR(IF($F123="","",INDEX(リスト!$C:$C,MATCH($F123,リスト!$B:$B,0))),"")</f>
        <v>38</v>
      </c>
      <c r="T123" s="2" t="str">
        <f>IFERROR(IF($K123="","",INDEX(リスト!$F:$F,MATCH($K123,リスト!$E:$E,0))),"")</f>
        <v>JPN</v>
      </c>
      <c r="U123" s="2" t="str">
        <f>IF($B123="","",RIGHT($G123*1000+200+COUNTIF($G$2:$G123,$G123),9))</f>
        <v>040809201</v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>八幡浜・愛　媛</v>
      </c>
    </row>
    <row r="124" spans="1:22" x14ac:dyDescent="0.45">
      <c r="A124" t="s">
        <v>1058</v>
      </c>
      <c r="B124">
        <v>123</v>
      </c>
      <c r="C124" t="s">
        <v>1343</v>
      </c>
      <c r="D124" t="s">
        <v>1344</v>
      </c>
      <c r="E124">
        <v>2</v>
      </c>
      <c r="F124" t="s">
        <v>95</v>
      </c>
      <c r="G124">
        <v>20040621</v>
      </c>
      <c r="H124" t="s">
        <v>1345</v>
      </c>
      <c r="I124" t="s">
        <v>1346</v>
      </c>
      <c r="J124" t="s">
        <v>1347</v>
      </c>
      <c r="K124" t="s">
        <v>141</v>
      </c>
      <c r="L124" t="s">
        <v>95</v>
      </c>
      <c r="M124" t="s">
        <v>922</v>
      </c>
      <c r="O124" s="2" t="str">
        <f>IFERROR(IF($B124="","",INDEX(所属情報!$E:$E,MATCH($A124,所属情報!$A:$A,0))),"")</f>
        <v>Sonoda Women's Univ.</v>
      </c>
      <c r="P124" s="2" t="str">
        <f t="shared" si="3"/>
        <v>竹井　杏 (2)</v>
      </c>
      <c r="Q124" s="2" t="str">
        <f t="shared" si="4"/>
        <v>ﾀｹｲ ｱﾝｽﾞ</v>
      </c>
      <c r="R124" s="2" t="str">
        <f t="shared" si="5"/>
        <v>TAKEI Anzu (04)</v>
      </c>
      <c r="S124" s="2" t="str">
        <f>IFERROR(IF($F124="","",INDEX(リスト!$C:$C,MATCH($F124,リスト!$B:$B,0))),"")</f>
        <v>28</v>
      </c>
      <c r="T124" s="2" t="str">
        <f>IFERROR(IF($K124="","",INDEX(リスト!$F:$F,MATCH($K124,リスト!$E:$E,0))),"")</f>
        <v>JPN</v>
      </c>
      <c r="U124" s="2" t="str">
        <f>IF($B124="","",RIGHT($G124*1000+200+COUNTIF($G$2:$G124,$G124),9))</f>
        <v>040621201</v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>園田学園・兵　庫</v>
      </c>
    </row>
    <row r="125" spans="1:22" x14ac:dyDescent="0.45">
      <c r="A125" t="s">
        <v>1058</v>
      </c>
      <c r="B125">
        <v>124</v>
      </c>
      <c r="C125" t="s">
        <v>1348</v>
      </c>
      <c r="D125" t="s">
        <v>1349</v>
      </c>
      <c r="E125">
        <v>2</v>
      </c>
      <c r="F125" t="s">
        <v>93</v>
      </c>
      <c r="G125">
        <v>20040502</v>
      </c>
      <c r="H125" t="s">
        <v>1350</v>
      </c>
      <c r="I125" t="s">
        <v>1351</v>
      </c>
      <c r="J125" t="s">
        <v>1001</v>
      </c>
      <c r="K125" t="s">
        <v>141</v>
      </c>
      <c r="L125" t="s">
        <v>93</v>
      </c>
      <c r="M125" t="s">
        <v>1352</v>
      </c>
      <c r="O125" s="2" t="str">
        <f>IFERROR(IF($B125="","",INDEX(所属情報!$E:$E,MATCH($A125,所属情報!$A:$A,0))),"")</f>
        <v>Sonoda Women's Univ.</v>
      </c>
      <c r="P125" s="2" t="str">
        <f t="shared" si="3"/>
        <v>田中　佑果 (2)</v>
      </c>
      <c r="Q125" s="2" t="str">
        <f t="shared" si="4"/>
        <v>ﾀﾅｶ ﾕｳｶ</v>
      </c>
      <c r="R125" s="2" t="str">
        <f t="shared" si="5"/>
        <v>TANAKA Yuka (04)</v>
      </c>
      <c r="S125" s="2" t="str">
        <f>IFERROR(IF($F125="","",INDEX(リスト!$C:$C,MATCH($F125,リスト!$B:$B,0))),"")</f>
        <v>27</v>
      </c>
      <c r="T125" s="2" t="str">
        <f>IFERROR(IF($K125="","",INDEX(リスト!$F:$F,MATCH($K125,リスト!$E:$E,0))),"")</f>
        <v>JPN</v>
      </c>
      <c r="U125" s="2" t="str">
        <f>IF($B125="","",RIGHT($G125*1000+200+COUNTIF($G$2:$G125,$G125),9))</f>
        <v>040502201</v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>近畿大附属・大　阪</v>
      </c>
    </row>
    <row r="126" spans="1:22" x14ac:dyDescent="0.45">
      <c r="A126" t="s">
        <v>1058</v>
      </c>
      <c r="B126">
        <v>125</v>
      </c>
      <c r="C126" t="s">
        <v>1353</v>
      </c>
      <c r="D126" t="s">
        <v>1354</v>
      </c>
      <c r="E126">
        <v>2</v>
      </c>
      <c r="F126" t="s">
        <v>95</v>
      </c>
      <c r="G126">
        <v>20040730</v>
      </c>
      <c r="H126" t="s">
        <v>1355</v>
      </c>
      <c r="I126" t="s">
        <v>1356</v>
      </c>
      <c r="J126" t="s">
        <v>903</v>
      </c>
      <c r="K126" t="s">
        <v>141</v>
      </c>
      <c r="L126" t="s">
        <v>95</v>
      </c>
      <c r="M126" t="s">
        <v>922</v>
      </c>
      <c r="O126" s="2" t="str">
        <f>IFERROR(IF($B126="","",INDEX(所属情報!$E:$E,MATCH($A126,所属情報!$A:$A,0))),"")</f>
        <v>Sonoda Women's Univ.</v>
      </c>
      <c r="P126" s="2" t="str">
        <f t="shared" si="3"/>
        <v>中尾　柚希 (2)</v>
      </c>
      <c r="Q126" s="2" t="str">
        <f t="shared" si="4"/>
        <v>ﾅｶｵ ﾕｽﾞｷ</v>
      </c>
      <c r="R126" s="2" t="str">
        <f t="shared" si="5"/>
        <v>NAKAO Yuzuki (04)</v>
      </c>
      <c r="S126" s="2" t="str">
        <f>IFERROR(IF($F126="","",INDEX(リスト!$C:$C,MATCH($F126,リスト!$B:$B,0))),"")</f>
        <v>28</v>
      </c>
      <c r="T126" s="2" t="str">
        <f>IFERROR(IF($K126="","",INDEX(リスト!$F:$F,MATCH($K126,リスト!$E:$E,0))),"")</f>
        <v>JPN</v>
      </c>
      <c r="U126" s="2" t="str">
        <f>IF($B126="","",RIGHT($G126*1000+200+COUNTIF($G$2:$G126,$G126),9))</f>
        <v>040730201</v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>園田学園・兵　庫</v>
      </c>
    </row>
    <row r="127" spans="1:22" x14ac:dyDescent="0.45">
      <c r="A127" t="s">
        <v>1058</v>
      </c>
      <c r="B127">
        <v>126</v>
      </c>
      <c r="C127" t="s">
        <v>1357</v>
      </c>
      <c r="D127" t="s">
        <v>1358</v>
      </c>
      <c r="E127">
        <v>2</v>
      </c>
      <c r="F127" t="s">
        <v>107</v>
      </c>
      <c r="G127">
        <v>20040824</v>
      </c>
      <c r="H127" t="s">
        <v>1359</v>
      </c>
      <c r="I127" t="s">
        <v>1360</v>
      </c>
      <c r="J127" t="s">
        <v>1056</v>
      </c>
      <c r="K127" t="s">
        <v>141</v>
      </c>
      <c r="L127" t="s">
        <v>107</v>
      </c>
      <c r="M127" t="s">
        <v>1361</v>
      </c>
      <c r="O127" s="2" t="str">
        <f>IFERROR(IF($B127="","",INDEX(所属情報!$E:$E,MATCH($A127,所属情報!$A:$A,0))),"")</f>
        <v>Sonoda Women's Univ.</v>
      </c>
      <c r="P127" s="2" t="str">
        <f t="shared" si="3"/>
        <v>中本　百々香 (2)</v>
      </c>
      <c r="Q127" s="2" t="str">
        <f t="shared" si="4"/>
        <v>ﾅｶﾓﾄ ﾓﾓｶ</v>
      </c>
      <c r="R127" s="2" t="str">
        <f t="shared" si="5"/>
        <v>NAKAMOTO Momoka (04)</v>
      </c>
      <c r="S127" s="2" t="str">
        <f>IFERROR(IF($F127="","",INDEX(リスト!$C:$C,MATCH($F127,リスト!$B:$B,0))),"")</f>
        <v>34</v>
      </c>
      <c r="T127" s="2" t="str">
        <f>IFERROR(IF($K127="","",INDEX(リスト!$F:$F,MATCH($K127,リスト!$E:$E,0))),"")</f>
        <v>JPN</v>
      </c>
      <c r="U127" s="2" t="str">
        <f>IF($B127="","",RIGHT($G127*1000+200+COUNTIF($G$2:$G127,$G127),9))</f>
        <v>040824201</v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>沼田・広　島</v>
      </c>
    </row>
    <row r="128" spans="1:22" x14ac:dyDescent="0.45">
      <c r="A128" t="s">
        <v>1058</v>
      </c>
      <c r="B128">
        <v>127</v>
      </c>
      <c r="C128" t="s">
        <v>1362</v>
      </c>
      <c r="D128" t="s">
        <v>1363</v>
      </c>
      <c r="E128">
        <v>2</v>
      </c>
      <c r="F128" t="s">
        <v>91</v>
      </c>
      <c r="G128">
        <v>20050113</v>
      </c>
      <c r="H128" t="s">
        <v>1364</v>
      </c>
      <c r="I128" t="s">
        <v>1365</v>
      </c>
      <c r="J128" t="s">
        <v>1366</v>
      </c>
      <c r="K128" t="s">
        <v>141</v>
      </c>
      <c r="L128" t="s">
        <v>91</v>
      </c>
      <c r="M128" t="s">
        <v>1367</v>
      </c>
      <c r="O128" s="2" t="str">
        <f>IFERROR(IF($B128="","",INDEX(所属情報!$E:$E,MATCH($A128,所属情報!$A:$A,0))),"")</f>
        <v>Sonoda Women's Univ.</v>
      </c>
      <c r="P128" s="2" t="str">
        <f t="shared" si="3"/>
        <v>萩野　瑠衣 (2)</v>
      </c>
      <c r="Q128" s="2" t="str">
        <f t="shared" si="4"/>
        <v>ﾊｷﾞﾉ ﾙｲ</v>
      </c>
      <c r="R128" s="2" t="str">
        <f t="shared" si="5"/>
        <v>HAGINO Rui (05)</v>
      </c>
      <c r="S128" s="2" t="str">
        <f>IFERROR(IF($F128="","",INDEX(リスト!$C:$C,MATCH($F128,リスト!$B:$B,0))),"")</f>
        <v>26</v>
      </c>
      <c r="T128" s="2" t="str">
        <f>IFERROR(IF($K128="","",INDEX(リスト!$F:$F,MATCH($K128,リスト!$E:$E,0))),"")</f>
        <v>JPN</v>
      </c>
      <c r="U128" s="2" t="str">
        <f>IF($B128="","",RIGHT($G128*1000+200+COUNTIF($G$2:$G128,$G128),9))</f>
        <v>050113201</v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>向陽・京　都</v>
      </c>
    </row>
    <row r="129" spans="1:22" x14ac:dyDescent="0.45">
      <c r="A129" t="s">
        <v>1058</v>
      </c>
      <c r="B129">
        <v>128</v>
      </c>
      <c r="C129" t="s">
        <v>1368</v>
      </c>
      <c r="D129" t="s">
        <v>1369</v>
      </c>
      <c r="E129">
        <v>2</v>
      </c>
      <c r="F129" t="s">
        <v>97</v>
      </c>
      <c r="G129">
        <v>20040525</v>
      </c>
      <c r="H129" t="s">
        <v>1370</v>
      </c>
      <c r="I129" t="s">
        <v>1371</v>
      </c>
      <c r="J129" t="s">
        <v>1372</v>
      </c>
      <c r="K129" t="s">
        <v>141</v>
      </c>
      <c r="L129" t="s">
        <v>97</v>
      </c>
      <c r="M129" t="s">
        <v>1373</v>
      </c>
      <c r="O129" s="2" t="str">
        <f>IFERROR(IF($B129="","",INDEX(所属情報!$E:$E,MATCH($A129,所属情報!$A:$A,0))),"")</f>
        <v>Sonoda Women's Univ.</v>
      </c>
      <c r="P129" s="2" t="str">
        <f t="shared" si="3"/>
        <v>林田　悠希 (2)</v>
      </c>
      <c r="Q129" s="2" t="str">
        <f t="shared" si="4"/>
        <v>ﾊﾔｼﾀﾞ ﾕｳｷ</v>
      </c>
      <c r="R129" s="2" t="str">
        <f t="shared" si="5"/>
        <v>HAYASHIDA Yuki (04)</v>
      </c>
      <c r="S129" s="2" t="str">
        <f>IFERROR(IF($F129="","",INDEX(リスト!$C:$C,MATCH($F129,リスト!$B:$B,0))),"")</f>
        <v>29</v>
      </c>
      <c r="T129" s="2" t="str">
        <f>IFERROR(IF($K129="","",INDEX(リスト!$F:$F,MATCH($K129,リスト!$E:$E,0))),"")</f>
        <v>JPN</v>
      </c>
      <c r="U129" s="2" t="str">
        <f>IF($B129="","",RIGHT($G129*1000+200+COUNTIF($G$2:$G129,$G129),9))</f>
        <v>040525201</v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>添上・奈　良</v>
      </c>
    </row>
    <row r="130" spans="1:22" x14ac:dyDescent="0.45">
      <c r="A130" t="s">
        <v>1058</v>
      </c>
      <c r="B130">
        <v>129</v>
      </c>
      <c r="C130" t="s">
        <v>1374</v>
      </c>
      <c r="D130" t="s">
        <v>1375</v>
      </c>
      <c r="E130">
        <v>2</v>
      </c>
      <c r="F130" t="s">
        <v>115</v>
      </c>
      <c r="G130">
        <v>20040806</v>
      </c>
      <c r="H130" t="s">
        <v>1376</v>
      </c>
      <c r="I130" t="s">
        <v>1377</v>
      </c>
      <c r="J130" t="s">
        <v>747</v>
      </c>
      <c r="K130" t="s">
        <v>141</v>
      </c>
      <c r="L130" t="s">
        <v>115</v>
      </c>
      <c r="M130" t="s">
        <v>1378</v>
      </c>
      <c r="O130" s="2" t="str">
        <f>IFERROR(IF($B130="","",INDEX(所属情報!$E:$E,MATCH($A130,所属情報!$A:$A,0))),"")</f>
        <v>Sonoda Women's Univ.</v>
      </c>
      <c r="P130" s="2" t="str">
        <f t="shared" si="3"/>
        <v>早野　美咲 (2)</v>
      </c>
      <c r="Q130" s="2" t="str">
        <f t="shared" si="4"/>
        <v>ﾊﾔﾉ ﾐｻｷ</v>
      </c>
      <c r="R130" s="2" t="str">
        <f t="shared" si="5"/>
        <v>HAYANO Misaki (04)</v>
      </c>
      <c r="S130" s="2" t="str">
        <f>IFERROR(IF($F130="","",INDEX(リスト!$C:$C,MATCH($F130,リスト!$B:$B,0))),"")</f>
        <v>38</v>
      </c>
      <c r="T130" s="2" t="str">
        <f>IFERROR(IF($K130="","",INDEX(リスト!$F:$F,MATCH($K130,リスト!$E:$E,0))),"")</f>
        <v>JPN</v>
      </c>
      <c r="U130" s="2" t="str">
        <f>IF($B130="","",RIGHT($G130*1000+200+COUNTIF($G$2:$G130,$G130),9))</f>
        <v>040806201</v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>今治明徳・愛　媛</v>
      </c>
    </row>
    <row r="131" spans="1:22" x14ac:dyDescent="0.45">
      <c r="A131" t="s">
        <v>1058</v>
      </c>
      <c r="B131">
        <v>130</v>
      </c>
      <c r="C131" t="s">
        <v>1379</v>
      </c>
      <c r="D131" t="s">
        <v>1380</v>
      </c>
      <c r="E131">
        <v>2</v>
      </c>
      <c r="F131" t="s">
        <v>91</v>
      </c>
      <c r="G131">
        <v>20040928</v>
      </c>
      <c r="H131" t="s">
        <v>1381</v>
      </c>
      <c r="I131" t="s">
        <v>1047</v>
      </c>
      <c r="J131" t="s">
        <v>1382</v>
      </c>
      <c r="K131" t="s">
        <v>141</v>
      </c>
      <c r="L131" t="s">
        <v>91</v>
      </c>
      <c r="M131" t="s">
        <v>1383</v>
      </c>
      <c r="O131" s="2" t="str">
        <f>IFERROR(IF($B131="","",INDEX(所属情報!$E:$E,MATCH($A131,所属情報!$A:$A,0))),"")</f>
        <v>Sonoda Women's Univ.</v>
      </c>
      <c r="P131" s="2" t="str">
        <f t="shared" ref="P131:P194" si="6">IF($C131="","",IF($E131="",$C131,$C131&amp;" ("&amp;$E131&amp;")"))</f>
        <v>廣瀬　杏奈 (2)</v>
      </c>
      <c r="Q131" s="2" t="str">
        <f t="shared" ref="Q131:Q194" si="7">IF($D131="","",ASC($D131))</f>
        <v>ﾋﾛｾ ｱﾝﾅ</v>
      </c>
      <c r="R131" s="2" t="str">
        <f t="shared" ref="R131:R194" si="8">IF($I131="","",UPPER($I131)&amp;" "&amp;UPPER(LEFT($J131,1))&amp;LOWER(RIGHT($J131,LEN($J131)-1))&amp;" ("&amp;MID($G131,3,2)&amp;")")</f>
        <v>HIROSE Anna (04)</v>
      </c>
      <c r="S131" s="2" t="str">
        <f>IFERROR(IF($F131="","",INDEX(リスト!$C:$C,MATCH($F131,リスト!$B:$B,0))),"")</f>
        <v>26</v>
      </c>
      <c r="T131" s="2" t="str">
        <f>IFERROR(IF($K131="","",INDEX(リスト!$F:$F,MATCH($K131,リスト!$E:$E,0))),"")</f>
        <v>JPN</v>
      </c>
      <c r="U131" s="2" t="str">
        <f>IF($B131="","",RIGHT($G131*1000+200+COUNTIF($G$2:$G131,$G131),9))</f>
        <v>040928201</v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>紫野・京　都</v>
      </c>
    </row>
    <row r="132" spans="1:22" x14ac:dyDescent="0.45">
      <c r="A132" t="s">
        <v>1058</v>
      </c>
      <c r="B132">
        <v>131</v>
      </c>
      <c r="C132" t="s">
        <v>1384</v>
      </c>
      <c r="D132" t="s">
        <v>1385</v>
      </c>
      <c r="E132">
        <v>2</v>
      </c>
      <c r="F132" t="s">
        <v>93</v>
      </c>
      <c r="G132">
        <v>20040808</v>
      </c>
      <c r="H132" t="s">
        <v>1386</v>
      </c>
      <c r="I132" t="s">
        <v>712</v>
      </c>
      <c r="J132" t="s">
        <v>1387</v>
      </c>
      <c r="K132" t="s">
        <v>141</v>
      </c>
      <c r="L132" t="s">
        <v>93</v>
      </c>
      <c r="M132" t="s">
        <v>1185</v>
      </c>
      <c r="O132" s="2" t="str">
        <f>IFERROR(IF($B132="","",INDEX(所属情報!$E:$E,MATCH($A132,所属情報!$A:$A,0))),"")</f>
        <v>Sonoda Women's Univ.</v>
      </c>
      <c r="P132" s="2" t="str">
        <f t="shared" si="6"/>
        <v>藤田　愛梨 (2)</v>
      </c>
      <c r="Q132" s="2" t="str">
        <f t="shared" si="7"/>
        <v>ﾌｼﾞﾀ ｱｲﾘ</v>
      </c>
      <c r="R132" s="2" t="str">
        <f t="shared" si="8"/>
        <v>FUJITA Airi (04)</v>
      </c>
      <c r="S132" s="2" t="str">
        <f>IFERROR(IF($F132="","",INDEX(リスト!$C:$C,MATCH($F132,リスト!$B:$B,0))),"")</f>
        <v>27</v>
      </c>
      <c r="T132" s="2" t="str">
        <f>IFERROR(IF($K132="","",INDEX(リスト!$F:$F,MATCH($K132,リスト!$E:$E,0))),"")</f>
        <v>JPN</v>
      </c>
      <c r="U132" s="2" t="str">
        <f>IF($B132="","",RIGHT($G132*1000+200+COUNTIF($G$2:$G132,$G132),9))</f>
        <v>040808201</v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>大阪・大　阪</v>
      </c>
    </row>
    <row r="133" spans="1:22" x14ac:dyDescent="0.45">
      <c r="A133" t="s">
        <v>1058</v>
      </c>
      <c r="B133">
        <v>132</v>
      </c>
      <c r="C133" t="s">
        <v>1388</v>
      </c>
      <c r="D133" t="s">
        <v>1389</v>
      </c>
      <c r="E133">
        <v>2</v>
      </c>
      <c r="F133" t="s">
        <v>95</v>
      </c>
      <c r="G133">
        <v>20041101</v>
      </c>
      <c r="H133" t="s">
        <v>1390</v>
      </c>
      <c r="I133" t="s">
        <v>1391</v>
      </c>
      <c r="J133" t="s">
        <v>915</v>
      </c>
      <c r="K133" t="s">
        <v>141</v>
      </c>
      <c r="L133" t="s">
        <v>95</v>
      </c>
      <c r="M133" t="s">
        <v>922</v>
      </c>
      <c r="O133" s="2" t="str">
        <f>IFERROR(IF($B133="","",INDEX(所属情報!$E:$E,MATCH($A133,所属情報!$A:$A,0))),"")</f>
        <v>Sonoda Women's Univ.</v>
      </c>
      <c r="P133" s="2" t="str">
        <f t="shared" si="6"/>
        <v>藤原　かれん (2)</v>
      </c>
      <c r="Q133" s="2" t="str">
        <f t="shared" si="7"/>
        <v>ﾌｼﾞﾜﾗ ｶﾚﾝ</v>
      </c>
      <c r="R133" s="2" t="str">
        <f t="shared" si="8"/>
        <v>FUJIWARA Karen (04)</v>
      </c>
      <c r="S133" s="2" t="str">
        <f>IFERROR(IF($F133="","",INDEX(リスト!$C:$C,MATCH($F133,リスト!$B:$B,0))),"")</f>
        <v>28</v>
      </c>
      <c r="T133" s="2" t="str">
        <f>IFERROR(IF($K133="","",INDEX(リスト!$F:$F,MATCH($K133,リスト!$E:$E,0))),"")</f>
        <v>JPN</v>
      </c>
      <c r="U133" s="2" t="str">
        <f>IF($B133="","",RIGHT($G133*1000+200+COUNTIF($G$2:$G133,$G133),9))</f>
        <v>041101201</v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>園田学園・兵　庫</v>
      </c>
    </row>
    <row r="134" spans="1:22" x14ac:dyDescent="0.45">
      <c r="A134" t="s">
        <v>1058</v>
      </c>
      <c r="B134">
        <v>133</v>
      </c>
      <c r="C134" t="s">
        <v>1392</v>
      </c>
      <c r="D134" t="s">
        <v>1393</v>
      </c>
      <c r="E134">
        <v>2</v>
      </c>
      <c r="F134" t="s">
        <v>91</v>
      </c>
      <c r="G134">
        <v>20050213</v>
      </c>
      <c r="H134" t="s">
        <v>1394</v>
      </c>
      <c r="I134" t="s">
        <v>1395</v>
      </c>
      <c r="J134" t="s">
        <v>1396</v>
      </c>
      <c r="K134" t="s">
        <v>141</v>
      </c>
      <c r="L134" t="s">
        <v>91</v>
      </c>
      <c r="M134" t="s">
        <v>1397</v>
      </c>
      <c r="O134" s="2" t="str">
        <f>IFERROR(IF($B134="","",INDEX(所属情報!$E:$E,MATCH($A134,所属情報!$A:$A,0))),"")</f>
        <v>Sonoda Women's Univ.</v>
      </c>
      <c r="P134" s="2" t="str">
        <f t="shared" si="6"/>
        <v>堀ノ内　香奈 (2)</v>
      </c>
      <c r="Q134" s="2" t="str">
        <f t="shared" si="7"/>
        <v>ﾎﾘﾉｳﾁ ｶﾅ</v>
      </c>
      <c r="R134" s="2" t="str">
        <f t="shared" si="8"/>
        <v>HORINOUCHI Kana (05)</v>
      </c>
      <c r="S134" s="2" t="str">
        <f>IFERROR(IF($F134="","",INDEX(リスト!$C:$C,MATCH($F134,リスト!$B:$B,0))),"")</f>
        <v>26</v>
      </c>
      <c r="T134" s="2" t="str">
        <f>IFERROR(IF($K134="","",INDEX(リスト!$F:$F,MATCH($K134,リスト!$E:$E,0))),"")</f>
        <v>JPN</v>
      </c>
      <c r="U134" s="2" t="str">
        <f>IF($B134="","",RIGHT($G134*1000+200+COUNTIF($G$2:$G134,$G134),9))</f>
        <v>050213201</v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>北稜・京　都</v>
      </c>
    </row>
    <row r="135" spans="1:22" x14ac:dyDescent="0.45">
      <c r="A135" t="s">
        <v>1058</v>
      </c>
      <c r="B135">
        <v>134</v>
      </c>
      <c r="C135" t="s">
        <v>1398</v>
      </c>
      <c r="D135" t="s">
        <v>1399</v>
      </c>
      <c r="E135">
        <v>2</v>
      </c>
      <c r="F135" t="s">
        <v>93</v>
      </c>
      <c r="G135">
        <v>20040713</v>
      </c>
      <c r="H135" t="s">
        <v>1400</v>
      </c>
      <c r="I135" t="s">
        <v>1401</v>
      </c>
      <c r="J135" t="s">
        <v>1329</v>
      </c>
      <c r="K135" t="s">
        <v>141</v>
      </c>
      <c r="L135" t="s">
        <v>93</v>
      </c>
      <c r="M135" t="s">
        <v>1185</v>
      </c>
      <c r="O135" s="2" t="str">
        <f>IFERROR(IF($B135="","",INDEX(所属情報!$E:$E,MATCH($A135,所属情報!$A:$A,0))),"")</f>
        <v>Sonoda Women's Univ.</v>
      </c>
      <c r="P135" s="2" t="str">
        <f t="shared" si="6"/>
        <v>宮原　莉乙 (2)</v>
      </c>
      <c r="Q135" s="2" t="str">
        <f t="shared" si="7"/>
        <v>ﾐﾔﾊﾗ ﾘｵ</v>
      </c>
      <c r="R135" s="2" t="str">
        <f t="shared" si="8"/>
        <v>MIYAHARA Rio (04)</v>
      </c>
      <c r="S135" s="2" t="str">
        <f>IFERROR(IF($F135="","",INDEX(リスト!$C:$C,MATCH($F135,リスト!$B:$B,0))),"")</f>
        <v>27</v>
      </c>
      <c r="T135" s="2" t="str">
        <f>IFERROR(IF($K135="","",INDEX(リスト!$F:$F,MATCH($K135,リスト!$E:$E,0))),"")</f>
        <v>JPN</v>
      </c>
      <c r="U135" s="2" t="str">
        <f>IF($B135="","",RIGHT($G135*1000+200+COUNTIF($G$2:$G135,$G135),9))</f>
        <v>040713201</v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>大阪・大　阪</v>
      </c>
    </row>
    <row r="136" spans="1:22" x14ac:dyDescent="0.45">
      <c r="A136" t="s">
        <v>1058</v>
      </c>
      <c r="B136">
        <v>135</v>
      </c>
      <c r="C136" t="s">
        <v>1402</v>
      </c>
      <c r="D136" t="s">
        <v>1403</v>
      </c>
      <c r="E136">
        <v>2</v>
      </c>
      <c r="F136" t="s">
        <v>91</v>
      </c>
      <c r="G136">
        <v>20040812</v>
      </c>
      <c r="H136" t="s">
        <v>1404</v>
      </c>
      <c r="I136" t="s">
        <v>1405</v>
      </c>
      <c r="J136" t="s">
        <v>1406</v>
      </c>
      <c r="K136" t="s">
        <v>141</v>
      </c>
      <c r="L136" t="s">
        <v>91</v>
      </c>
      <c r="M136" t="s">
        <v>1226</v>
      </c>
      <c r="O136" s="2" t="str">
        <f>IFERROR(IF($B136="","",INDEX(所属情報!$E:$E,MATCH($A136,所属情報!$A:$A,0))),"")</f>
        <v>Sonoda Women's Univ.</v>
      </c>
      <c r="P136" s="2" t="str">
        <f t="shared" si="6"/>
        <v>村田　奈津実 (2)</v>
      </c>
      <c r="Q136" s="2" t="str">
        <f t="shared" si="7"/>
        <v>ﾑﾗﾀ ﾅﾂﾐ</v>
      </c>
      <c r="R136" s="2" t="str">
        <f t="shared" si="8"/>
        <v>MURATA Natsumi (04)</v>
      </c>
      <c r="S136" s="2" t="str">
        <f>IFERROR(IF($F136="","",INDEX(リスト!$C:$C,MATCH($F136,リスト!$B:$B,0))),"")</f>
        <v>26</v>
      </c>
      <c r="T136" s="2" t="str">
        <f>IFERROR(IF($K136="","",INDEX(リスト!$F:$F,MATCH($K136,リスト!$E:$E,0))),"")</f>
        <v>JPN</v>
      </c>
      <c r="U136" s="2" t="str">
        <f>IF($B136="","",RIGHT($G136*1000+200+COUNTIF($G$2:$G136,$G136),9))</f>
        <v>040812201</v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>西城陽・京　都</v>
      </c>
    </row>
    <row r="137" spans="1:22" x14ac:dyDescent="0.45">
      <c r="A137" t="s">
        <v>1058</v>
      </c>
      <c r="B137">
        <v>136</v>
      </c>
      <c r="C137" t="s">
        <v>1407</v>
      </c>
      <c r="D137" t="s">
        <v>1408</v>
      </c>
      <c r="E137">
        <v>2</v>
      </c>
      <c r="F137" t="s">
        <v>107</v>
      </c>
      <c r="G137">
        <v>20040529</v>
      </c>
      <c r="H137" t="s">
        <v>1409</v>
      </c>
      <c r="I137" t="s">
        <v>1410</v>
      </c>
      <c r="J137" t="s">
        <v>1411</v>
      </c>
      <c r="K137" t="s">
        <v>141</v>
      </c>
      <c r="L137" t="s">
        <v>107</v>
      </c>
      <c r="M137" t="s">
        <v>1412</v>
      </c>
      <c r="O137" s="2" t="str">
        <f>IFERROR(IF($B137="","",INDEX(所属情報!$E:$E,MATCH($A137,所属情報!$A:$A,0))),"")</f>
        <v>Sonoda Women's Univ.</v>
      </c>
      <c r="P137" s="2" t="str">
        <f t="shared" si="6"/>
        <v>森脇　叶美 (2)</v>
      </c>
      <c r="Q137" s="2" t="str">
        <f t="shared" si="7"/>
        <v>ﾓﾘﾜｷ ｶﾅﾐ</v>
      </c>
      <c r="R137" s="2" t="str">
        <f t="shared" si="8"/>
        <v>MORIWAKI Kanami (04)</v>
      </c>
      <c r="S137" s="2" t="str">
        <f>IFERROR(IF($F137="","",INDEX(リスト!$C:$C,MATCH($F137,リスト!$B:$B,0))),"")</f>
        <v>34</v>
      </c>
      <c r="T137" s="2" t="str">
        <f>IFERROR(IF($K137="","",INDEX(リスト!$F:$F,MATCH($K137,リスト!$E:$E,0))),"")</f>
        <v>JPN</v>
      </c>
      <c r="U137" s="2" t="str">
        <f>IF($B137="","",RIGHT($G137*1000+200+COUNTIF($G$2:$G137,$G137),9))</f>
        <v>040529202</v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>神辺旭・広　島</v>
      </c>
    </row>
    <row r="138" spans="1:22" x14ac:dyDescent="0.45">
      <c r="A138" t="s">
        <v>1058</v>
      </c>
      <c r="B138">
        <v>137</v>
      </c>
      <c r="C138" t="s">
        <v>1413</v>
      </c>
      <c r="D138" t="s">
        <v>1414</v>
      </c>
      <c r="E138">
        <v>2</v>
      </c>
      <c r="F138" t="s">
        <v>95</v>
      </c>
      <c r="G138">
        <v>20040512</v>
      </c>
      <c r="H138" t="s">
        <v>1415</v>
      </c>
      <c r="I138" t="s">
        <v>1416</v>
      </c>
      <c r="J138" t="s">
        <v>759</v>
      </c>
      <c r="K138" t="s">
        <v>141</v>
      </c>
      <c r="L138" t="s">
        <v>95</v>
      </c>
      <c r="M138" t="s">
        <v>922</v>
      </c>
      <c r="O138" s="2" t="str">
        <f>IFERROR(IF($B138="","",INDEX(所属情報!$E:$E,MATCH($A138,所属情報!$A:$A,0))),"")</f>
        <v>Sonoda Women's Univ.</v>
      </c>
      <c r="P138" s="2" t="str">
        <f t="shared" si="6"/>
        <v>吉村　心 (2)</v>
      </c>
      <c r="Q138" s="2" t="str">
        <f t="shared" si="7"/>
        <v>ﾖｼﾑﾗ ｺｺﾛ</v>
      </c>
      <c r="R138" s="2" t="str">
        <f t="shared" si="8"/>
        <v>YOSHIMURA Kokoro (04)</v>
      </c>
      <c r="S138" s="2" t="str">
        <f>IFERROR(IF($F138="","",INDEX(リスト!$C:$C,MATCH($F138,リスト!$B:$B,0))),"")</f>
        <v>28</v>
      </c>
      <c r="T138" s="2" t="str">
        <f>IFERROR(IF($K138="","",INDEX(リスト!$F:$F,MATCH($K138,リスト!$E:$E,0))),"")</f>
        <v>JPN</v>
      </c>
      <c r="U138" s="2" t="str">
        <f>IF($B138="","",RIGHT($G138*1000+200+COUNTIF($G$2:$G138,$G138),9))</f>
        <v>040512201</v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>園田学園・兵　庫</v>
      </c>
    </row>
    <row r="139" spans="1:22" x14ac:dyDescent="0.45">
      <c r="A139" t="s">
        <v>1058</v>
      </c>
      <c r="B139">
        <v>138</v>
      </c>
      <c r="C139" t="s">
        <v>1417</v>
      </c>
      <c r="D139" t="s">
        <v>1418</v>
      </c>
      <c r="E139">
        <v>2</v>
      </c>
      <c r="F139" t="s">
        <v>89</v>
      </c>
      <c r="G139">
        <v>20040530</v>
      </c>
      <c r="H139" t="s">
        <v>1419</v>
      </c>
      <c r="I139" t="s">
        <v>1420</v>
      </c>
      <c r="J139" t="s">
        <v>1421</v>
      </c>
      <c r="K139" t="s">
        <v>141</v>
      </c>
      <c r="L139" t="s">
        <v>91</v>
      </c>
      <c r="M139" t="s">
        <v>742</v>
      </c>
      <c r="O139" s="2" t="str">
        <f>IFERROR(IF($B139="","",INDEX(所属情報!$E:$E,MATCH($A139,所属情報!$A:$A,0))),"")</f>
        <v>Sonoda Women's Univ.</v>
      </c>
      <c r="P139" s="2" t="str">
        <f t="shared" si="6"/>
        <v>和田　深蒼 (2)</v>
      </c>
      <c r="Q139" s="2" t="str">
        <f t="shared" si="7"/>
        <v>ﾜﾀﾞ ﾐｻｵ</v>
      </c>
      <c r="R139" s="2" t="str">
        <f t="shared" si="8"/>
        <v>WADA Misao (04)</v>
      </c>
      <c r="S139" s="2" t="str">
        <f>IFERROR(IF($F139="","",INDEX(リスト!$C:$C,MATCH($F139,リスト!$B:$B,0))),"")</f>
        <v>25</v>
      </c>
      <c r="T139" s="2" t="str">
        <f>IFERROR(IF($K139="","",INDEX(リスト!$F:$F,MATCH($K139,リスト!$E:$E,0))),"")</f>
        <v>JPN</v>
      </c>
      <c r="U139" s="2" t="str">
        <f>IF($B139="","",RIGHT($G139*1000+200+COUNTIF($G$2:$G139,$G139),9))</f>
        <v>040530201</v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>京都橘・京　都</v>
      </c>
    </row>
    <row r="140" spans="1:22" x14ac:dyDescent="0.45">
      <c r="A140" t="s">
        <v>1058</v>
      </c>
      <c r="B140">
        <v>139</v>
      </c>
      <c r="C140" t="s">
        <v>1422</v>
      </c>
      <c r="D140" t="s">
        <v>1423</v>
      </c>
      <c r="E140">
        <v>3</v>
      </c>
      <c r="F140" t="s">
        <v>97</v>
      </c>
      <c r="G140">
        <v>20040211</v>
      </c>
      <c r="I140" t="s">
        <v>1424</v>
      </c>
      <c r="J140" t="s">
        <v>1180</v>
      </c>
      <c r="K140" t="s">
        <v>141</v>
      </c>
      <c r="L140" t="s">
        <v>97</v>
      </c>
      <c r="M140" t="s">
        <v>1425</v>
      </c>
      <c r="O140" s="2" t="str">
        <f>IFERROR(IF($B140="","",INDEX(所属情報!$E:$E,MATCH($A140,所属情報!$A:$A,0))),"")</f>
        <v>Sonoda Women's Univ.</v>
      </c>
      <c r="P140" s="2" t="str">
        <f t="shared" si="6"/>
        <v>小西　遥日 (3)</v>
      </c>
      <c r="Q140" s="2" t="str">
        <f t="shared" si="7"/>
        <v>ｺﾆｼ ﾊﾙｶ</v>
      </c>
      <c r="R140" s="2" t="str">
        <f t="shared" si="8"/>
        <v>KONISHI Haruka (04)</v>
      </c>
      <c r="S140" s="2" t="str">
        <f>IFERROR(IF($F140="","",INDEX(リスト!$C:$C,MATCH($F140,リスト!$B:$B,0))),"")</f>
        <v>29</v>
      </c>
      <c r="T140" s="2" t="str">
        <f>IFERROR(IF($K140="","",INDEX(リスト!$F:$F,MATCH($K140,リスト!$E:$E,0))),"")</f>
        <v>JPN</v>
      </c>
      <c r="U140" s="2" t="str">
        <f>IF($B140="","",RIGHT($G140*1000+200+COUNTIF($G$2:$G140,$G140),9))</f>
        <v>040211201</v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>奈良文化・奈　良</v>
      </c>
    </row>
    <row r="141" spans="1:22" x14ac:dyDescent="0.45">
      <c r="A141" t="s">
        <v>1058</v>
      </c>
      <c r="B141">
        <v>140</v>
      </c>
      <c r="C141" t="s">
        <v>1426</v>
      </c>
      <c r="D141" t="s">
        <v>1427</v>
      </c>
      <c r="E141">
        <v>2</v>
      </c>
      <c r="F141" t="s">
        <v>93</v>
      </c>
      <c r="G141">
        <v>20050110</v>
      </c>
      <c r="H141" t="s">
        <v>1428</v>
      </c>
      <c r="I141" t="s">
        <v>1429</v>
      </c>
      <c r="J141" t="s">
        <v>1430</v>
      </c>
      <c r="K141" t="s">
        <v>141</v>
      </c>
      <c r="L141" t="s">
        <v>93</v>
      </c>
      <c r="M141" t="s">
        <v>1330</v>
      </c>
      <c r="O141" s="2" t="str">
        <f>IFERROR(IF($B141="","",INDEX(所属情報!$E:$E,MATCH($A141,所属情報!$A:$A,0))),"")</f>
        <v>Sonoda Women's Univ.</v>
      </c>
      <c r="P141" s="2" t="str">
        <f t="shared" si="6"/>
        <v>國見　砂星 (2)</v>
      </c>
      <c r="Q141" s="2" t="str">
        <f t="shared" si="7"/>
        <v>ｸﾆﾐ ｻﾘｱ</v>
      </c>
      <c r="R141" s="2" t="str">
        <f t="shared" si="8"/>
        <v>KUNIMI Saria (05)</v>
      </c>
      <c r="S141" s="2" t="str">
        <f>IFERROR(IF($F141="","",INDEX(リスト!$C:$C,MATCH($F141,リスト!$B:$B,0))),"")</f>
        <v>27</v>
      </c>
      <c r="T141" s="2" t="str">
        <f>IFERROR(IF($K141="","",INDEX(リスト!$F:$F,MATCH($K141,リスト!$E:$E,0))),"")</f>
        <v>JPN</v>
      </c>
      <c r="U141" s="2" t="str">
        <f>IF($B141="","",RIGHT($G141*1000+200+COUNTIF($G$2:$G141,$G141),9))</f>
        <v>050110201</v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>汎愛・大　阪</v>
      </c>
    </row>
    <row r="142" spans="1:22" x14ac:dyDescent="0.45">
      <c r="A142" t="s">
        <v>1058</v>
      </c>
      <c r="B142">
        <v>141</v>
      </c>
      <c r="C142" t="s">
        <v>1431</v>
      </c>
      <c r="D142" t="s">
        <v>1432</v>
      </c>
      <c r="E142">
        <v>3</v>
      </c>
      <c r="F142" t="s">
        <v>968</v>
      </c>
      <c r="G142">
        <v>20030529</v>
      </c>
      <c r="H142" t="s">
        <v>1433</v>
      </c>
      <c r="I142" t="s">
        <v>1434</v>
      </c>
      <c r="J142" t="s">
        <v>1435</v>
      </c>
      <c r="K142" t="s">
        <v>141</v>
      </c>
      <c r="L142" t="s">
        <v>95</v>
      </c>
      <c r="M142" t="s">
        <v>922</v>
      </c>
      <c r="O142" s="2" t="str">
        <f>IFERROR(IF($B142="","",INDEX(所属情報!$E:$E,MATCH($A142,所属情報!$A:$A,0))),"")</f>
        <v>Sonoda Women's Univ.</v>
      </c>
      <c r="P142" s="2" t="str">
        <f t="shared" si="6"/>
        <v>北原　琉香 (3)</v>
      </c>
      <c r="Q142" s="2" t="str">
        <f t="shared" si="7"/>
        <v>ｷﾀﾊﾗ ﾙｶ</v>
      </c>
      <c r="R142" s="2" t="str">
        <f t="shared" si="8"/>
        <v>KITAHARA Ruka (03)</v>
      </c>
      <c r="S142" s="2" t="str">
        <f>IFERROR(IF($F142="","",INDEX(リスト!$C:$C,MATCH($F142,リスト!$B:$B,0))),"")</f>
        <v>49</v>
      </c>
      <c r="T142" s="2" t="str">
        <f>IFERROR(IF($K142="","",INDEX(リスト!$F:$F,MATCH($K142,リスト!$E:$E,0))),"")</f>
        <v>JPN</v>
      </c>
      <c r="U142" s="2" t="str">
        <f>IF($B142="","",RIGHT($G142*1000+200+COUNTIF($G$2:$G142,$G142),9))</f>
        <v>030529201</v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>園田学園・兵　庫</v>
      </c>
    </row>
    <row r="143" spans="1:22" x14ac:dyDescent="0.45">
      <c r="A143" t="s">
        <v>1058</v>
      </c>
      <c r="B143">
        <v>142</v>
      </c>
      <c r="C143" t="s">
        <v>1436</v>
      </c>
      <c r="D143" t="s">
        <v>1437</v>
      </c>
      <c r="E143">
        <v>1</v>
      </c>
      <c r="F143" t="s">
        <v>93</v>
      </c>
      <c r="G143">
        <v>20060126</v>
      </c>
      <c r="H143" t="s">
        <v>1438</v>
      </c>
      <c r="I143" t="s">
        <v>1439</v>
      </c>
      <c r="J143" t="s">
        <v>1440</v>
      </c>
      <c r="K143" t="s">
        <v>141</v>
      </c>
      <c r="L143" t="s">
        <v>93</v>
      </c>
      <c r="M143" t="s">
        <v>1185</v>
      </c>
      <c r="O143" s="2" t="str">
        <f>IFERROR(IF($B143="","",INDEX(所属情報!$E:$E,MATCH($A143,所属情報!$A:$A,0))),"")</f>
        <v>Sonoda Women's Univ.</v>
      </c>
      <c r="P143" s="2" t="str">
        <f t="shared" si="6"/>
        <v>浅田　真子 (1)</v>
      </c>
      <c r="Q143" s="2" t="str">
        <f t="shared" si="7"/>
        <v>ｱｻﾀﾞ ﾏｺ</v>
      </c>
      <c r="R143" s="2" t="str">
        <f t="shared" si="8"/>
        <v>ASADA Mako (06)</v>
      </c>
      <c r="S143" s="2" t="str">
        <f>IFERROR(IF($F143="","",INDEX(リスト!$C:$C,MATCH($F143,リスト!$B:$B,0))),"")</f>
        <v>27</v>
      </c>
      <c r="T143" s="2" t="str">
        <f>IFERROR(IF($K143="","",INDEX(リスト!$F:$F,MATCH($K143,リスト!$E:$E,0))),"")</f>
        <v>JPN</v>
      </c>
      <c r="U143" s="2" t="str">
        <f>IF($B143="","",RIGHT($G143*1000+200+COUNTIF($G$2:$G143,$G143),9))</f>
        <v>060126201</v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>大阪・大　阪</v>
      </c>
    </row>
    <row r="144" spans="1:22" x14ac:dyDescent="0.45">
      <c r="A144" t="s">
        <v>1058</v>
      </c>
      <c r="B144">
        <v>143</v>
      </c>
      <c r="C144" t="s">
        <v>1441</v>
      </c>
      <c r="D144" t="s">
        <v>1442</v>
      </c>
      <c r="E144">
        <v>1</v>
      </c>
      <c r="F144" t="s">
        <v>107</v>
      </c>
      <c r="G144">
        <v>20051111</v>
      </c>
      <c r="H144" t="s">
        <v>1443</v>
      </c>
      <c r="I144" t="s">
        <v>1444</v>
      </c>
      <c r="J144" t="s">
        <v>1445</v>
      </c>
      <c r="K144" t="s">
        <v>141</v>
      </c>
      <c r="L144" t="s">
        <v>107</v>
      </c>
      <c r="M144" t="s">
        <v>1361</v>
      </c>
      <c r="O144" s="2" t="str">
        <f>IFERROR(IF($B144="","",INDEX(所属情報!$E:$E,MATCH($A144,所属情報!$A:$A,0))),"")</f>
        <v>Sonoda Women's Univ.</v>
      </c>
      <c r="P144" s="2" t="str">
        <f t="shared" si="6"/>
        <v>伊木　美陽留 (1)</v>
      </c>
      <c r="Q144" s="2" t="str">
        <f t="shared" si="7"/>
        <v>ｲｷ ﾐﾊﾙ</v>
      </c>
      <c r="R144" s="2" t="str">
        <f t="shared" si="8"/>
        <v>IKI Miharu (05)</v>
      </c>
      <c r="S144" s="2" t="str">
        <f>IFERROR(IF($F144="","",INDEX(リスト!$C:$C,MATCH($F144,リスト!$B:$B,0))),"")</f>
        <v>34</v>
      </c>
      <c r="T144" s="2" t="str">
        <f>IFERROR(IF($K144="","",INDEX(リスト!$F:$F,MATCH($K144,リスト!$E:$E,0))),"")</f>
        <v>JPN</v>
      </c>
      <c r="U144" s="2" t="str">
        <f>IF($B144="","",RIGHT($G144*1000+200+COUNTIF($G$2:$G144,$G144),9))</f>
        <v>051111201</v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>沼田・広　島</v>
      </c>
    </row>
    <row r="145" spans="1:22" x14ac:dyDescent="0.45">
      <c r="A145" t="s">
        <v>1058</v>
      </c>
      <c r="B145">
        <v>144</v>
      </c>
      <c r="C145" t="s">
        <v>1446</v>
      </c>
      <c r="D145" t="s">
        <v>1447</v>
      </c>
      <c r="E145">
        <v>1</v>
      </c>
      <c r="F145" t="s">
        <v>91</v>
      </c>
      <c r="G145">
        <v>20050907</v>
      </c>
      <c r="H145" t="s">
        <v>1448</v>
      </c>
      <c r="I145" t="s">
        <v>1449</v>
      </c>
      <c r="J145" t="s">
        <v>1450</v>
      </c>
      <c r="K145" t="s">
        <v>141</v>
      </c>
      <c r="L145" t="s">
        <v>91</v>
      </c>
      <c r="M145" t="s">
        <v>1091</v>
      </c>
      <c r="O145" s="2" t="str">
        <f>IFERROR(IF($B145="","",INDEX(所属情報!$E:$E,MATCH($A145,所属情報!$A:$A,0))),"")</f>
        <v>Sonoda Women's Univ.</v>
      </c>
      <c r="P145" s="2" t="str">
        <f t="shared" si="6"/>
        <v>井之川　未佑花 (1)</v>
      </c>
      <c r="Q145" s="2" t="str">
        <f t="shared" si="7"/>
        <v>ｲﾉｶﾜ ﾐﾕｶ</v>
      </c>
      <c r="R145" s="2" t="str">
        <f t="shared" si="8"/>
        <v>INOKAWA Miyuka (05)</v>
      </c>
      <c r="S145" s="2" t="str">
        <f>IFERROR(IF($F145="","",INDEX(リスト!$C:$C,MATCH($F145,リスト!$B:$B,0))),"")</f>
        <v>26</v>
      </c>
      <c r="T145" s="2" t="str">
        <f>IFERROR(IF($K145="","",INDEX(リスト!$F:$F,MATCH($K145,リスト!$E:$E,0))),"")</f>
        <v>JPN</v>
      </c>
      <c r="U145" s="2" t="str">
        <f>IF($B145="","",RIGHT($G145*1000+200+COUNTIF($G$2:$G145,$G145),9))</f>
        <v>050907201</v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>京都西山・京　都</v>
      </c>
    </row>
    <row r="146" spans="1:22" x14ac:dyDescent="0.45">
      <c r="A146" t="s">
        <v>1058</v>
      </c>
      <c r="B146">
        <v>145</v>
      </c>
      <c r="C146" t="s">
        <v>1451</v>
      </c>
      <c r="D146" t="s">
        <v>1452</v>
      </c>
      <c r="E146">
        <v>1</v>
      </c>
      <c r="F146" t="s">
        <v>93</v>
      </c>
      <c r="G146">
        <v>20051101</v>
      </c>
      <c r="H146" t="s">
        <v>1453</v>
      </c>
      <c r="I146" t="s">
        <v>1454</v>
      </c>
      <c r="J146" t="s">
        <v>909</v>
      </c>
      <c r="K146" t="s">
        <v>141</v>
      </c>
      <c r="L146" t="s">
        <v>93</v>
      </c>
      <c r="M146" t="s">
        <v>1352</v>
      </c>
      <c r="O146" s="2" t="str">
        <f>IFERROR(IF($B146="","",INDEX(所属情報!$E:$E,MATCH($A146,所属情報!$A:$A,0))),"")</f>
        <v>Sonoda Women's Univ.</v>
      </c>
      <c r="P146" s="2" t="str">
        <f t="shared" si="6"/>
        <v>岡　穂香 (1)</v>
      </c>
      <c r="Q146" s="2" t="str">
        <f t="shared" si="7"/>
        <v>ｵｶ ﾎﾉｶ</v>
      </c>
      <c r="R146" s="2" t="str">
        <f t="shared" si="8"/>
        <v>OKA Honoka (05)</v>
      </c>
      <c r="S146" s="2" t="str">
        <f>IFERROR(IF($F146="","",INDEX(リスト!$C:$C,MATCH($F146,リスト!$B:$B,0))),"")</f>
        <v>27</v>
      </c>
      <c r="T146" s="2" t="str">
        <f>IFERROR(IF($K146="","",INDEX(リスト!$F:$F,MATCH($K146,リスト!$E:$E,0))),"")</f>
        <v>JPN</v>
      </c>
      <c r="U146" s="2" t="str">
        <f>IF($B146="","",RIGHT($G146*1000+200+COUNTIF($G$2:$G146,$G146),9))</f>
        <v>051101201</v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>近畿大附属・大　阪</v>
      </c>
    </row>
    <row r="147" spans="1:22" x14ac:dyDescent="0.45">
      <c r="A147" t="s">
        <v>1058</v>
      </c>
      <c r="B147">
        <v>146</v>
      </c>
      <c r="C147" t="s">
        <v>1455</v>
      </c>
      <c r="D147" t="s">
        <v>1456</v>
      </c>
      <c r="E147">
        <v>1</v>
      </c>
      <c r="F147" t="s">
        <v>89</v>
      </c>
      <c r="G147">
        <v>20050526</v>
      </c>
      <c r="H147" t="s">
        <v>1457</v>
      </c>
      <c r="I147" t="s">
        <v>1458</v>
      </c>
      <c r="J147" t="s">
        <v>1459</v>
      </c>
      <c r="K147" t="s">
        <v>141</v>
      </c>
      <c r="L147" t="s">
        <v>89</v>
      </c>
      <c r="M147" t="s">
        <v>1460</v>
      </c>
      <c r="O147" s="2" t="str">
        <f>IFERROR(IF($B147="","",INDEX(所属情報!$E:$E,MATCH($A147,所属情報!$A:$A,0))),"")</f>
        <v>Sonoda Women's Univ.</v>
      </c>
      <c r="P147" s="2" t="str">
        <f t="shared" si="6"/>
        <v>小野　心鈴 (1)</v>
      </c>
      <c r="Q147" s="2" t="str">
        <f t="shared" si="7"/>
        <v>ｵﾉ ﾐｽｽﾞ</v>
      </c>
      <c r="R147" s="2" t="str">
        <f t="shared" si="8"/>
        <v>ONO Misuzu (05)</v>
      </c>
      <c r="S147" s="2" t="str">
        <f>IFERROR(IF($F147="","",INDEX(リスト!$C:$C,MATCH($F147,リスト!$B:$B,0))),"")</f>
        <v>25</v>
      </c>
      <c r="T147" s="2" t="str">
        <f>IFERROR(IF($K147="","",INDEX(リスト!$F:$F,MATCH($K147,リスト!$E:$E,0))),"")</f>
        <v>JPN</v>
      </c>
      <c r="U147" s="2" t="str">
        <f>IF($B147="","",RIGHT($G147*1000+200+COUNTIF($G$2:$G147,$G147),9))</f>
        <v>050526201</v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>大津商業・滋　賀</v>
      </c>
    </row>
    <row r="148" spans="1:22" x14ac:dyDescent="0.45">
      <c r="A148" t="s">
        <v>1058</v>
      </c>
      <c r="B148">
        <v>147</v>
      </c>
      <c r="C148" t="s">
        <v>1461</v>
      </c>
      <c r="D148" t="s">
        <v>1462</v>
      </c>
      <c r="E148">
        <v>1</v>
      </c>
      <c r="F148" t="s">
        <v>115</v>
      </c>
      <c r="G148">
        <v>20051111</v>
      </c>
      <c r="H148" t="s">
        <v>1463</v>
      </c>
      <c r="I148" t="s">
        <v>1464</v>
      </c>
      <c r="J148" t="s">
        <v>1465</v>
      </c>
      <c r="K148" t="s">
        <v>141</v>
      </c>
      <c r="L148" t="s">
        <v>115</v>
      </c>
      <c r="M148" t="s">
        <v>1181</v>
      </c>
      <c r="O148" s="2" t="str">
        <f>IFERROR(IF($B148="","",INDEX(所属情報!$E:$E,MATCH($A148,所属情報!$A:$A,0))),"")</f>
        <v>Sonoda Women's Univ.</v>
      </c>
      <c r="P148" s="2" t="str">
        <f t="shared" si="6"/>
        <v>菅　麗華 (1)</v>
      </c>
      <c r="Q148" s="2" t="str">
        <f t="shared" si="7"/>
        <v>ｶﾝ ﾚｲｶ</v>
      </c>
      <c r="R148" s="2" t="str">
        <f t="shared" si="8"/>
        <v>KAN Reika (05)</v>
      </c>
      <c r="S148" s="2" t="str">
        <f>IFERROR(IF($F148="","",INDEX(リスト!$C:$C,MATCH($F148,リスト!$B:$B,0))),"")</f>
        <v>38</v>
      </c>
      <c r="T148" s="2" t="str">
        <f>IFERROR(IF($K148="","",INDEX(リスト!$F:$F,MATCH($K148,リスト!$E:$E,0))),"")</f>
        <v>JPN</v>
      </c>
      <c r="U148" s="2" t="str">
        <f>IF($B148="","",RIGHT($G148*1000+200+COUNTIF($G$2:$G148,$G148),9))</f>
        <v>051111202</v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>済美・愛　媛</v>
      </c>
    </row>
    <row r="149" spans="1:22" x14ac:dyDescent="0.45">
      <c r="A149" t="s">
        <v>1058</v>
      </c>
      <c r="B149">
        <v>148</v>
      </c>
      <c r="C149" t="s">
        <v>1466</v>
      </c>
      <c r="D149" t="s">
        <v>1467</v>
      </c>
      <c r="E149">
        <v>1</v>
      </c>
      <c r="F149" t="s">
        <v>95</v>
      </c>
      <c r="G149">
        <v>20050412</v>
      </c>
      <c r="H149" t="s">
        <v>1468</v>
      </c>
      <c r="I149" t="s">
        <v>1469</v>
      </c>
      <c r="J149" t="s">
        <v>1470</v>
      </c>
      <c r="K149" t="s">
        <v>141</v>
      </c>
      <c r="L149" t="s">
        <v>95</v>
      </c>
      <c r="M149" t="s">
        <v>922</v>
      </c>
      <c r="O149" s="2" t="str">
        <f>IFERROR(IF($B149="","",INDEX(所属情報!$E:$E,MATCH($A149,所属情報!$A:$A,0))),"")</f>
        <v>Sonoda Women's Univ.</v>
      </c>
      <c r="P149" s="2" t="str">
        <f t="shared" si="6"/>
        <v>黒田　華代 (1)</v>
      </c>
      <c r="Q149" s="2" t="str">
        <f t="shared" si="7"/>
        <v>ｸﾛﾀﾞ ﾊﾅﾖ</v>
      </c>
      <c r="R149" s="2" t="str">
        <f t="shared" si="8"/>
        <v>KURODA Hanayo (05)</v>
      </c>
      <c r="S149" s="2" t="str">
        <f>IFERROR(IF($F149="","",INDEX(リスト!$C:$C,MATCH($F149,リスト!$B:$B,0))),"")</f>
        <v>28</v>
      </c>
      <c r="T149" s="2" t="str">
        <f>IFERROR(IF($K149="","",INDEX(リスト!$F:$F,MATCH($K149,リスト!$E:$E,0))),"")</f>
        <v>JPN</v>
      </c>
      <c r="U149" s="2" t="str">
        <f>IF($B149="","",RIGHT($G149*1000+200+COUNTIF($G$2:$G149,$G149),9))</f>
        <v>050412201</v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>園田学園・兵　庫</v>
      </c>
    </row>
    <row r="150" spans="1:22" x14ac:dyDescent="0.45">
      <c r="A150" t="s">
        <v>1058</v>
      </c>
      <c r="B150">
        <v>149</v>
      </c>
      <c r="C150" t="s">
        <v>1471</v>
      </c>
      <c r="D150" t="s">
        <v>1472</v>
      </c>
      <c r="E150">
        <v>1</v>
      </c>
      <c r="F150" t="s">
        <v>95</v>
      </c>
      <c r="G150">
        <v>20050415</v>
      </c>
      <c r="H150" t="s">
        <v>1473</v>
      </c>
      <c r="I150" t="s">
        <v>1474</v>
      </c>
      <c r="J150" t="s">
        <v>1475</v>
      </c>
      <c r="K150" t="s">
        <v>141</v>
      </c>
      <c r="L150" t="s">
        <v>95</v>
      </c>
      <c r="M150" t="s">
        <v>1476</v>
      </c>
      <c r="O150" s="2" t="str">
        <f>IFERROR(IF($B150="","",INDEX(所属情報!$E:$E,MATCH($A150,所属情報!$A:$A,0))),"")</f>
        <v>Sonoda Women's Univ.</v>
      </c>
      <c r="P150" s="2" t="str">
        <f t="shared" si="6"/>
        <v>小柳　瀬李加 (1)</v>
      </c>
      <c r="Q150" s="2" t="str">
        <f t="shared" si="7"/>
        <v>ｺﾔﾅｷﾞ ｾﾘｶ</v>
      </c>
      <c r="R150" s="2" t="str">
        <f t="shared" si="8"/>
        <v>KOYANAGI Serika (05)</v>
      </c>
      <c r="S150" s="2" t="str">
        <f>IFERROR(IF($F150="","",INDEX(リスト!$C:$C,MATCH($F150,リスト!$B:$B,0))),"")</f>
        <v>28</v>
      </c>
      <c r="T150" s="2" t="str">
        <f>IFERROR(IF($K150="","",INDEX(リスト!$F:$F,MATCH($K150,リスト!$E:$E,0))),"")</f>
        <v>JPN</v>
      </c>
      <c r="U150" s="2" t="str">
        <f>IF($B150="","",RIGHT($G150*1000+200+COUNTIF($G$2:$G150,$G150),9))</f>
        <v>050415202</v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>姫路女学院・兵　庫</v>
      </c>
    </row>
    <row r="151" spans="1:22" x14ac:dyDescent="0.45">
      <c r="A151" t="s">
        <v>1058</v>
      </c>
      <c r="B151">
        <v>150</v>
      </c>
      <c r="C151" t="s">
        <v>1477</v>
      </c>
      <c r="D151" t="s">
        <v>1478</v>
      </c>
      <c r="E151">
        <v>1</v>
      </c>
      <c r="F151" t="s">
        <v>95</v>
      </c>
      <c r="G151">
        <v>20060330</v>
      </c>
      <c r="H151" t="s">
        <v>1479</v>
      </c>
      <c r="I151" t="s">
        <v>1480</v>
      </c>
      <c r="J151" t="s">
        <v>938</v>
      </c>
      <c r="K151" t="s">
        <v>141</v>
      </c>
      <c r="L151" t="s">
        <v>95</v>
      </c>
      <c r="M151" t="s">
        <v>922</v>
      </c>
      <c r="O151" s="2" t="str">
        <f>IFERROR(IF($B151="","",INDEX(所属情報!$E:$E,MATCH($A151,所属情報!$A:$A,0))),"")</f>
        <v>Sonoda Women's Univ.</v>
      </c>
      <c r="P151" s="2" t="str">
        <f t="shared" si="6"/>
        <v>小山　さくら (1)</v>
      </c>
      <c r="Q151" s="2" t="str">
        <f t="shared" si="7"/>
        <v>ｺﾔﾏ ｻｸﾗ</v>
      </c>
      <c r="R151" s="2" t="str">
        <f t="shared" si="8"/>
        <v>KOYAMA Sakura (06)</v>
      </c>
      <c r="S151" s="2" t="str">
        <f>IFERROR(IF($F151="","",INDEX(リスト!$C:$C,MATCH($F151,リスト!$B:$B,0))),"")</f>
        <v>28</v>
      </c>
      <c r="T151" s="2" t="str">
        <f>IFERROR(IF($K151="","",INDEX(リスト!$F:$F,MATCH($K151,リスト!$E:$E,0))),"")</f>
        <v>JPN</v>
      </c>
      <c r="U151" s="2" t="str">
        <f>IF($B151="","",RIGHT($G151*1000+200+COUNTIF($G$2:$G151,$G151),9))</f>
        <v>060330201</v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>園田学園・兵　庫</v>
      </c>
    </row>
    <row r="152" spans="1:22" x14ac:dyDescent="0.45">
      <c r="A152" t="s">
        <v>1058</v>
      </c>
      <c r="B152">
        <v>151</v>
      </c>
      <c r="C152" t="s">
        <v>1481</v>
      </c>
      <c r="D152" t="s">
        <v>1482</v>
      </c>
      <c r="E152">
        <v>1</v>
      </c>
      <c r="F152" t="s">
        <v>91</v>
      </c>
      <c r="G152">
        <v>20050505</v>
      </c>
      <c r="H152" t="s">
        <v>1483</v>
      </c>
      <c r="I152" t="s">
        <v>1484</v>
      </c>
      <c r="J152" t="s">
        <v>828</v>
      </c>
      <c r="K152" t="s">
        <v>141</v>
      </c>
      <c r="L152" t="s">
        <v>91</v>
      </c>
      <c r="M152" t="s">
        <v>1485</v>
      </c>
      <c r="O152" s="2" t="str">
        <f>IFERROR(IF($B152="","",INDEX(所属情報!$E:$E,MATCH($A152,所属情報!$A:$A,0))),"")</f>
        <v>Sonoda Women's Univ.</v>
      </c>
      <c r="P152" s="2" t="str">
        <f t="shared" si="6"/>
        <v>坂田　優 (1)</v>
      </c>
      <c r="Q152" s="2" t="str">
        <f t="shared" si="7"/>
        <v>ｻｶﾀ ﾕｳ</v>
      </c>
      <c r="R152" s="2" t="str">
        <f t="shared" si="8"/>
        <v>SAKATA Yu (05)</v>
      </c>
      <c r="S152" s="2" t="str">
        <f>IFERROR(IF($F152="","",INDEX(リスト!$C:$C,MATCH($F152,リスト!$B:$B,0))),"")</f>
        <v>26</v>
      </c>
      <c r="T152" s="2" t="str">
        <f>IFERROR(IF($K152="","",INDEX(リスト!$F:$F,MATCH($K152,リスト!$E:$E,0))),"")</f>
        <v>JPN</v>
      </c>
      <c r="U152" s="2" t="str">
        <f>IF($B152="","",RIGHT($G152*1000+200+COUNTIF($G$2:$G152,$G152),9))</f>
        <v>050505201</v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>洛東・京　都</v>
      </c>
    </row>
    <row r="153" spans="1:22" x14ac:dyDescent="0.45">
      <c r="A153" t="s">
        <v>1058</v>
      </c>
      <c r="B153">
        <v>152</v>
      </c>
      <c r="C153" t="s">
        <v>1486</v>
      </c>
      <c r="D153" t="s">
        <v>1487</v>
      </c>
      <c r="E153">
        <v>1</v>
      </c>
      <c r="F153" t="s">
        <v>87</v>
      </c>
      <c r="G153">
        <v>20050422</v>
      </c>
      <c r="H153" t="s">
        <v>1488</v>
      </c>
      <c r="I153" t="s">
        <v>1489</v>
      </c>
      <c r="J153" t="s">
        <v>1269</v>
      </c>
      <c r="K153" t="s">
        <v>141</v>
      </c>
      <c r="L153" t="s">
        <v>87</v>
      </c>
      <c r="M153" t="s">
        <v>928</v>
      </c>
      <c r="O153" s="2" t="str">
        <f>IFERROR(IF($B153="","",INDEX(所属情報!$E:$E,MATCH($A153,所属情報!$A:$A,0))),"")</f>
        <v>Sonoda Women's Univ.</v>
      </c>
      <c r="P153" s="2" t="str">
        <f t="shared" si="6"/>
        <v>清水　彩加 (1)</v>
      </c>
      <c r="Q153" s="2" t="str">
        <f t="shared" si="7"/>
        <v>ｼﾐｽﾞ ｱﾔｶ</v>
      </c>
      <c r="R153" s="2" t="str">
        <f t="shared" si="8"/>
        <v>SHIMIZU Ayaka (05)</v>
      </c>
      <c r="S153" s="2" t="str">
        <f>IFERROR(IF($F153="","",INDEX(リスト!$C:$C,MATCH($F153,リスト!$B:$B,0))),"")</f>
        <v>24</v>
      </c>
      <c r="T153" s="2" t="str">
        <f>IFERROR(IF($K153="","",INDEX(リスト!$F:$F,MATCH($K153,リスト!$E:$E,0))),"")</f>
        <v>JPN</v>
      </c>
      <c r="U153" s="2" t="str">
        <f>IF($B153="","",RIGHT($G153*1000+200+COUNTIF($G$2:$G153,$G153),9))</f>
        <v>050422201</v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>四日市商業・三　重</v>
      </c>
    </row>
    <row r="154" spans="1:22" x14ac:dyDescent="0.45">
      <c r="A154" t="s">
        <v>1058</v>
      </c>
      <c r="B154">
        <v>153</v>
      </c>
      <c r="C154" t="s">
        <v>1490</v>
      </c>
      <c r="D154" t="s">
        <v>1491</v>
      </c>
      <c r="E154">
        <v>1</v>
      </c>
      <c r="F154" t="s">
        <v>95</v>
      </c>
      <c r="G154">
        <v>20060306</v>
      </c>
      <c r="H154" t="s">
        <v>1492</v>
      </c>
      <c r="I154" t="s">
        <v>1493</v>
      </c>
      <c r="J154" t="s">
        <v>938</v>
      </c>
      <c r="K154" t="s">
        <v>141</v>
      </c>
      <c r="L154" t="s">
        <v>95</v>
      </c>
      <c r="M154" t="s">
        <v>1494</v>
      </c>
      <c r="O154" s="2" t="str">
        <f>IFERROR(IF($B154="","",INDEX(所属情報!$E:$E,MATCH($A154,所属情報!$A:$A,0))),"")</f>
        <v>Sonoda Women's Univ.</v>
      </c>
      <c r="P154" s="2" t="str">
        <f t="shared" si="6"/>
        <v>末戸　さくら (1)</v>
      </c>
      <c r="Q154" s="2" t="str">
        <f t="shared" si="7"/>
        <v>ｽｴﾄ ｻｸﾗ</v>
      </c>
      <c r="R154" s="2" t="str">
        <f t="shared" si="8"/>
        <v>SUETO Sakura (06)</v>
      </c>
      <c r="S154" s="2" t="str">
        <f>IFERROR(IF($F154="","",INDEX(リスト!$C:$C,MATCH($F154,リスト!$B:$B,0))),"")</f>
        <v>28</v>
      </c>
      <c r="T154" s="2" t="str">
        <f>IFERROR(IF($K154="","",INDEX(リスト!$F:$F,MATCH($K154,リスト!$E:$E,0))),"")</f>
        <v>JPN</v>
      </c>
      <c r="U154" s="2" t="str">
        <f>IF($B154="","",RIGHT($G154*1000+200+COUNTIF($G$2:$G154,$G154),9))</f>
        <v>060306201</v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>姫路飾西・兵　庫</v>
      </c>
    </row>
    <row r="155" spans="1:22" x14ac:dyDescent="0.45">
      <c r="A155" t="s">
        <v>1058</v>
      </c>
      <c r="B155">
        <v>154</v>
      </c>
      <c r="C155" t="s">
        <v>1495</v>
      </c>
      <c r="D155" t="s">
        <v>1496</v>
      </c>
      <c r="E155">
        <v>1</v>
      </c>
      <c r="F155" t="s">
        <v>95</v>
      </c>
      <c r="G155">
        <v>20050618</v>
      </c>
      <c r="H155" t="s">
        <v>1497</v>
      </c>
      <c r="I155" t="s">
        <v>1498</v>
      </c>
      <c r="J155" t="s">
        <v>997</v>
      </c>
      <c r="K155" t="s">
        <v>141</v>
      </c>
      <c r="L155" t="s">
        <v>95</v>
      </c>
      <c r="M155" t="s">
        <v>922</v>
      </c>
      <c r="O155" s="2" t="str">
        <f>IFERROR(IF($B155="","",INDEX(所属情報!$E:$E,MATCH($A155,所属情報!$A:$A,0))),"")</f>
        <v>Sonoda Women's Univ.</v>
      </c>
      <c r="P155" s="2" t="str">
        <f t="shared" si="6"/>
        <v>杉永　美空 (1)</v>
      </c>
      <c r="Q155" s="2" t="str">
        <f t="shared" si="7"/>
        <v>ｽｷﾞﾅｶﾞ ﾐｸ</v>
      </c>
      <c r="R155" s="2" t="str">
        <f t="shared" si="8"/>
        <v>SUGINAGA Miku (05)</v>
      </c>
      <c r="S155" s="2" t="str">
        <f>IFERROR(IF($F155="","",INDEX(リスト!$C:$C,MATCH($F155,リスト!$B:$B,0))),"")</f>
        <v>28</v>
      </c>
      <c r="T155" s="2" t="str">
        <f>IFERROR(IF($K155="","",INDEX(リスト!$F:$F,MATCH($K155,リスト!$E:$E,0))),"")</f>
        <v>JPN</v>
      </c>
      <c r="U155" s="2" t="str">
        <f>IF($B155="","",RIGHT($G155*1000+200+COUNTIF($G$2:$G155,$G155),9))</f>
        <v>050618201</v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>園田学園・兵　庫</v>
      </c>
    </row>
    <row r="156" spans="1:22" x14ac:dyDescent="0.45">
      <c r="A156" t="s">
        <v>1058</v>
      </c>
      <c r="B156">
        <v>155</v>
      </c>
      <c r="C156" t="s">
        <v>1499</v>
      </c>
      <c r="D156" t="s">
        <v>1500</v>
      </c>
      <c r="E156">
        <v>1</v>
      </c>
      <c r="F156" t="s">
        <v>91</v>
      </c>
      <c r="G156">
        <v>20051025</v>
      </c>
      <c r="H156" t="s">
        <v>1501</v>
      </c>
      <c r="I156" t="s">
        <v>1502</v>
      </c>
      <c r="J156" t="s">
        <v>765</v>
      </c>
      <c r="K156" t="s">
        <v>141</v>
      </c>
      <c r="L156" t="s">
        <v>91</v>
      </c>
      <c r="M156" t="s">
        <v>1503</v>
      </c>
      <c r="O156" s="2" t="str">
        <f>IFERROR(IF($B156="","",INDEX(所属情報!$E:$E,MATCH($A156,所属情報!$A:$A,0))),"")</f>
        <v>Sonoda Women's Univ.</v>
      </c>
      <c r="P156" s="2" t="str">
        <f t="shared" si="6"/>
        <v>須佐見　楓花 (1)</v>
      </c>
      <c r="Q156" s="2" t="str">
        <f t="shared" si="7"/>
        <v>ｽｻﾐ ﾌｳｶ</v>
      </c>
      <c r="R156" s="2" t="str">
        <f t="shared" si="8"/>
        <v>SUSAMI Fuka (05)</v>
      </c>
      <c r="S156" s="2" t="str">
        <f>IFERROR(IF($F156="","",INDEX(リスト!$C:$C,MATCH($F156,リスト!$B:$B,0))),"")</f>
        <v>26</v>
      </c>
      <c r="T156" s="2" t="str">
        <f>IFERROR(IF($K156="","",INDEX(リスト!$F:$F,MATCH($K156,リスト!$E:$E,0))),"")</f>
        <v>JPN</v>
      </c>
      <c r="U156" s="2" t="str">
        <f>IF($B156="","",RIGHT($G156*1000+200+COUNTIF($G$2:$G156,$G156),9))</f>
        <v>051025201</v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>京都工学院・京　都</v>
      </c>
    </row>
    <row r="157" spans="1:22" x14ac:dyDescent="0.45">
      <c r="A157" t="s">
        <v>1058</v>
      </c>
      <c r="B157">
        <v>156</v>
      </c>
      <c r="C157" t="s">
        <v>1504</v>
      </c>
      <c r="D157" t="s">
        <v>1505</v>
      </c>
      <c r="E157">
        <v>1</v>
      </c>
      <c r="F157" t="s">
        <v>95</v>
      </c>
      <c r="G157">
        <v>20050420</v>
      </c>
      <c r="H157" t="s">
        <v>1506</v>
      </c>
      <c r="I157" t="s">
        <v>1507</v>
      </c>
      <c r="J157" t="s">
        <v>1329</v>
      </c>
      <c r="K157" t="s">
        <v>141</v>
      </c>
      <c r="L157" t="s">
        <v>95</v>
      </c>
      <c r="M157" t="s">
        <v>1476</v>
      </c>
      <c r="O157" s="2" t="str">
        <f>IFERROR(IF($B157="","",INDEX(所属情報!$E:$E,MATCH($A157,所属情報!$A:$A,0))),"")</f>
        <v>Sonoda Women's Univ.</v>
      </c>
      <c r="P157" s="2" t="str">
        <f t="shared" si="6"/>
        <v>武田　璃緒 (1)</v>
      </c>
      <c r="Q157" s="2" t="str">
        <f t="shared" si="7"/>
        <v>ﾀｹﾀﾞ ﾘｵ</v>
      </c>
      <c r="R157" s="2" t="str">
        <f t="shared" si="8"/>
        <v>TAKEDA Rio (05)</v>
      </c>
      <c r="S157" s="2" t="str">
        <f>IFERROR(IF($F157="","",INDEX(リスト!$C:$C,MATCH($F157,リスト!$B:$B,0))),"")</f>
        <v>28</v>
      </c>
      <c r="T157" s="2" t="str">
        <f>IFERROR(IF($K157="","",INDEX(リスト!$F:$F,MATCH($K157,リスト!$E:$E,0))),"")</f>
        <v>JPN</v>
      </c>
      <c r="U157" s="2" t="str">
        <f>IF($B157="","",RIGHT($G157*1000+200+COUNTIF($G$2:$G157,$G157),9))</f>
        <v>050420201</v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>姫路女学院・兵　庫</v>
      </c>
    </row>
    <row r="158" spans="1:22" x14ac:dyDescent="0.45">
      <c r="A158" t="s">
        <v>1058</v>
      </c>
      <c r="B158">
        <v>157</v>
      </c>
      <c r="C158" t="s">
        <v>1508</v>
      </c>
      <c r="D158" t="s">
        <v>1509</v>
      </c>
      <c r="E158">
        <v>1</v>
      </c>
      <c r="F158" t="s">
        <v>93</v>
      </c>
      <c r="G158">
        <v>20051013</v>
      </c>
      <c r="H158" t="s">
        <v>1510</v>
      </c>
      <c r="I158" t="s">
        <v>1351</v>
      </c>
      <c r="J158" t="s">
        <v>1511</v>
      </c>
      <c r="K158" t="s">
        <v>141</v>
      </c>
      <c r="L158" t="s">
        <v>93</v>
      </c>
      <c r="M158" t="s">
        <v>725</v>
      </c>
      <c r="O158" s="2" t="str">
        <f>IFERROR(IF($B158="","",INDEX(所属情報!$E:$E,MATCH($A158,所属情報!$A:$A,0))),"")</f>
        <v>Sonoda Women's Univ.</v>
      </c>
      <c r="P158" s="2" t="str">
        <f t="shared" si="6"/>
        <v>田中　美羽 (1)</v>
      </c>
      <c r="Q158" s="2" t="str">
        <f t="shared" si="7"/>
        <v>ﾀﾅｶ ﾐｳ</v>
      </c>
      <c r="R158" s="2" t="str">
        <f t="shared" si="8"/>
        <v>TANAKA Miu (05)</v>
      </c>
      <c r="S158" s="2" t="str">
        <f>IFERROR(IF($F158="","",INDEX(リスト!$C:$C,MATCH($F158,リスト!$B:$B,0))),"")</f>
        <v>27</v>
      </c>
      <c r="T158" s="2" t="str">
        <f>IFERROR(IF($K158="","",INDEX(リスト!$F:$F,MATCH($K158,リスト!$E:$E,0))),"")</f>
        <v>JPN</v>
      </c>
      <c r="U158" s="2" t="str">
        <f>IF($B158="","",RIGHT($G158*1000+200+COUNTIF($G$2:$G158,$G158),9))</f>
        <v>051013201</v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>大塚・大　阪</v>
      </c>
    </row>
    <row r="159" spans="1:22" x14ac:dyDescent="0.45">
      <c r="A159" t="s">
        <v>1058</v>
      </c>
      <c r="B159">
        <v>158</v>
      </c>
      <c r="C159" t="s">
        <v>1512</v>
      </c>
      <c r="D159" t="s">
        <v>1513</v>
      </c>
      <c r="E159">
        <v>1</v>
      </c>
      <c r="F159" t="s">
        <v>91</v>
      </c>
      <c r="G159">
        <v>20050908</v>
      </c>
      <c r="H159" t="s">
        <v>1514</v>
      </c>
      <c r="I159" t="s">
        <v>1515</v>
      </c>
      <c r="J159" t="s">
        <v>1516</v>
      </c>
      <c r="K159" t="s">
        <v>141</v>
      </c>
      <c r="L159" t="s">
        <v>91</v>
      </c>
      <c r="M159" t="s">
        <v>742</v>
      </c>
      <c r="O159" s="2" t="str">
        <f>IFERROR(IF($B159="","",INDEX(所属情報!$E:$E,MATCH($A159,所属情報!$A:$A,0))),"")</f>
        <v>Sonoda Women's Univ.</v>
      </c>
      <c r="P159" s="2" t="str">
        <f t="shared" si="6"/>
        <v>寺下　玲奈 (1)</v>
      </c>
      <c r="Q159" s="2" t="str">
        <f t="shared" si="7"/>
        <v>ﾃﾗｼﾀ ﾚﾅ</v>
      </c>
      <c r="R159" s="2" t="str">
        <f t="shared" si="8"/>
        <v>TERASHITA Rena (05)</v>
      </c>
      <c r="S159" s="2" t="str">
        <f>IFERROR(IF($F159="","",INDEX(リスト!$C:$C,MATCH($F159,リスト!$B:$B,0))),"")</f>
        <v>26</v>
      </c>
      <c r="T159" s="2" t="str">
        <f>IFERROR(IF($K159="","",INDEX(リスト!$F:$F,MATCH($K159,リスト!$E:$E,0))),"")</f>
        <v>JPN</v>
      </c>
      <c r="U159" s="2" t="str">
        <f>IF($B159="","",RIGHT($G159*1000+200+COUNTIF($G$2:$G159,$G159),9))</f>
        <v>050908201</v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>京都橘・京　都</v>
      </c>
    </row>
    <row r="160" spans="1:22" x14ac:dyDescent="0.45">
      <c r="A160" t="s">
        <v>1058</v>
      </c>
      <c r="B160">
        <v>159</v>
      </c>
      <c r="C160" t="s">
        <v>1517</v>
      </c>
      <c r="D160" t="s">
        <v>1518</v>
      </c>
      <c r="E160">
        <v>1</v>
      </c>
      <c r="F160" t="s">
        <v>95</v>
      </c>
      <c r="G160">
        <v>20060327</v>
      </c>
      <c r="H160" t="s">
        <v>1519</v>
      </c>
      <c r="I160" t="s">
        <v>1520</v>
      </c>
      <c r="J160" t="s">
        <v>1269</v>
      </c>
      <c r="K160" t="s">
        <v>141</v>
      </c>
      <c r="L160" t="s">
        <v>95</v>
      </c>
      <c r="M160" t="s">
        <v>1476</v>
      </c>
      <c r="O160" s="2" t="str">
        <f>IFERROR(IF($B160="","",INDEX(所属情報!$E:$E,MATCH($A160,所属情報!$A:$A,0))),"")</f>
        <v>Sonoda Women's Univ.</v>
      </c>
      <c r="P160" s="2" t="str">
        <f t="shared" si="6"/>
        <v>永井　彩花 (1)</v>
      </c>
      <c r="Q160" s="2" t="str">
        <f t="shared" si="7"/>
        <v>ﾅｶﾞｲ ｱﾔｶ</v>
      </c>
      <c r="R160" s="2" t="str">
        <f t="shared" si="8"/>
        <v>NAGAI Ayaka (06)</v>
      </c>
      <c r="S160" s="2" t="str">
        <f>IFERROR(IF($F160="","",INDEX(リスト!$C:$C,MATCH($F160,リスト!$B:$B,0))),"")</f>
        <v>28</v>
      </c>
      <c r="T160" s="2" t="str">
        <f>IFERROR(IF($K160="","",INDEX(リスト!$F:$F,MATCH($K160,リスト!$E:$E,0))),"")</f>
        <v>JPN</v>
      </c>
      <c r="U160" s="2" t="str">
        <f>IF($B160="","",RIGHT($G160*1000+200+COUNTIF($G$2:$G160,$G160),9))</f>
        <v>060327201</v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>姫路女学院・兵　庫</v>
      </c>
    </row>
    <row r="161" spans="1:22" x14ac:dyDescent="0.45">
      <c r="A161" t="s">
        <v>1058</v>
      </c>
      <c r="B161">
        <v>160</v>
      </c>
      <c r="C161" t="s">
        <v>1521</v>
      </c>
      <c r="D161" t="s">
        <v>1522</v>
      </c>
      <c r="E161">
        <v>1</v>
      </c>
      <c r="F161" t="s">
        <v>119</v>
      </c>
      <c r="G161">
        <v>20051130</v>
      </c>
      <c r="H161" t="s">
        <v>1523</v>
      </c>
      <c r="I161" t="s">
        <v>926</v>
      </c>
      <c r="J161" t="s">
        <v>1524</v>
      </c>
      <c r="K161" t="s">
        <v>141</v>
      </c>
      <c r="L161" t="s">
        <v>119</v>
      </c>
      <c r="M161" t="s">
        <v>1311</v>
      </c>
      <c r="O161" s="2" t="str">
        <f>IFERROR(IF($B161="","",INDEX(所属情報!$E:$E,MATCH($A161,所属情報!$A:$A,0))),"")</f>
        <v>Sonoda Women's Univ.</v>
      </c>
      <c r="P161" s="2" t="str">
        <f t="shared" si="6"/>
        <v>樋口　萌花 (1)</v>
      </c>
      <c r="Q161" s="2" t="str">
        <f t="shared" si="7"/>
        <v>ﾋｸﾞﾁ ﾓｴｶ</v>
      </c>
      <c r="R161" s="2" t="str">
        <f t="shared" si="8"/>
        <v>HIGUCHI Moeka (05)</v>
      </c>
      <c r="S161" s="2" t="str">
        <f>IFERROR(IF($F161="","",INDEX(リスト!$C:$C,MATCH($F161,リスト!$B:$B,0))),"")</f>
        <v>40</v>
      </c>
      <c r="T161" s="2" t="str">
        <f>IFERROR(IF($K161="","",INDEX(リスト!$F:$F,MATCH($K161,リスト!$E:$E,0))),"")</f>
        <v>JPN</v>
      </c>
      <c r="U161" s="2" t="str">
        <f>IF($B161="","",RIGHT($G161*1000+200+COUNTIF($G$2:$G161,$G161),9))</f>
        <v>051130201</v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>東筑紫学園・福　岡</v>
      </c>
    </row>
    <row r="162" spans="1:22" x14ac:dyDescent="0.45">
      <c r="A162" t="s">
        <v>1058</v>
      </c>
      <c r="B162">
        <v>161</v>
      </c>
      <c r="C162" t="s">
        <v>1525</v>
      </c>
      <c r="D162" t="s">
        <v>1526</v>
      </c>
      <c r="E162">
        <v>1</v>
      </c>
      <c r="F162" t="s">
        <v>105</v>
      </c>
      <c r="G162">
        <v>20050528</v>
      </c>
      <c r="H162" t="s">
        <v>1527</v>
      </c>
      <c r="I162" t="s">
        <v>1528</v>
      </c>
      <c r="J162" t="s">
        <v>1001</v>
      </c>
      <c r="K162" t="s">
        <v>141</v>
      </c>
      <c r="L162" t="s">
        <v>105</v>
      </c>
      <c r="M162" t="s">
        <v>1529</v>
      </c>
      <c r="O162" s="2" t="str">
        <f>IFERROR(IF($B162="","",INDEX(所属情報!$E:$E,MATCH($A162,所属情報!$A:$A,0))),"")</f>
        <v>Sonoda Women's Univ.</v>
      </c>
      <c r="P162" s="2" t="str">
        <f t="shared" si="6"/>
        <v>平岡　優花 (1)</v>
      </c>
      <c r="Q162" s="2" t="str">
        <f t="shared" si="7"/>
        <v>ﾋﾗｵｶ ﾕｳｶ</v>
      </c>
      <c r="R162" s="2" t="str">
        <f t="shared" si="8"/>
        <v>HIRAOKA Yuka (05)</v>
      </c>
      <c r="S162" s="2" t="str">
        <f>IFERROR(IF($F162="","",INDEX(リスト!$C:$C,MATCH($F162,リスト!$B:$B,0))),"")</f>
        <v>33</v>
      </c>
      <c r="T162" s="2" t="str">
        <f>IFERROR(IF($K162="","",INDEX(リスト!$F:$F,MATCH($K162,リスト!$E:$E,0))),"")</f>
        <v>JPN</v>
      </c>
      <c r="U162" s="2" t="str">
        <f>IF($B162="","",RIGHT($G162*1000+200+COUNTIF($G$2:$G162,$G162),9))</f>
        <v>050528201</v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>倉敷中央・岡　山</v>
      </c>
    </row>
    <row r="163" spans="1:22" x14ac:dyDescent="0.45">
      <c r="A163" t="s">
        <v>1058</v>
      </c>
      <c r="B163">
        <v>162</v>
      </c>
      <c r="C163" t="s">
        <v>1530</v>
      </c>
      <c r="D163" t="s">
        <v>1531</v>
      </c>
      <c r="E163">
        <v>1</v>
      </c>
      <c r="F163" t="s">
        <v>95</v>
      </c>
      <c r="G163">
        <v>20051121</v>
      </c>
      <c r="H163" t="s">
        <v>1532</v>
      </c>
      <c r="I163" t="s">
        <v>1533</v>
      </c>
      <c r="J163" t="s">
        <v>1534</v>
      </c>
      <c r="K163" t="s">
        <v>141</v>
      </c>
      <c r="L163" t="s">
        <v>95</v>
      </c>
      <c r="M163" t="s">
        <v>1476</v>
      </c>
      <c r="O163" s="2" t="str">
        <f>IFERROR(IF($B163="","",INDEX(所属情報!$E:$E,MATCH($A163,所属情報!$A:$A,0))),"")</f>
        <v>Sonoda Women's Univ.</v>
      </c>
      <c r="P163" s="2" t="str">
        <f t="shared" si="6"/>
        <v>舟引　萌恵 (1)</v>
      </c>
      <c r="Q163" s="2" t="str">
        <f t="shared" si="7"/>
        <v>ﾌﾅﾋﾞｷ ﾓｴ</v>
      </c>
      <c r="R163" s="2" t="str">
        <f t="shared" si="8"/>
        <v>FUNABIKI Moe (05)</v>
      </c>
      <c r="S163" s="2" t="str">
        <f>IFERROR(IF($F163="","",INDEX(リスト!$C:$C,MATCH($F163,リスト!$B:$B,0))),"")</f>
        <v>28</v>
      </c>
      <c r="T163" s="2" t="str">
        <f>IFERROR(IF($K163="","",INDEX(リスト!$F:$F,MATCH($K163,リスト!$E:$E,0))),"")</f>
        <v>JPN</v>
      </c>
      <c r="U163" s="2" t="str">
        <f>IF($B163="","",RIGHT($G163*1000+200+COUNTIF($G$2:$G163,$G163),9))</f>
        <v>051121201</v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>姫路女学院・兵　庫</v>
      </c>
    </row>
    <row r="164" spans="1:22" x14ac:dyDescent="0.45">
      <c r="A164" t="s">
        <v>1058</v>
      </c>
      <c r="B164">
        <v>163</v>
      </c>
      <c r="C164" t="s">
        <v>1535</v>
      </c>
      <c r="D164" t="s">
        <v>1536</v>
      </c>
      <c r="E164">
        <v>1</v>
      </c>
      <c r="F164" t="s">
        <v>99</v>
      </c>
      <c r="G164">
        <v>20050928</v>
      </c>
      <c r="H164" t="s">
        <v>1537</v>
      </c>
      <c r="I164" t="s">
        <v>1538</v>
      </c>
      <c r="J164" t="s">
        <v>1539</v>
      </c>
      <c r="K164" t="s">
        <v>141</v>
      </c>
      <c r="L164" t="s">
        <v>99</v>
      </c>
      <c r="M164" t="s">
        <v>1119</v>
      </c>
      <c r="O164" s="2" t="str">
        <f>IFERROR(IF($B164="","",INDEX(所属情報!$E:$E,MATCH($A164,所属情報!$A:$A,0))),"")</f>
        <v>Sonoda Women's Univ.</v>
      </c>
      <c r="P164" s="2" t="str">
        <f t="shared" si="6"/>
        <v>南方　麻央 (1)</v>
      </c>
      <c r="Q164" s="2" t="str">
        <f t="shared" si="7"/>
        <v>ﾐﾅｶﾀ ﾏｵ</v>
      </c>
      <c r="R164" s="2" t="str">
        <f t="shared" si="8"/>
        <v>MINAKATA Mao (05)</v>
      </c>
      <c r="S164" s="2" t="str">
        <f>IFERROR(IF($F164="","",INDEX(リスト!$C:$C,MATCH($F164,リスト!$B:$B,0))),"")</f>
        <v>30</v>
      </c>
      <c r="T164" s="2" t="str">
        <f>IFERROR(IF($K164="","",INDEX(リスト!$F:$F,MATCH($K164,リスト!$E:$E,0))),"")</f>
        <v>JPN</v>
      </c>
      <c r="U164" s="2" t="str">
        <f>IF($B164="","",RIGHT($G164*1000+200+COUNTIF($G$2:$G164,$G164),9))</f>
        <v>050928201</v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>和歌山北・和歌山</v>
      </c>
    </row>
    <row r="165" spans="1:22" x14ac:dyDescent="0.45">
      <c r="A165" t="s">
        <v>1058</v>
      </c>
      <c r="B165">
        <v>164</v>
      </c>
      <c r="C165" t="s">
        <v>1540</v>
      </c>
      <c r="D165" t="s">
        <v>1541</v>
      </c>
      <c r="E165">
        <v>1</v>
      </c>
      <c r="F165" t="s">
        <v>93</v>
      </c>
      <c r="G165">
        <v>20050930</v>
      </c>
      <c r="H165" t="s">
        <v>1542</v>
      </c>
      <c r="I165" t="s">
        <v>1543</v>
      </c>
      <c r="J165" t="s">
        <v>747</v>
      </c>
      <c r="K165" t="s">
        <v>141</v>
      </c>
      <c r="L165" t="s">
        <v>91</v>
      </c>
      <c r="M165" t="s">
        <v>742</v>
      </c>
      <c r="O165" s="2" t="str">
        <f>IFERROR(IF($B165="","",INDEX(所属情報!$E:$E,MATCH($A165,所属情報!$A:$A,0))),"")</f>
        <v>Sonoda Women's Univ.</v>
      </c>
      <c r="P165" s="2" t="str">
        <f t="shared" si="6"/>
        <v>森本　海咲希 (1)</v>
      </c>
      <c r="Q165" s="2" t="str">
        <f t="shared" si="7"/>
        <v>ﾓﾘﾓﾄ ﾐｻｷ</v>
      </c>
      <c r="R165" s="2" t="str">
        <f t="shared" si="8"/>
        <v>MORIMOTO Misaki (05)</v>
      </c>
      <c r="S165" s="2" t="str">
        <f>IFERROR(IF($F165="","",INDEX(リスト!$C:$C,MATCH($F165,リスト!$B:$B,0))),"")</f>
        <v>27</v>
      </c>
      <c r="T165" s="2" t="str">
        <f>IFERROR(IF($K165="","",INDEX(リスト!$F:$F,MATCH($K165,リスト!$E:$E,0))),"")</f>
        <v>JPN</v>
      </c>
      <c r="U165" s="2" t="str">
        <f>IF($B165="","",RIGHT($G165*1000+200+COUNTIF($G$2:$G165,$G165),9))</f>
        <v>050930201</v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>京都橘・京　都</v>
      </c>
    </row>
    <row r="166" spans="1:22" x14ac:dyDescent="0.45">
      <c r="A166" t="s">
        <v>1058</v>
      </c>
      <c r="B166">
        <v>165</v>
      </c>
      <c r="C166" t="s">
        <v>1544</v>
      </c>
      <c r="D166" t="s">
        <v>1545</v>
      </c>
      <c r="E166">
        <v>1</v>
      </c>
      <c r="F166" t="s">
        <v>99</v>
      </c>
      <c r="G166">
        <v>20051220</v>
      </c>
      <c r="H166" t="s">
        <v>1546</v>
      </c>
      <c r="I166" t="s">
        <v>1547</v>
      </c>
      <c r="J166" t="s">
        <v>1548</v>
      </c>
      <c r="K166" t="s">
        <v>141</v>
      </c>
      <c r="L166" t="s">
        <v>99</v>
      </c>
      <c r="M166" t="s">
        <v>1549</v>
      </c>
      <c r="O166" s="2" t="str">
        <f>IFERROR(IF($B166="","",INDEX(所属情報!$E:$E,MATCH($A166,所属情報!$A:$A,0))),"")</f>
        <v>Sonoda Women's Univ.</v>
      </c>
      <c r="P166" s="2" t="str">
        <f t="shared" si="6"/>
        <v>山中　優依 (1)</v>
      </c>
      <c r="Q166" s="2" t="str">
        <f t="shared" si="7"/>
        <v>ﾔﾏﾅｶ ﾕｲ</v>
      </c>
      <c r="R166" s="2" t="str">
        <f t="shared" si="8"/>
        <v>YAMANAKA Yui (05)</v>
      </c>
      <c r="S166" s="2" t="str">
        <f>IFERROR(IF($F166="","",INDEX(リスト!$C:$C,MATCH($F166,リスト!$B:$B,0))),"")</f>
        <v>30</v>
      </c>
      <c r="T166" s="2" t="str">
        <f>IFERROR(IF($K166="","",INDEX(リスト!$F:$F,MATCH($K166,リスト!$E:$E,0))),"")</f>
        <v>JPN</v>
      </c>
      <c r="U166" s="2" t="str">
        <f>IF($B166="","",RIGHT($G166*1000+200+COUNTIF($G$2:$G166,$G166),9))</f>
        <v>051220201</v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>熊野・和歌山</v>
      </c>
    </row>
    <row r="167" spans="1:22" x14ac:dyDescent="0.45">
      <c r="A167" t="s">
        <v>1058</v>
      </c>
      <c r="B167">
        <v>166</v>
      </c>
      <c r="C167" t="s">
        <v>1550</v>
      </c>
      <c r="D167" t="s">
        <v>1551</v>
      </c>
      <c r="E167">
        <v>1</v>
      </c>
      <c r="F167" t="s">
        <v>107</v>
      </c>
      <c r="G167">
        <v>20060129</v>
      </c>
      <c r="H167" t="s">
        <v>1552</v>
      </c>
      <c r="I167" t="s">
        <v>735</v>
      </c>
      <c r="J167" t="s">
        <v>1553</v>
      </c>
      <c r="K167" t="s">
        <v>141</v>
      </c>
      <c r="L167" t="s">
        <v>107</v>
      </c>
      <c r="M167" t="s">
        <v>1554</v>
      </c>
      <c r="O167" s="2" t="str">
        <f>IFERROR(IF($B167="","",INDEX(所属情報!$E:$E,MATCH($A167,所属情報!$A:$A,0))),"")</f>
        <v>Sonoda Women's Univ.</v>
      </c>
      <c r="P167" s="2" t="str">
        <f t="shared" si="6"/>
        <v>山本　つき (1)</v>
      </c>
      <c r="Q167" s="2" t="str">
        <f t="shared" si="7"/>
        <v>ﾔﾏﾓﾄ ﾂｷ</v>
      </c>
      <c r="R167" s="2" t="str">
        <f t="shared" si="8"/>
        <v>YAMAMOTO Tsuki (06)</v>
      </c>
      <c r="S167" s="2" t="str">
        <f>IFERROR(IF($F167="","",INDEX(リスト!$C:$C,MATCH($F167,リスト!$B:$B,0))),"")</f>
        <v>34</v>
      </c>
      <c r="T167" s="2" t="str">
        <f>IFERROR(IF($K167="","",INDEX(リスト!$F:$F,MATCH($K167,リスト!$E:$E,0))),"")</f>
        <v>JPN</v>
      </c>
      <c r="U167" s="2" t="str">
        <f>IF($B167="","",RIGHT($G167*1000+200+COUNTIF($G$2:$G167,$G167),9))</f>
        <v>060129201</v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>宮島工業・広　島</v>
      </c>
    </row>
    <row r="168" spans="1:22" x14ac:dyDescent="0.45">
      <c r="A168" t="s">
        <v>1058</v>
      </c>
      <c r="B168">
        <v>167</v>
      </c>
      <c r="C168" t="s">
        <v>1555</v>
      </c>
      <c r="D168" t="s">
        <v>1556</v>
      </c>
      <c r="E168">
        <v>1</v>
      </c>
      <c r="F168" t="s">
        <v>97</v>
      </c>
      <c r="G168">
        <v>20050903</v>
      </c>
      <c r="H168" t="s">
        <v>1557</v>
      </c>
      <c r="I168" t="s">
        <v>735</v>
      </c>
      <c r="J168" t="s">
        <v>976</v>
      </c>
      <c r="K168" t="s">
        <v>141</v>
      </c>
      <c r="L168" t="s">
        <v>97</v>
      </c>
      <c r="M168" t="s">
        <v>1373</v>
      </c>
      <c r="O168" s="2" t="str">
        <f>IFERROR(IF($B168="","",INDEX(所属情報!$E:$E,MATCH($A168,所属情報!$A:$A,0))),"")</f>
        <v>Sonoda Women's Univ.</v>
      </c>
      <c r="P168" s="2" t="str">
        <f t="shared" si="6"/>
        <v>山本　優子 (1)</v>
      </c>
      <c r="Q168" s="2" t="str">
        <f t="shared" si="7"/>
        <v>ﾔﾏﾓﾄ ﾕｳｺ</v>
      </c>
      <c r="R168" s="2" t="str">
        <f t="shared" si="8"/>
        <v>YAMAMOTO Yuko (05)</v>
      </c>
      <c r="S168" s="2" t="str">
        <f>IFERROR(IF($F168="","",INDEX(リスト!$C:$C,MATCH($F168,リスト!$B:$B,0))),"")</f>
        <v>29</v>
      </c>
      <c r="T168" s="2" t="str">
        <f>IFERROR(IF($K168="","",INDEX(リスト!$F:$F,MATCH($K168,リスト!$E:$E,0))),"")</f>
        <v>JPN</v>
      </c>
      <c r="U168" s="2" t="str">
        <f>IF($B168="","",RIGHT($G168*1000+200+COUNTIF($G$2:$G168,$G168),9))</f>
        <v>050903201</v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>添上・奈　良</v>
      </c>
    </row>
    <row r="169" spans="1:22" x14ac:dyDescent="0.45">
      <c r="A169" t="s">
        <v>1058</v>
      </c>
      <c r="B169">
        <v>168</v>
      </c>
      <c r="C169" t="s">
        <v>1558</v>
      </c>
      <c r="D169" t="s">
        <v>1559</v>
      </c>
      <c r="E169">
        <v>1</v>
      </c>
      <c r="F169" t="s">
        <v>81</v>
      </c>
      <c r="G169">
        <v>20060313</v>
      </c>
      <c r="H169" t="s">
        <v>1560</v>
      </c>
      <c r="I169" t="s">
        <v>735</v>
      </c>
      <c r="J169" t="s">
        <v>1214</v>
      </c>
      <c r="K169" t="s">
        <v>141</v>
      </c>
      <c r="L169" t="s">
        <v>81</v>
      </c>
      <c r="M169" t="s">
        <v>1561</v>
      </c>
      <c r="O169" s="2" t="str">
        <f>IFERROR(IF($B169="","",INDEX(所属情報!$E:$E,MATCH($A169,所属情報!$A:$A,0))),"")</f>
        <v>Sonoda Women's Univ.</v>
      </c>
      <c r="P169" s="2" t="str">
        <f t="shared" si="6"/>
        <v>山本　琉凪 (1)</v>
      </c>
      <c r="Q169" s="2" t="str">
        <f t="shared" si="7"/>
        <v>ﾔﾏﾓﾄ ﾙﾅ</v>
      </c>
      <c r="R169" s="2" t="str">
        <f t="shared" si="8"/>
        <v>YAMAMOTO Runa (06)</v>
      </c>
      <c r="S169" s="2" t="str">
        <f>IFERROR(IF($F169="","",INDEX(リスト!$C:$C,MATCH($F169,リスト!$B:$B,0))),"")</f>
        <v>21</v>
      </c>
      <c r="T169" s="2" t="str">
        <f>IFERROR(IF($K169="","",INDEX(リスト!$F:$F,MATCH($K169,リスト!$E:$E,0))),"")</f>
        <v>JPN</v>
      </c>
      <c r="U169" s="2" t="str">
        <f>IF($B169="","",RIGHT($G169*1000+200+COUNTIF($G$2:$G169,$G169),9))</f>
        <v>060313201</v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>美濃加茂・岐　阜</v>
      </c>
    </row>
    <row r="170" spans="1:22" x14ac:dyDescent="0.45">
      <c r="A170" t="s">
        <v>1058</v>
      </c>
      <c r="B170">
        <v>169</v>
      </c>
      <c r="C170" t="s">
        <v>1562</v>
      </c>
      <c r="D170" t="s">
        <v>1563</v>
      </c>
      <c r="E170">
        <v>1</v>
      </c>
      <c r="F170" t="s">
        <v>95</v>
      </c>
      <c r="G170">
        <v>20050912</v>
      </c>
      <c r="H170" t="s">
        <v>1564</v>
      </c>
      <c r="I170" t="s">
        <v>1565</v>
      </c>
      <c r="J170" t="s">
        <v>1566</v>
      </c>
      <c r="K170" t="s">
        <v>141</v>
      </c>
      <c r="L170" t="s">
        <v>95</v>
      </c>
      <c r="M170" t="s">
        <v>1264</v>
      </c>
      <c r="O170" s="2" t="str">
        <f>IFERROR(IF($B170="","",INDEX(所属情報!$E:$E,MATCH($A170,所属情報!$A:$A,0))),"")</f>
        <v>Sonoda Women's Univ.</v>
      </c>
      <c r="P170" s="2" t="str">
        <f t="shared" si="6"/>
        <v>好井　愛結 (1)</v>
      </c>
      <c r="Q170" s="2" t="str">
        <f t="shared" si="7"/>
        <v>ﾖｼｲ ｱﾕ</v>
      </c>
      <c r="R170" s="2" t="str">
        <f t="shared" si="8"/>
        <v>YOSHII Ayu (05)</v>
      </c>
      <c r="S170" s="2" t="str">
        <f>IFERROR(IF($F170="","",INDEX(リスト!$C:$C,MATCH($F170,リスト!$B:$B,0))),"")</f>
        <v>28</v>
      </c>
      <c r="T170" s="2" t="str">
        <f>IFERROR(IF($K170="","",INDEX(リスト!$F:$F,MATCH($K170,リスト!$E:$E,0))),"")</f>
        <v>JPN</v>
      </c>
      <c r="U170" s="2" t="str">
        <f>IF($B170="","",RIGHT($G170*1000+200+COUNTIF($G$2:$G170,$G170),9))</f>
        <v>050912201</v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>神戸山手女子・兵　庫</v>
      </c>
    </row>
    <row r="171" spans="1:22" x14ac:dyDescent="0.45">
      <c r="A171" t="s">
        <v>1058</v>
      </c>
      <c r="B171">
        <v>170</v>
      </c>
      <c r="C171" t="s">
        <v>1567</v>
      </c>
      <c r="D171" t="s">
        <v>1568</v>
      </c>
      <c r="E171">
        <v>1</v>
      </c>
      <c r="F171" t="s">
        <v>95</v>
      </c>
      <c r="G171">
        <v>20050912</v>
      </c>
      <c r="H171" t="s">
        <v>1569</v>
      </c>
      <c r="I171" t="s">
        <v>1565</v>
      </c>
      <c r="J171" t="s">
        <v>891</v>
      </c>
      <c r="K171" t="s">
        <v>141</v>
      </c>
      <c r="L171" t="s">
        <v>95</v>
      </c>
      <c r="M171" t="s">
        <v>922</v>
      </c>
      <c r="O171" s="2" t="str">
        <f>IFERROR(IF($B171="","",INDEX(所属情報!$E:$E,MATCH($A171,所属情報!$A:$A,0))),"")</f>
        <v>Sonoda Women's Univ.</v>
      </c>
      <c r="P171" s="2" t="str">
        <f t="shared" si="6"/>
        <v>好井　万結 (1)</v>
      </c>
      <c r="Q171" s="2" t="str">
        <f t="shared" si="7"/>
        <v>ﾖｼｲ ﾏﾕ</v>
      </c>
      <c r="R171" s="2" t="str">
        <f t="shared" si="8"/>
        <v>YOSHII Mayu (05)</v>
      </c>
      <c r="S171" s="2" t="str">
        <f>IFERROR(IF($F171="","",INDEX(リスト!$C:$C,MATCH($F171,リスト!$B:$B,0))),"")</f>
        <v>28</v>
      </c>
      <c r="T171" s="2" t="str">
        <f>IFERROR(IF($K171="","",INDEX(リスト!$F:$F,MATCH($K171,リスト!$E:$E,0))),"")</f>
        <v>JPN</v>
      </c>
      <c r="U171" s="2" t="str">
        <f>IF($B171="","",RIGHT($G171*1000+200+COUNTIF($G$2:$G171,$G171),9))</f>
        <v>050912202</v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>園田学園・兵　庫</v>
      </c>
    </row>
    <row r="172" spans="1:22" x14ac:dyDescent="0.45">
      <c r="A172" t="s">
        <v>1058</v>
      </c>
      <c r="B172">
        <v>171</v>
      </c>
      <c r="C172" t="s">
        <v>1570</v>
      </c>
      <c r="D172" t="s">
        <v>1571</v>
      </c>
      <c r="E172">
        <v>1</v>
      </c>
      <c r="F172" t="s">
        <v>133</v>
      </c>
      <c r="G172">
        <v>20060325</v>
      </c>
      <c r="H172" t="s">
        <v>1572</v>
      </c>
      <c r="I172" t="s">
        <v>1573</v>
      </c>
      <c r="J172" t="s">
        <v>1574</v>
      </c>
      <c r="K172" t="s">
        <v>141</v>
      </c>
      <c r="L172" t="s">
        <v>1575</v>
      </c>
      <c r="O172" s="2" t="str">
        <f>IFERROR(IF($B172="","",INDEX(所属情報!$E:$E,MATCH($A172,所属情報!$A:$A,0))),"")</f>
        <v>Sonoda Women's Univ.</v>
      </c>
      <c r="P172" s="2" t="str">
        <f t="shared" si="6"/>
        <v>上江洲　柚子 (1)</v>
      </c>
      <c r="Q172" s="2" t="str">
        <f t="shared" si="7"/>
        <v>ｳｴｽﾞ ﾕｽﾞ</v>
      </c>
      <c r="R172" s="2" t="str">
        <f t="shared" si="8"/>
        <v>UEZU Yuzu (06)</v>
      </c>
      <c r="S172" s="2" t="str">
        <f>IFERROR(IF($F172="","",INDEX(リスト!$C:$C,MATCH($F172,リスト!$B:$B,0))),"")</f>
        <v>47</v>
      </c>
      <c r="T172" s="2" t="str">
        <f>IFERROR(IF($K172="","",INDEX(リスト!$F:$F,MATCH($K172,リスト!$E:$E,0))),"")</f>
        <v>JPN</v>
      </c>
      <c r="U172" s="2" t="str">
        <f>IF($B172="","",RIGHT($G172*1000+200+COUNTIF($G$2:$G172,$G172),9))</f>
        <v>060325201</v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>　－　</v>
      </c>
    </row>
    <row r="173" spans="1:22" x14ac:dyDescent="0.45">
      <c r="A173" t="s">
        <v>1576</v>
      </c>
      <c r="B173">
        <v>172</v>
      </c>
      <c r="C173" t="s">
        <v>1577</v>
      </c>
      <c r="D173" t="s">
        <v>1578</v>
      </c>
      <c r="E173">
        <v>4</v>
      </c>
      <c r="F173" t="s">
        <v>115</v>
      </c>
      <c r="G173">
        <v>20030314</v>
      </c>
      <c r="H173" t="s">
        <v>1579</v>
      </c>
      <c r="I173" t="s">
        <v>1580</v>
      </c>
      <c r="J173" t="s">
        <v>747</v>
      </c>
      <c r="K173" t="s">
        <v>141</v>
      </c>
      <c r="L173" t="s">
        <v>115</v>
      </c>
      <c r="M173" t="s">
        <v>1581</v>
      </c>
      <c r="O173" s="2" t="str">
        <f>IFERROR(IF($B173="","",INDEX(所属情報!$E:$E,MATCH($A173,所属情報!$A:$A,0))),"")</f>
        <v>Konan Univ.</v>
      </c>
      <c r="P173" s="2" t="str">
        <f t="shared" si="6"/>
        <v>青野　美咲 (4)</v>
      </c>
      <c r="Q173" s="2" t="str">
        <f t="shared" si="7"/>
        <v>ｱｵﾉ ﾐｻｷ</v>
      </c>
      <c r="R173" s="2" t="str">
        <f t="shared" si="8"/>
        <v>AONO Misaki (03)</v>
      </c>
      <c r="S173" s="2" t="str">
        <f>IFERROR(IF($F173="","",INDEX(リスト!$C:$C,MATCH($F173,リスト!$B:$B,0))),"")</f>
        <v>38</v>
      </c>
      <c r="T173" s="2" t="str">
        <f>IFERROR(IF($K173="","",INDEX(リスト!$F:$F,MATCH($K173,リスト!$E:$E,0))),"")</f>
        <v>JPN</v>
      </c>
      <c r="U173" s="2" t="str">
        <f>IF($B173="","",RIGHT($G173*1000+200+COUNTIF($G$2:$G173,$G173),9))</f>
        <v>030314201</v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>今治北・愛　媛</v>
      </c>
    </row>
    <row r="174" spans="1:22" x14ac:dyDescent="0.45">
      <c r="A174" t="s">
        <v>1576</v>
      </c>
      <c r="B174">
        <v>173</v>
      </c>
      <c r="C174" t="s">
        <v>1582</v>
      </c>
      <c r="D174" t="s">
        <v>1583</v>
      </c>
      <c r="E174">
        <v>4</v>
      </c>
      <c r="F174" t="s">
        <v>93</v>
      </c>
      <c r="G174">
        <v>20020826</v>
      </c>
      <c r="H174" t="s">
        <v>1584</v>
      </c>
      <c r="I174" t="s">
        <v>1585</v>
      </c>
      <c r="J174" t="s">
        <v>1586</v>
      </c>
      <c r="K174" t="s">
        <v>141</v>
      </c>
      <c r="L174" t="s">
        <v>93</v>
      </c>
      <c r="M174" t="s">
        <v>1185</v>
      </c>
      <c r="O174" s="2" t="str">
        <f>IFERROR(IF($B174="","",INDEX(所属情報!$E:$E,MATCH($A174,所属情報!$A:$A,0))),"")</f>
        <v>Konan Univ.</v>
      </c>
      <c r="P174" s="2" t="str">
        <f t="shared" si="6"/>
        <v>青山　華依 (4)</v>
      </c>
      <c r="Q174" s="2" t="str">
        <f t="shared" si="7"/>
        <v>ｱｵﾔﾏ ﾊﾅｴ</v>
      </c>
      <c r="R174" s="2" t="str">
        <f t="shared" si="8"/>
        <v>AOYAMA Hanae (02)</v>
      </c>
      <c r="S174" s="2" t="str">
        <f>IFERROR(IF($F174="","",INDEX(リスト!$C:$C,MATCH($F174,リスト!$B:$B,0))),"")</f>
        <v>27</v>
      </c>
      <c r="T174" s="2" t="str">
        <f>IFERROR(IF($K174="","",INDEX(リスト!$F:$F,MATCH($K174,リスト!$E:$E,0))),"")</f>
        <v>JPN</v>
      </c>
      <c r="U174" s="2" t="str">
        <f>IF($B174="","",RIGHT($G174*1000+200+COUNTIF($G$2:$G174,$G174),9))</f>
        <v>020826201</v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>大阪・大　阪</v>
      </c>
    </row>
    <row r="175" spans="1:22" x14ac:dyDescent="0.45">
      <c r="A175" t="s">
        <v>1576</v>
      </c>
      <c r="B175">
        <v>174</v>
      </c>
      <c r="C175" t="s">
        <v>1587</v>
      </c>
      <c r="D175" t="s">
        <v>1588</v>
      </c>
      <c r="E175">
        <v>4</v>
      </c>
      <c r="F175" t="s">
        <v>95</v>
      </c>
      <c r="G175">
        <v>20020613</v>
      </c>
      <c r="H175" t="s">
        <v>1589</v>
      </c>
      <c r="I175" t="s">
        <v>1590</v>
      </c>
      <c r="J175" t="s">
        <v>976</v>
      </c>
      <c r="K175" t="s">
        <v>141</v>
      </c>
      <c r="L175" t="s">
        <v>95</v>
      </c>
      <c r="M175" t="s">
        <v>1591</v>
      </c>
      <c r="O175" s="2" t="str">
        <f>IFERROR(IF($B175="","",INDEX(所属情報!$E:$E,MATCH($A175,所属情報!$A:$A,0))),"")</f>
        <v>Konan Univ.</v>
      </c>
      <c r="P175" s="2" t="str">
        <f t="shared" si="6"/>
        <v>大崎　由布子 (4)</v>
      </c>
      <c r="Q175" s="2" t="str">
        <f t="shared" si="7"/>
        <v>ｵｵｻｷ ﾕｳｺ</v>
      </c>
      <c r="R175" s="2" t="str">
        <f t="shared" si="8"/>
        <v>OSAKI Yuko (02)</v>
      </c>
      <c r="S175" s="2" t="str">
        <f>IFERROR(IF($F175="","",INDEX(リスト!$C:$C,MATCH($F175,リスト!$B:$B,0))),"")</f>
        <v>28</v>
      </c>
      <c r="T175" s="2" t="str">
        <f>IFERROR(IF($K175="","",INDEX(リスト!$F:$F,MATCH($K175,リスト!$E:$E,0))),"")</f>
        <v>JPN</v>
      </c>
      <c r="U175" s="2" t="str">
        <f>IF($B175="","",RIGHT($G175*1000+200+COUNTIF($G$2:$G175,$G175),9))</f>
        <v>020613202</v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>姫路商業・兵　庫</v>
      </c>
    </row>
    <row r="176" spans="1:22" x14ac:dyDescent="0.45">
      <c r="A176" t="s">
        <v>1576</v>
      </c>
      <c r="B176">
        <v>175</v>
      </c>
      <c r="C176" t="s">
        <v>1592</v>
      </c>
      <c r="D176" t="s">
        <v>1593</v>
      </c>
      <c r="E176">
        <v>4</v>
      </c>
      <c r="F176" t="s">
        <v>93</v>
      </c>
      <c r="G176">
        <v>20021001</v>
      </c>
      <c r="H176" t="s">
        <v>1594</v>
      </c>
      <c r="I176" t="s">
        <v>1595</v>
      </c>
      <c r="J176" t="s">
        <v>1225</v>
      </c>
      <c r="K176" t="s">
        <v>141</v>
      </c>
      <c r="L176" t="s">
        <v>93</v>
      </c>
      <c r="M176" t="s">
        <v>1185</v>
      </c>
      <c r="O176" s="2" t="str">
        <f>IFERROR(IF($B176="","",INDEX(所属情報!$E:$E,MATCH($A176,所属情報!$A:$A,0))),"")</f>
        <v>Konan Univ.</v>
      </c>
      <c r="P176" s="2" t="str">
        <f t="shared" si="6"/>
        <v>國本　美柚 (4)</v>
      </c>
      <c r="Q176" s="2" t="str">
        <f t="shared" si="7"/>
        <v>ｸﾆﾓﾄ ﾐﾕ</v>
      </c>
      <c r="R176" s="2" t="str">
        <f t="shared" si="8"/>
        <v>KUNIMOTO Miyu (02)</v>
      </c>
      <c r="S176" s="2" t="str">
        <f>IFERROR(IF($F176="","",INDEX(リスト!$C:$C,MATCH($F176,リスト!$B:$B,0))),"")</f>
        <v>27</v>
      </c>
      <c r="T176" s="2" t="str">
        <f>IFERROR(IF($K176="","",INDEX(リスト!$F:$F,MATCH($K176,リスト!$E:$E,0))),"")</f>
        <v>JPN</v>
      </c>
      <c r="U176" s="2" t="str">
        <f>IF($B176="","",RIGHT($G176*1000+200+COUNTIF($G$2:$G176,$G176),9))</f>
        <v>021001201</v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>大阪・大　阪</v>
      </c>
    </row>
    <row r="177" spans="1:22" x14ac:dyDescent="0.45">
      <c r="A177" t="s">
        <v>1576</v>
      </c>
      <c r="B177">
        <v>176</v>
      </c>
      <c r="C177" t="s">
        <v>1596</v>
      </c>
      <c r="D177" t="s">
        <v>1597</v>
      </c>
      <c r="E177">
        <v>3</v>
      </c>
      <c r="F177" t="s">
        <v>131</v>
      </c>
      <c r="G177">
        <v>20030824</v>
      </c>
      <c r="H177" t="s">
        <v>1598</v>
      </c>
      <c r="I177" t="s">
        <v>1599</v>
      </c>
      <c r="J177" t="s">
        <v>759</v>
      </c>
      <c r="K177" t="s">
        <v>141</v>
      </c>
      <c r="L177" t="s">
        <v>131</v>
      </c>
      <c r="M177" t="s">
        <v>1600</v>
      </c>
      <c r="O177" s="2" t="str">
        <f>IFERROR(IF($B177="","",INDEX(所属情報!$E:$E,MATCH($A177,所属情報!$A:$A,0))),"")</f>
        <v>Konan Univ.</v>
      </c>
      <c r="P177" s="2" t="str">
        <f t="shared" si="6"/>
        <v>伊原　こころ (3)</v>
      </c>
      <c r="Q177" s="2" t="str">
        <f t="shared" si="7"/>
        <v>ｲﾊﾗ ｺｺﾛ</v>
      </c>
      <c r="R177" s="2" t="str">
        <f t="shared" si="8"/>
        <v>IHARA Kokoro (03)</v>
      </c>
      <c r="S177" s="2" t="str">
        <f>IFERROR(IF($F177="","",INDEX(リスト!$C:$C,MATCH($F177,リスト!$B:$B,0))),"")</f>
        <v>46</v>
      </c>
      <c r="T177" s="2" t="str">
        <f>IFERROR(IF($K177="","",INDEX(リスト!$F:$F,MATCH($K177,リスト!$E:$E,0))),"")</f>
        <v>JPN</v>
      </c>
      <c r="U177" s="2" t="str">
        <f>IF($B177="","",RIGHT($G177*1000+200+COUNTIF($G$2:$G177,$G177),9))</f>
        <v>030824201</v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>出水・鹿児島</v>
      </c>
    </row>
    <row r="178" spans="1:22" x14ac:dyDescent="0.45">
      <c r="A178" t="s">
        <v>1576</v>
      </c>
      <c r="B178">
        <v>177</v>
      </c>
      <c r="C178" t="s">
        <v>1601</v>
      </c>
      <c r="D178" t="s">
        <v>1602</v>
      </c>
      <c r="E178">
        <v>3</v>
      </c>
      <c r="F178" t="s">
        <v>41</v>
      </c>
      <c r="G178">
        <v>20030817</v>
      </c>
      <c r="H178" t="s">
        <v>1603</v>
      </c>
      <c r="I178" t="s">
        <v>1604</v>
      </c>
      <c r="J178" t="s">
        <v>959</v>
      </c>
      <c r="K178" t="s">
        <v>141</v>
      </c>
      <c r="L178" t="s">
        <v>41</v>
      </c>
      <c r="M178" t="s">
        <v>1605</v>
      </c>
      <c r="O178" s="2" t="str">
        <f>IFERROR(IF($B178="","",INDEX(所属情報!$E:$E,MATCH($A178,所属情報!$A:$A,0))),"")</f>
        <v>Konan Univ.</v>
      </c>
      <c r="P178" s="2" t="str">
        <f t="shared" si="6"/>
        <v>岡田　結愛 (3)</v>
      </c>
      <c r="Q178" s="2" t="str">
        <f t="shared" si="7"/>
        <v>ｵｶﾀﾞ ﾕﾒ</v>
      </c>
      <c r="R178" s="2" t="str">
        <f t="shared" si="8"/>
        <v>OKADA Yume (03)</v>
      </c>
      <c r="S178" s="2" t="str">
        <f>IFERROR(IF($F178="","",INDEX(リスト!$C:$C,MATCH($F178,リスト!$B:$B,0))),"")</f>
        <v>01</v>
      </c>
      <c r="T178" s="2" t="str">
        <f>IFERROR(IF($K178="","",INDEX(リスト!$F:$F,MATCH($K178,リスト!$E:$E,0))),"")</f>
        <v>JPN</v>
      </c>
      <c r="U178" s="2" t="str">
        <f>IF($B178="","",RIGHT($G178*1000+200+COUNTIF($G$2:$G178,$G178),9))</f>
        <v>030817201</v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>北海道大谷室蘭・北海道</v>
      </c>
    </row>
    <row r="179" spans="1:22" x14ac:dyDescent="0.45">
      <c r="A179" t="s">
        <v>1576</v>
      </c>
      <c r="B179">
        <v>178</v>
      </c>
      <c r="C179" t="s">
        <v>1606</v>
      </c>
      <c r="D179" t="s">
        <v>1607</v>
      </c>
      <c r="E179">
        <v>3</v>
      </c>
      <c r="F179" t="s">
        <v>91</v>
      </c>
      <c r="G179">
        <v>20031011</v>
      </c>
      <c r="H179" t="s">
        <v>1608</v>
      </c>
      <c r="I179" t="s">
        <v>1609</v>
      </c>
      <c r="J179" t="s">
        <v>1175</v>
      </c>
      <c r="K179" t="s">
        <v>141</v>
      </c>
      <c r="L179" t="s">
        <v>91</v>
      </c>
      <c r="M179" t="s">
        <v>1610</v>
      </c>
      <c r="O179" s="2" t="str">
        <f>IFERROR(IF($B179="","",INDEX(所属情報!$E:$E,MATCH($A179,所属情報!$A:$A,0))),"")</f>
        <v>Konan Univ.</v>
      </c>
      <c r="P179" s="2" t="str">
        <f t="shared" si="6"/>
        <v>岡根　和奏 (3)</v>
      </c>
      <c r="Q179" s="2" t="str">
        <f t="shared" si="7"/>
        <v>ｵｶﾈ ﾜｶﾅ</v>
      </c>
      <c r="R179" s="2" t="str">
        <f t="shared" si="8"/>
        <v>OKANE Wakana (03)</v>
      </c>
      <c r="S179" s="2" t="str">
        <f>IFERROR(IF($F179="","",INDEX(リスト!$C:$C,MATCH($F179,リスト!$B:$B,0))),"")</f>
        <v>26</v>
      </c>
      <c r="T179" s="2" t="str">
        <f>IFERROR(IF($K179="","",INDEX(リスト!$F:$F,MATCH($K179,リスト!$E:$E,0))),"")</f>
        <v>JPN</v>
      </c>
      <c r="U179" s="2" t="str">
        <f>IF($B179="","",RIGHT($G179*1000+200+COUNTIF($G$2:$G179,$G179),9))</f>
        <v>031011201</v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>龍谷大平安・京　都</v>
      </c>
    </row>
    <row r="180" spans="1:22" x14ac:dyDescent="0.45">
      <c r="A180" t="s">
        <v>1576</v>
      </c>
      <c r="B180">
        <v>179</v>
      </c>
      <c r="C180" t="s">
        <v>1611</v>
      </c>
      <c r="D180" t="s">
        <v>1612</v>
      </c>
      <c r="E180">
        <v>3</v>
      </c>
      <c r="F180" t="s">
        <v>59</v>
      </c>
      <c r="G180">
        <v>20031120</v>
      </c>
      <c r="H180" t="s">
        <v>1613</v>
      </c>
      <c r="I180" t="s">
        <v>884</v>
      </c>
      <c r="J180" t="s">
        <v>747</v>
      </c>
      <c r="K180" t="s">
        <v>141</v>
      </c>
      <c r="L180" t="s">
        <v>61</v>
      </c>
      <c r="M180" t="s">
        <v>1614</v>
      </c>
      <c r="O180" s="2" t="str">
        <f>IFERROR(IF($B180="","",INDEX(所属情報!$E:$E,MATCH($A180,所属情報!$A:$A,0))),"")</f>
        <v>Konan Univ.</v>
      </c>
      <c r="P180" s="2" t="str">
        <f t="shared" si="6"/>
        <v>岡野　弥幸 (3)</v>
      </c>
      <c r="Q180" s="2" t="str">
        <f t="shared" si="7"/>
        <v>ｵｶﾉ ﾐｻｷ</v>
      </c>
      <c r="R180" s="2" t="str">
        <f t="shared" si="8"/>
        <v>OKANO Misaki (03)</v>
      </c>
      <c r="S180" s="2" t="str">
        <f>IFERROR(IF($F180="","",INDEX(リスト!$C:$C,MATCH($F180,リスト!$B:$B,0))),"")</f>
        <v>10</v>
      </c>
      <c r="T180" s="2" t="str">
        <f>IFERROR(IF($K180="","",INDEX(リスト!$F:$F,MATCH($K180,リスト!$E:$E,0))),"")</f>
        <v>JPN</v>
      </c>
      <c r="U180" s="2" t="str">
        <f>IF($B180="","",RIGHT($G180*1000+200+COUNTIF($G$2:$G180,$G180),9))</f>
        <v>031120202</v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>埼玉栄・埼　玉</v>
      </c>
    </row>
    <row r="181" spans="1:22" x14ac:dyDescent="0.45">
      <c r="A181" t="s">
        <v>1576</v>
      </c>
      <c r="B181">
        <v>180</v>
      </c>
      <c r="C181" t="s">
        <v>1615</v>
      </c>
      <c r="D181" t="s">
        <v>1616</v>
      </c>
      <c r="E181">
        <v>3</v>
      </c>
      <c r="F181" t="s">
        <v>89</v>
      </c>
      <c r="G181">
        <v>20031027</v>
      </c>
      <c r="H181" t="s">
        <v>1617</v>
      </c>
      <c r="I181" t="s">
        <v>1618</v>
      </c>
      <c r="J181" t="s">
        <v>959</v>
      </c>
      <c r="K181" t="s">
        <v>141</v>
      </c>
      <c r="L181" t="s">
        <v>89</v>
      </c>
      <c r="M181" t="s">
        <v>1619</v>
      </c>
      <c r="O181" s="2" t="str">
        <f>IFERROR(IF($B181="","",INDEX(所属情報!$E:$E,MATCH($A181,所属情報!$A:$A,0))),"")</f>
        <v>Konan Univ.</v>
      </c>
      <c r="P181" s="2" t="str">
        <f t="shared" si="6"/>
        <v>奥野　由萌 (3)</v>
      </c>
      <c r="Q181" s="2" t="str">
        <f t="shared" si="7"/>
        <v>ｵｸﾉ ﾕﾒ</v>
      </c>
      <c r="R181" s="2" t="str">
        <f t="shared" si="8"/>
        <v>OKUNO Yume (03)</v>
      </c>
      <c r="S181" s="2" t="str">
        <f>IFERROR(IF($F181="","",INDEX(リスト!$C:$C,MATCH($F181,リスト!$B:$B,0))),"")</f>
        <v>25</v>
      </c>
      <c r="T181" s="2" t="str">
        <f>IFERROR(IF($K181="","",INDEX(リスト!$F:$F,MATCH($K181,リスト!$E:$E,0))),"")</f>
        <v>JPN</v>
      </c>
      <c r="U181" s="2" t="str">
        <f>IF($B181="","",RIGHT($G181*1000+200+COUNTIF($G$2:$G181,$G181),9))</f>
        <v>031027201</v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>彦根翔西館・滋　賀</v>
      </c>
    </row>
    <row r="182" spans="1:22" x14ac:dyDescent="0.45">
      <c r="A182" t="s">
        <v>1576</v>
      </c>
      <c r="B182">
        <v>181</v>
      </c>
      <c r="C182" t="s">
        <v>1620</v>
      </c>
      <c r="D182" t="s">
        <v>1621</v>
      </c>
      <c r="E182">
        <v>3</v>
      </c>
      <c r="F182" t="s">
        <v>95</v>
      </c>
      <c r="G182">
        <v>20040217</v>
      </c>
      <c r="H182" t="s">
        <v>1622</v>
      </c>
      <c r="I182" t="s">
        <v>1623</v>
      </c>
      <c r="J182" t="s">
        <v>927</v>
      </c>
      <c r="K182" t="s">
        <v>141</v>
      </c>
      <c r="L182" t="s">
        <v>95</v>
      </c>
      <c r="M182" t="s">
        <v>1624</v>
      </c>
      <c r="O182" s="2" t="str">
        <f>IFERROR(IF($B182="","",INDEX(所属情報!$E:$E,MATCH($A182,所属情報!$A:$A,0))),"")</f>
        <v>Konan Univ.</v>
      </c>
      <c r="P182" s="2" t="str">
        <f t="shared" si="6"/>
        <v>林　七実 (3)</v>
      </c>
      <c r="Q182" s="2" t="str">
        <f t="shared" si="7"/>
        <v>ﾊﾔｼ ﾅﾅﾐ</v>
      </c>
      <c r="R182" s="2" t="str">
        <f t="shared" si="8"/>
        <v>HAYASHI Nanami (04)</v>
      </c>
      <c r="S182" s="2" t="str">
        <f>IFERROR(IF($F182="","",INDEX(リスト!$C:$C,MATCH($F182,リスト!$B:$B,0))),"")</f>
        <v>28</v>
      </c>
      <c r="T182" s="2" t="str">
        <f>IFERROR(IF($K182="","",INDEX(リスト!$F:$F,MATCH($K182,リスト!$E:$E,0))),"")</f>
        <v>JPN</v>
      </c>
      <c r="U182" s="2" t="str">
        <f>IF($B182="","",RIGHT($G182*1000+200+COUNTIF($G$2:$G182,$G182),9))</f>
        <v>040217201</v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>星陵・兵　庫</v>
      </c>
    </row>
    <row r="183" spans="1:22" x14ac:dyDescent="0.45">
      <c r="A183" t="s">
        <v>1576</v>
      </c>
      <c r="B183">
        <v>182</v>
      </c>
      <c r="C183" t="s">
        <v>1625</v>
      </c>
      <c r="D183" t="s">
        <v>1626</v>
      </c>
      <c r="E183">
        <v>3</v>
      </c>
      <c r="F183" t="s">
        <v>93</v>
      </c>
      <c r="G183">
        <v>20030929</v>
      </c>
      <c r="H183" t="s">
        <v>1627</v>
      </c>
      <c r="I183" t="s">
        <v>1628</v>
      </c>
      <c r="J183" t="s">
        <v>1629</v>
      </c>
      <c r="K183" t="s">
        <v>141</v>
      </c>
      <c r="L183" t="s">
        <v>93</v>
      </c>
      <c r="M183" t="s">
        <v>708</v>
      </c>
      <c r="O183" s="2" t="str">
        <f>IFERROR(IF($B183="","",INDEX(所属情報!$E:$E,MATCH($A183,所属情報!$A:$A,0))),"")</f>
        <v>Konan Univ.</v>
      </c>
      <c r="P183" s="2" t="str">
        <f t="shared" si="6"/>
        <v>三宅　舞 (3)</v>
      </c>
      <c r="Q183" s="2" t="str">
        <f t="shared" si="7"/>
        <v>ﾐﾔｹ ﾏｲ</v>
      </c>
      <c r="R183" s="2" t="str">
        <f t="shared" si="8"/>
        <v>MIYAKE Mai (03)</v>
      </c>
      <c r="S183" s="2" t="str">
        <f>IFERROR(IF($F183="","",INDEX(リスト!$C:$C,MATCH($F183,リスト!$B:$B,0))),"")</f>
        <v>27</v>
      </c>
      <c r="T183" s="2" t="str">
        <f>IFERROR(IF($K183="","",INDEX(リスト!$F:$F,MATCH($K183,リスト!$E:$E,0))),"")</f>
        <v>JPN</v>
      </c>
      <c r="U183" s="2" t="str">
        <f>IF($B183="","",RIGHT($G183*1000+200+COUNTIF($G$2:$G183,$G183),9))</f>
        <v>030929202</v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>咲くやこの花・大　阪</v>
      </c>
    </row>
    <row r="184" spans="1:22" x14ac:dyDescent="0.45">
      <c r="A184" t="s">
        <v>1576</v>
      </c>
      <c r="B184">
        <v>183</v>
      </c>
      <c r="C184" t="s">
        <v>1630</v>
      </c>
      <c r="D184" t="s">
        <v>1631</v>
      </c>
      <c r="E184">
        <v>3</v>
      </c>
      <c r="F184" t="s">
        <v>117</v>
      </c>
      <c r="G184">
        <v>20030601</v>
      </c>
      <c r="H184" t="s">
        <v>1632</v>
      </c>
      <c r="I184" t="s">
        <v>1633</v>
      </c>
      <c r="J184" t="s">
        <v>1634</v>
      </c>
      <c r="K184" t="s">
        <v>141</v>
      </c>
      <c r="L184" t="s">
        <v>117</v>
      </c>
      <c r="M184" t="s">
        <v>1635</v>
      </c>
      <c r="O184" s="2" t="str">
        <f>IFERROR(IF($B184="","",INDEX(所属情報!$E:$E,MATCH($A184,所属情報!$A:$A,0))),"")</f>
        <v>Konan Univ.</v>
      </c>
      <c r="P184" s="2" t="str">
        <f t="shared" si="6"/>
        <v>山下　和笑 (3)</v>
      </c>
      <c r="Q184" s="2" t="str">
        <f t="shared" si="7"/>
        <v>ﾔﾏｼﾀ ｶｴ</v>
      </c>
      <c r="R184" s="2" t="str">
        <f t="shared" si="8"/>
        <v>YAMASHITA Kae (03)</v>
      </c>
      <c r="S184" s="2" t="str">
        <f>IFERROR(IF($F184="","",INDEX(リスト!$C:$C,MATCH($F184,リスト!$B:$B,0))),"")</f>
        <v>39</v>
      </c>
      <c r="T184" s="2" t="str">
        <f>IFERROR(IF($K184="","",INDEX(リスト!$F:$F,MATCH($K184,リスト!$E:$E,0))),"")</f>
        <v>JPN</v>
      </c>
      <c r="U184" s="2" t="str">
        <f>IF($B184="","",RIGHT($G184*1000+200+COUNTIF($G$2:$G184,$G184),9))</f>
        <v>030601201</v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>高知追手前・高　知</v>
      </c>
    </row>
    <row r="185" spans="1:22" x14ac:dyDescent="0.45">
      <c r="A185" t="s">
        <v>1576</v>
      </c>
      <c r="B185">
        <v>184</v>
      </c>
      <c r="C185" t="s">
        <v>1636</v>
      </c>
      <c r="D185" t="s">
        <v>1637</v>
      </c>
      <c r="E185">
        <v>2</v>
      </c>
      <c r="F185" t="s">
        <v>85</v>
      </c>
      <c r="G185">
        <v>20041126</v>
      </c>
      <c r="H185" t="s">
        <v>1638</v>
      </c>
      <c r="I185" t="s">
        <v>1639</v>
      </c>
      <c r="J185" t="s">
        <v>1640</v>
      </c>
      <c r="K185" t="s">
        <v>141</v>
      </c>
      <c r="L185" t="s">
        <v>85</v>
      </c>
      <c r="M185" t="s">
        <v>1641</v>
      </c>
      <c r="O185" s="2" t="str">
        <f>IFERROR(IF($B185="","",INDEX(所属情報!$E:$E,MATCH($A185,所属情報!$A:$A,0))),"")</f>
        <v>Konan Univ.</v>
      </c>
      <c r="P185" s="2" t="str">
        <f t="shared" si="6"/>
        <v>小松　このみ (2)</v>
      </c>
      <c r="Q185" s="2" t="str">
        <f t="shared" si="7"/>
        <v>ｺﾏﾂ ｺﾉﾐ</v>
      </c>
      <c r="R185" s="2" t="str">
        <f t="shared" si="8"/>
        <v>KOMATSU Konomi (04)</v>
      </c>
      <c r="S185" s="2" t="str">
        <f>IFERROR(IF($F185="","",INDEX(リスト!$C:$C,MATCH($F185,リスト!$B:$B,0))),"")</f>
        <v>23</v>
      </c>
      <c r="T185" s="2" t="str">
        <f>IFERROR(IF($K185="","",INDEX(リスト!$F:$F,MATCH($K185,リスト!$E:$E,0))),"")</f>
        <v>JPN</v>
      </c>
      <c r="U185" s="2" t="str">
        <f>IF($B185="","",RIGHT($G185*1000+200+COUNTIF($G$2:$G185,$G185),9))</f>
        <v>041126201</v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>安城学園・愛　知</v>
      </c>
    </row>
    <row r="186" spans="1:22" x14ac:dyDescent="0.45">
      <c r="A186" t="s">
        <v>1576</v>
      </c>
      <c r="B186">
        <v>185</v>
      </c>
      <c r="C186" t="s">
        <v>1642</v>
      </c>
      <c r="D186" t="s">
        <v>1643</v>
      </c>
      <c r="E186">
        <v>2</v>
      </c>
      <c r="F186" t="s">
        <v>95</v>
      </c>
      <c r="G186">
        <v>20040826</v>
      </c>
      <c r="H186" t="s">
        <v>1644</v>
      </c>
      <c r="I186" t="s">
        <v>1645</v>
      </c>
      <c r="J186" t="s">
        <v>1646</v>
      </c>
      <c r="K186" t="s">
        <v>141</v>
      </c>
      <c r="L186" t="s">
        <v>95</v>
      </c>
      <c r="M186" t="s">
        <v>1264</v>
      </c>
      <c r="O186" s="2" t="str">
        <f>IFERROR(IF($B186="","",INDEX(所属情報!$E:$E,MATCH($A186,所属情報!$A:$A,0))),"")</f>
        <v>Konan Univ.</v>
      </c>
      <c r="P186" s="2" t="str">
        <f t="shared" si="6"/>
        <v>岩永　彩萌 (2)</v>
      </c>
      <c r="Q186" s="2" t="str">
        <f t="shared" si="7"/>
        <v>ｲﾜﾅｶﾞ ｱﾔﾒ</v>
      </c>
      <c r="R186" s="2" t="str">
        <f t="shared" si="8"/>
        <v>IWANAGA Ayame (04)</v>
      </c>
      <c r="S186" s="2" t="str">
        <f>IFERROR(IF($F186="","",INDEX(リスト!$C:$C,MATCH($F186,リスト!$B:$B,0))),"")</f>
        <v>28</v>
      </c>
      <c r="T186" s="2" t="str">
        <f>IFERROR(IF($K186="","",INDEX(リスト!$F:$F,MATCH($K186,リスト!$E:$E,0))),"")</f>
        <v>JPN</v>
      </c>
      <c r="U186" s="2" t="str">
        <f>IF($B186="","",RIGHT($G186*1000+200+COUNTIF($G$2:$G186,$G186),9))</f>
        <v>040826201</v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>神戸山手女子・兵　庫</v>
      </c>
    </row>
    <row r="187" spans="1:22" x14ac:dyDescent="0.45">
      <c r="A187" t="s">
        <v>1576</v>
      </c>
      <c r="B187">
        <v>186</v>
      </c>
      <c r="C187" t="s">
        <v>1647</v>
      </c>
      <c r="D187" t="s">
        <v>1648</v>
      </c>
      <c r="E187">
        <v>2</v>
      </c>
      <c r="F187" t="s">
        <v>93</v>
      </c>
      <c r="G187">
        <v>20041022</v>
      </c>
      <c r="H187" t="s">
        <v>1649</v>
      </c>
      <c r="I187" t="s">
        <v>1650</v>
      </c>
      <c r="J187" t="s">
        <v>1651</v>
      </c>
      <c r="K187" t="s">
        <v>141</v>
      </c>
      <c r="L187" t="s">
        <v>93</v>
      </c>
      <c r="M187" t="s">
        <v>1185</v>
      </c>
      <c r="O187" s="2" t="str">
        <f>IFERROR(IF($B187="","",INDEX(所属情報!$E:$E,MATCH($A187,所属情報!$A:$A,0))),"")</f>
        <v>Konan Univ.</v>
      </c>
      <c r="P187" s="2" t="str">
        <f t="shared" si="6"/>
        <v>麻生　妃奈乃 (2)</v>
      </c>
      <c r="Q187" s="2" t="str">
        <f t="shared" si="7"/>
        <v>ｱｿｳ ﾋﾅﾉ</v>
      </c>
      <c r="R187" s="2" t="str">
        <f t="shared" si="8"/>
        <v>ASO Hinano (04)</v>
      </c>
      <c r="S187" s="2" t="str">
        <f>IFERROR(IF($F187="","",INDEX(リスト!$C:$C,MATCH($F187,リスト!$B:$B,0))),"")</f>
        <v>27</v>
      </c>
      <c r="T187" s="2" t="str">
        <f>IFERROR(IF($K187="","",INDEX(リスト!$F:$F,MATCH($K187,リスト!$E:$E,0))),"")</f>
        <v>JPN</v>
      </c>
      <c r="U187" s="2" t="str">
        <f>IF($B187="","",RIGHT($G187*1000+200+COUNTIF($G$2:$G187,$G187),9))</f>
        <v>041022201</v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>大阪・大　阪</v>
      </c>
    </row>
    <row r="188" spans="1:22" x14ac:dyDescent="0.45">
      <c r="A188" t="s">
        <v>1576</v>
      </c>
      <c r="B188">
        <v>187</v>
      </c>
      <c r="C188" t="s">
        <v>1652</v>
      </c>
      <c r="D188" t="s">
        <v>1653</v>
      </c>
      <c r="E188">
        <v>2</v>
      </c>
      <c r="F188" t="s">
        <v>95</v>
      </c>
      <c r="G188">
        <v>20041012</v>
      </c>
      <c r="H188" t="s">
        <v>1654</v>
      </c>
      <c r="I188" t="s">
        <v>1010</v>
      </c>
      <c r="J188" t="s">
        <v>1225</v>
      </c>
      <c r="K188" t="s">
        <v>141</v>
      </c>
      <c r="L188" t="s">
        <v>95</v>
      </c>
      <c r="M188" t="s">
        <v>1591</v>
      </c>
      <c r="O188" s="2" t="str">
        <f>IFERROR(IF($B188="","",INDEX(所属情報!$E:$E,MATCH($A188,所属情報!$A:$A,0))),"")</f>
        <v>Konan Univ.</v>
      </c>
      <c r="P188" s="2" t="str">
        <f t="shared" si="6"/>
        <v>津田　美夕 (2)</v>
      </c>
      <c r="Q188" s="2" t="str">
        <f t="shared" si="7"/>
        <v>ﾂﾀﾞ ﾐﾕｳ</v>
      </c>
      <c r="R188" s="2" t="str">
        <f t="shared" si="8"/>
        <v>TSUDA Miyu (04)</v>
      </c>
      <c r="S188" s="2" t="str">
        <f>IFERROR(IF($F188="","",INDEX(リスト!$C:$C,MATCH($F188,リスト!$B:$B,0))),"")</f>
        <v>28</v>
      </c>
      <c r="T188" s="2" t="str">
        <f>IFERROR(IF($K188="","",INDEX(リスト!$F:$F,MATCH($K188,リスト!$E:$E,0))),"")</f>
        <v>JPN</v>
      </c>
      <c r="U188" s="2" t="str">
        <f>IF($B188="","",RIGHT($G188*1000+200+COUNTIF($G$2:$G188,$G188),9))</f>
        <v>041012201</v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>姫路商業・兵　庫</v>
      </c>
    </row>
    <row r="189" spans="1:22" x14ac:dyDescent="0.45">
      <c r="A189" t="s">
        <v>1576</v>
      </c>
      <c r="B189">
        <v>188</v>
      </c>
      <c r="C189" t="s">
        <v>1655</v>
      </c>
      <c r="D189" t="s">
        <v>1656</v>
      </c>
      <c r="E189">
        <v>2</v>
      </c>
      <c r="F189" t="s">
        <v>95</v>
      </c>
      <c r="G189">
        <v>20041118</v>
      </c>
      <c r="H189" t="s">
        <v>1657</v>
      </c>
      <c r="I189" t="s">
        <v>1458</v>
      </c>
      <c r="J189" t="s">
        <v>1450</v>
      </c>
      <c r="K189" t="s">
        <v>141</v>
      </c>
      <c r="L189" t="s">
        <v>95</v>
      </c>
      <c r="M189" t="s">
        <v>789</v>
      </c>
      <c r="O189" s="2" t="str">
        <f>IFERROR(IF($B189="","",INDEX(所属情報!$E:$E,MATCH($A189,所属情報!$A:$A,0))),"")</f>
        <v>Konan Univ.</v>
      </c>
      <c r="P189" s="2" t="str">
        <f t="shared" si="6"/>
        <v>大野　珠夢佳 (2)</v>
      </c>
      <c r="Q189" s="2" t="str">
        <f t="shared" si="7"/>
        <v>ｵｵﾉ ﾐﾕｶ</v>
      </c>
      <c r="R189" s="2" t="str">
        <f t="shared" si="8"/>
        <v>ONO Miyuka (04)</v>
      </c>
      <c r="S189" s="2" t="str">
        <f>IFERROR(IF($F189="","",INDEX(リスト!$C:$C,MATCH($F189,リスト!$B:$B,0))),"")</f>
        <v>28</v>
      </c>
      <c r="T189" s="2" t="str">
        <f>IFERROR(IF($K189="","",INDEX(リスト!$F:$F,MATCH($K189,リスト!$E:$E,0))),"")</f>
        <v>JPN</v>
      </c>
      <c r="U189" s="2" t="str">
        <f>IF($B189="","",RIGHT($G189*1000+200+COUNTIF($G$2:$G189,$G189),9))</f>
        <v>041118201</v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>滝川第二・兵　庫</v>
      </c>
    </row>
    <row r="190" spans="1:22" x14ac:dyDescent="0.45">
      <c r="A190" t="s">
        <v>1576</v>
      </c>
      <c r="B190">
        <v>189</v>
      </c>
      <c r="C190" t="s">
        <v>1658</v>
      </c>
      <c r="D190" t="s">
        <v>1659</v>
      </c>
      <c r="E190">
        <v>2</v>
      </c>
      <c r="F190" t="s">
        <v>41</v>
      </c>
      <c r="G190">
        <v>20041221</v>
      </c>
      <c r="H190" t="s">
        <v>1660</v>
      </c>
      <c r="I190" t="s">
        <v>1661</v>
      </c>
      <c r="J190" t="s">
        <v>1214</v>
      </c>
      <c r="K190" t="s">
        <v>141</v>
      </c>
      <c r="L190" t="s">
        <v>41</v>
      </c>
      <c r="M190" t="s">
        <v>1662</v>
      </c>
      <c r="O190" s="2" t="str">
        <f>IFERROR(IF($B190="","",INDEX(所属情報!$E:$E,MATCH($A190,所属情報!$A:$A,0))),"")</f>
        <v>Konan Univ.</v>
      </c>
      <c r="P190" s="2" t="str">
        <f t="shared" si="6"/>
        <v>納村　琉愛 (2)</v>
      </c>
      <c r="Q190" s="2" t="str">
        <f t="shared" si="7"/>
        <v>ﾉｳﾑﾗ ﾙﾅ</v>
      </c>
      <c r="R190" s="2" t="str">
        <f t="shared" si="8"/>
        <v>NOMURA Runa (04)</v>
      </c>
      <c r="S190" s="2" t="str">
        <f>IFERROR(IF($F190="","",INDEX(リスト!$C:$C,MATCH($F190,リスト!$B:$B,0))),"")</f>
        <v>01</v>
      </c>
      <c r="T190" s="2" t="str">
        <f>IFERROR(IF($K190="","",INDEX(リスト!$F:$F,MATCH($K190,リスト!$E:$E,0))),"")</f>
        <v>JPN</v>
      </c>
      <c r="U190" s="2" t="str">
        <f>IF($B190="","",RIGHT($G190*1000+200+COUNTIF($G$2:$G190,$G190),9))</f>
        <v>041221203</v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>北海道栄・北海道</v>
      </c>
    </row>
    <row r="191" spans="1:22" x14ac:dyDescent="0.45">
      <c r="A191" t="s">
        <v>1576</v>
      </c>
      <c r="B191">
        <v>190</v>
      </c>
      <c r="C191" t="s">
        <v>1663</v>
      </c>
      <c r="D191" t="s">
        <v>1664</v>
      </c>
      <c r="E191">
        <v>2</v>
      </c>
      <c r="F191" t="s">
        <v>85</v>
      </c>
      <c r="G191">
        <v>20040419</v>
      </c>
      <c r="H191" t="s">
        <v>1665</v>
      </c>
      <c r="I191" t="s">
        <v>1666</v>
      </c>
      <c r="J191" t="s">
        <v>1511</v>
      </c>
      <c r="K191" t="s">
        <v>141</v>
      </c>
      <c r="L191" t="s">
        <v>85</v>
      </c>
      <c r="M191" t="s">
        <v>1667</v>
      </c>
      <c r="O191" s="2" t="str">
        <f>IFERROR(IF($B191="","",INDEX(所属情報!$E:$E,MATCH($A191,所属情報!$A:$A,0))),"")</f>
        <v>Konan Univ.</v>
      </c>
      <c r="P191" s="2" t="str">
        <f t="shared" si="6"/>
        <v>藏重　みう (2)</v>
      </c>
      <c r="Q191" s="2" t="str">
        <f t="shared" si="7"/>
        <v>ｸﾗｼｹﾞ ﾐｳ</v>
      </c>
      <c r="R191" s="2" t="str">
        <f t="shared" si="8"/>
        <v>KURASHIGE Miu (04)</v>
      </c>
      <c r="S191" s="2" t="str">
        <f>IFERROR(IF($F191="","",INDEX(リスト!$C:$C,MATCH($F191,リスト!$B:$B,0))),"")</f>
        <v>23</v>
      </c>
      <c r="T191" s="2" t="str">
        <f>IFERROR(IF($K191="","",INDEX(リスト!$F:$F,MATCH($K191,リスト!$E:$E,0))),"")</f>
        <v>JPN</v>
      </c>
      <c r="U191" s="2" t="str">
        <f>IF($B191="","",RIGHT($G191*1000+200+COUNTIF($G$2:$G191,$G191),9))</f>
        <v>040419201</v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>中京大中京・愛　知</v>
      </c>
    </row>
    <row r="192" spans="1:22" x14ac:dyDescent="0.45">
      <c r="A192" t="s">
        <v>1576</v>
      </c>
      <c r="B192">
        <v>191</v>
      </c>
      <c r="C192" t="s">
        <v>1668</v>
      </c>
      <c r="D192" t="s">
        <v>1669</v>
      </c>
      <c r="E192">
        <v>2</v>
      </c>
      <c r="F192" t="s">
        <v>79</v>
      </c>
      <c r="G192">
        <v>20040413</v>
      </c>
      <c r="H192" t="s">
        <v>1670</v>
      </c>
      <c r="I192" t="s">
        <v>1671</v>
      </c>
      <c r="J192" t="s">
        <v>1056</v>
      </c>
      <c r="K192" t="s">
        <v>141</v>
      </c>
      <c r="L192" t="s">
        <v>79</v>
      </c>
      <c r="M192" t="s">
        <v>1672</v>
      </c>
      <c r="O192" s="2" t="str">
        <f>IFERROR(IF($B192="","",INDEX(所属情報!$E:$E,MATCH($A192,所属情報!$A:$A,0))),"")</f>
        <v>Konan Univ.</v>
      </c>
      <c r="P192" s="2" t="str">
        <f t="shared" si="6"/>
        <v>三澤　百佳 (2)</v>
      </c>
      <c r="Q192" s="2" t="str">
        <f t="shared" si="7"/>
        <v>ﾐｻﾜ ﾓﾓｶ</v>
      </c>
      <c r="R192" s="2" t="str">
        <f t="shared" si="8"/>
        <v>MISAWA Momoka (04)</v>
      </c>
      <c r="S192" s="2" t="str">
        <f>IFERROR(IF($F192="","",INDEX(リスト!$C:$C,MATCH($F192,リスト!$B:$B,0))),"")</f>
        <v>20</v>
      </c>
      <c r="T192" s="2" t="str">
        <f>IFERROR(IF($K192="","",INDEX(リスト!$F:$F,MATCH($K192,リスト!$E:$E,0))),"")</f>
        <v>JPN</v>
      </c>
      <c r="U192" s="2" t="str">
        <f>IF($B192="","",RIGHT($G192*1000+200+COUNTIF($G$2:$G192,$G192),9))</f>
        <v>040413201</v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>東海大諏訪・長　野</v>
      </c>
    </row>
    <row r="193" spans="1:22" x14ac:dyDescent="0.45">
      <c r="A193" t="s">
        <v>1576</v>
      </c>
      <c r="B193">
        <v>192</v>
      </c>
      <c r="C193" t="s">
        <v>1673</v>
      </c>
      <c r="D193" t="s">
        <v>1674</v>
      </c>
      <c r="E193">
        <v>2</v>
      </c>
      <c r="F193" t="s">
        <v>95</v>
      </c>
      <c r="G193">
        <v>20040814</v>
      </c>
      <c r="H193" t="s">
        <v>1675</v>
      </c>
      <c r="I193" t="s">
        <v>1676</v>
      </c>
      <c r="J193" t="s">
        <v>1169</v>
      </c>
      <c r="K193" t="s">
        <v>141</v>
      </c>
      <c r="L193" t="s">
        <v>95</v>
      </c>
      <c r="M193" t="s">
        <v>880</v>
      </c>
      <c r="O193" s="2" t="str">
        <f>IFERROR(IF($B193="","",INDEX(所属情報!$E:$E,MATCH($A193,所属情報!$A:$A,0))),"")</f>
        <v>Konan Univ.</v>
      </c>
      <c r="P193" s="2" t="str">
        <f t="shared" si="6"/>
        <v>保科　一葉 (2)</v>
      </c>
      <c r="Q193" s="2" t="str">
        <f t="shared" si="7"/>
        <v>ﾎｼﾅ ｶｽﾞﾊ</v>
      </c>
      <c r="R193" s="2" t="str">
        <f t="shared" si="8"/>
        <v>HOSHINA Kazuha (04)</v>
      </c>
      <c r="S193" s="2" t="str">
        <f>IFERROR(IF($F193="","",INDEX(リスト!$C:$C,MATCH($F193,リスト!$B:$B,0))),"")</f>
        <v>28</v>
      </c>
      <c r="T193" s="2" t="str">
        <f>IFERROR(IF($K193="","",INDEX(リスト!$F:$F,MATCH($K193,リスト!$E:$E,0))),"")</f>
        <v>JPN</v>
      </c>
      <c r="U193" s="2" t="str">
        <f>IF($B193="","",RIGHT($G193*1000+200+COUNTIF($G$2:$G193,$G193),9))</f>
        <v>040814201</v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>尼崎北・兵　庫</v>
      </c>
    </row>
    <row r="194" spans="1:22" x14ac:dyDescent="0.45">
      <c r="A194" t="s">
        <v>1576</v>
      </c>
      <c r="B194">
        <v>193</v>
      </c>
      <c r="C194" t="s">
        <v>1677</v>
      </c>
      <c r="D194" t="s">
        <v>1678</v>
      </c>
      <c r="E194">
        <v>2</v>
      </c>
      <c r="F194" t="s">
        <v>113</v>
      </c>
      <c r="G194">
        <v>20040508</v>
      </c>
      <c r="H194" t="s">
        <v>1679</v>
      </c>
      <c r="I194" t="s">
        <v>1680</v>
      </c>
      <c r="J194" t="s">
        <v>1263</v>
      </c>
      <c r="K194" t="s">
        <v>141</v>
      </c>
      <c r="L194" t="s">
        <v>113</v>
      </c>
      <c r="M194" t="s">
        <v>1681</v>
      </c>
      <c r="O194" s="2" t="str">
        <f>IFERROR(IF($B194="","",INDEX(所属情報!$E:$E,MATCH($A194,所属情報!$A:$A,0))),"")</f>
        <v>Konan Univ.</v>
      </c>
      <c r="P194" s="2" t="str">
        <f t="shared" si="6"/>
        <v>田井　彩晴 (2)</v>
      </c>
      <c r="Q194" s="2" t="str">
        <f t="shared" si="7"/>
        <v>ﾀｲ ｲﾛﾊ</v>
      </c>
      <c r="R194" s="2" t="str">
        <f t="shared" si="8"/>
        <v>TAI Iroha (04)</v>
      </c>
      <c r="S194" s="2" t="str">
        <f>IFERROR(IF($F194="","",INDEX(リスト!$C:$C,MATCH($F194,リスト!$B:$B,0))),"")</f>
        <v>37</v>
      </c>
      <c r="T194" s="2" t="str">
        <f>IFERROR(IF($K194="","",INDEX(リスト!$F:$F,MATCH($K194,リスト!$E:$E,0))),"")</f>
        <v>JPN</v>
      </c>
      <c r="U194" s="2" t="str">
        <f>IF($B194="","",RIGHT($G194*1000+200+COUNTIF($G$2:$G194,$G194),9))</f>
        <v>040508201</v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>高松・香　川</v>
      </c>
    </row>
    <row r="195" spans="1:22" x14ac:dyDescent="0.45">
      <c r="A195" t="s">
        <v>1576</v>
      </c>
      <c r="B195">
        <v>194</v>
      </c>
      <c r="C195" t="s">
        <v>1682</v>
      </c>
      <c r="D195" t="s">
        <v>1683</v>
      </c>
      <c r="E195">
        <v>1</v>
      </c>
      <c r="F195" t="s">
        <v>99</v>
      </c>
      <c r="G195">
        <v>20060213</v>
      </c>
      <c r="H195" t="s">
        <v>1684</v>
      </c>
      <c r="I195" t="s">
        <v>1685</v>
      </c>
      <c r="J195" t="s">
        <v>1686</v>
      </c>
      <c r="K195" t="s">
        <v>141</v>
      </c>
      <c r="L195" t="s">
        <v>99</v>
      </c>
      <c r="M195" t="s">
        <v>1119</v>
      </c>
      <c r="O195" s="2" t="str">
        <f>IFERROR(IF($B195="","",INDEX(所属情報!$E:$E,MATCH($A195,所属情報!$A:$A,0))),"")</f>
        <v>Konan Univ.</v>
      </c>
      <c r="P195" s="2" t="str">
        <f t="shared" ref="P195:P258" si="9">IF($C195="","",IF($E195="",$C195,$C195&amp;" ("&amp;$E195&amp;")"))</f>
        <v>坂本　実南 (1)</v>
      </c>
      <c r="Q195" s="2" t="str">
        <f t="shared" ref="Q195:Q258" si="10">IF($D195="","",ASC($D195))</f>
        <v>ｻｶﾓﾄ ﾐﾅﾐ</v>
      </c>
      <c r="R195" s="2" t="str">
        <f t="shared" ref="R195:R258" si="11">IF($I195="","",UPPER($I195)&amp;" "&amp;UPPER(LEFT($J195,1))&amp;LOWER(RIGHT($J195,LEN($J195)-1))&amp;" ("&amp;MID($G195,3,2)&amp;")")</f>
        <v>SAKAMOTO Minami (06)</v>
      </c>
      <c r="S195" s="2" t="str">
        <f>IFERROR(IF($F195="","",INDEX(リスト!$C:$C,MATCH($F195,リスト!$B:$B,0))),"")</f>
        <v>30</v>
      </c>
      <c r="T195" s="2" t="str">
        <f>IFERROR(IF($K195="","",INDEX(リスト!$F:$F,MATCH($K195,リスト!$E:$E,0))),"")</f>
        <v>JPN</v>
      </c>
      <c r="U195" s="2" t="str">
        <f>IF($B195="","",RIGHT($G195*1000+200+COUNTIF($G$2:$G195,$G195),9))</f>
        <v>060213201</v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>和歌山北・和歌山</v>
      </c>
    </row>
    <row r="196" spans="1:22" x14ac:dyDescent="0.45">
      <c r="A196" t="s">
        <v>1576</v>
      </c>
      <c r="B196">
        <v>195</v>
      </c>
      <c r="C196" t="s">
        <v>1687</v>
      </c>
      <c r="D196" t="s">
        <v>1688</v>
      </c>
      <c r="E196">
        <v>1</v>
      </c>
      <c r="F196" t="s">
        <v>107</v>
      </c>
      <c r="G196">
        <v>20050814</v>
      </c>
      <c r="H196" t="s">
        <v>1689</v>
      </c>
      <c r="I196" t="s">
        <v>1690</v>
      </c>
      <c r="J196" t="s">
        <v>1048</v>
      </c>
      <c r="K196" t="s">
        <v>141</v>
      </c>
      <c r="L196" t="s">
        <v>107</v>
      </c>
      <c r="M196" t="s">
        <v>801</v>
      </c>
      <c r="O196" s="2" t="str">
        <f>IFERROR(IF($B196="","",INDEX(所属情報!$E:$E,MATCH($A196,所属情報!$A:$A,0))),"")</f>
        <v>Konan Univ.</v>
      </c>
      <c r="P196" s="2" t="str">
        <f t="shared" si="9"/>
        <v>忰山　渚 (1)</v>
      </c>
      <c r="Q196" s="2" t="str">
        <f t="shared" si="10"/>
        <v>ｶｾﾔﾏ ﾅｷﾞ</v>
      </c>
      <c r="R196" s="2" t="str">
        <f t="shared" si="11"/>
        <v>KASEYAMA Nagi (05)</v>
      </c>
      <c r="S196" s="2" t="str">
        <f>IFERROR(IF($F196="","",INDEX(リスト!$C:$C,MATCH($F196,リスト!$B:$B,0))),"")</f>
        <v>34</v>
      </c>
      <c r="T196" s="2" t="str">
        <f>IFERROR(IF($K196="","",INDEX(リスト!$F:$F,MATCH($K196,リスト!$E:$E,0))),"")</f>
        <v>JPN</v>
      </c>
      <c r="U196" s="2" t="str">
        <f>IF($B196="","",RIGHT($G196*1000+200+COUNTIF($G$2:$G196,$G196),9))</f>
        <v>050814201</v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>広島皆実・広　島</v>
      </c>
    </row>
    <row r="197" spans="1:22" x14ac:dyDescent="0.45">
      <c r="A197" t="s">
        <v>1576</v>
      </c>
      <c r="B197">
        <v>196</v>
      </c>
      <c r="C197" t="s">
        <v>1691</v>
      </c>
      <c r="D197" t="s">
        <v>1692</v>
      </c>
      <c r="E197">
        <v>1</v>
      </c>
      <c r="F197" t="s">
        <v>95</v>
      </c>
      <c r="G197">
        <v>20050818</v>
      </c>
      <c r="H197" t="s">
        <v>1693</v>
      </c>
      <c r="I197" t="s">
        <v>1694</v>
      </c>
      <c r="J197" t="s">
        <v>1695</v>
      </c>
      <c r="K197" t="s">
        <v>141</v>
      </c>
      <c r="L197" t="s">
        <v>95</v>
      </c>
      <c r="M197" t="s">
        <v>789</v>
      </c>
      <c r="O197" s="2" t="str">
        <f>IFERROR(IF($B197="","",INDEX(所属情報!$E:$E,MATCH($A197,所属情報!$A:$A,0))),"")</f>
        <v>Konan Univ.</v>
      </c>
      <c r="P197" s="2" t="str">
        <f t="shared" si="9"/>
        <v>佐岡　沙都紀 (1)</v>
      </c>
      <c r="Q197" s="2" t="str">
        <f t="shared" si="10"/>
        <v>ｻｵｶ ｻﾂｷ</v>
      </c>
      <c r="R197" s="2" t="str">
        <f t="shared" si="11"/>
        <v>SAOKA Satsuki (05)</v>
      </c>
      <c r="S197" s="2" t="str">
        <f>IFERROR(IF($F197="","",INDEX(リスト!$C:$C,MATCH($F197,リスト!$B:$B,0))),"")</f>
        <v>28</v>
      </c>
      <c r="T197" s="2" t="str">
        <f>IFERROR(IF($K197="","",INDEX(リスト!$F:$F,MATCH($K197,リスト!$E:$E,0))),"")</f>
        <v>JPN</v>
      </c>
      <c r="U197" s="2" t="str">
        <f>IF($B197="","",RIGHT($G197*1000+200+COUNTIF($G$2:$G197,$G197),9))</f>
        <v>050818201</v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>滝川第二・兵　庫</v>
      </c>
    </row>
    <row r="198" spans="1:22" x14ac:dyDescent="0.45">
      <c r="A198" t="s">
        <v>1576</v>
      </c>
      <c r="B198">
        <v>197</v>
      </c>
      <c r="C198" t="s">
        <v>1696</v>
      </c>
      <c r="D198" t="s">
        <v>1697</v>
      </c>
      <c r="E198">
        <v>1</v>
      </c>
      <c r="F198" t="s">
        <v>65</v>
      </c>
      <c r="G198">
        <v>20060103</v>
      </c>
      <c r="H198" t="s">
        <v>1698</v>
      </c>
      <c r="I198" t="s">
        <v>1699</v>
      </c>
      <c r="J198" t="s">
        <v>1700</v>
      </c>
      <c r="K198" t="s">
        <v>141</v>
      </c>
      <c r="L198" t="s">
        <v>65</v>
      </c>
      <c r="M198" t="s">
        <v>1701</v>
      </c>
      <c r="O198" s="2" t="str">
        <f>IFERROR(IF($B198="","",INDEX(所属情報!$E:$E,MATCH($A198,所属情報!$A:$A,0))),"")</f>
        <v>Konan Univ.</v>
      </c>
      <c r="P198" s="2" t="str">
        <f t="shared" si="9"/>
        <v>税田　ジェニファー璃美 (1)</v>
      </c>
      <c r="Q198" s="2" t="str">
        <f t="shared" si="10"/>
        <v>ｻｲﾀ ｼﾞｪﾆﾌｧｰﾘﾐ</v>
      </c>
      <c r="R198" s="2" t="str">
        <f t="shared" si="11"/>
        <v>SAITA Jennifer rimi (06)</v>
      </c>
      <c r="S198" s="2" t="str">
        <f>IFERROR(IF($F198="","",INDEX(リスト!$C:$C,MATCH($F198,リスト!$B:$B,0))),"")</f>
        <v>13</v>
      </c>
      <c r="T198" s="2" t="str">
        <f>IFERROR(IF($K198="","",INDEX(リスト!$F:$F,MATCH($K198,リスト!$E:$E,0))),"")</f>
        <v>JPN</v>
      </c>
      <c r="U198" s="2" t="str">
        <f>IF($B198="","",RIGHT($G198*1000+200+COUNTIF($G$2:$G198,$G198),9))</f>
        <v>060103201</v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>城西大城西・東　京</v>
      </c>
    </row>
    <row r="199" spans="1:22" x14ac:dyDescent="0.45">
      <c r="A199" t="s">
        <v>1576</v>
      </c>
      <c r="B199">
        <v>198</v>
      </c>
      <c r="C199" t="s">
        <v>1702</v>
      </c>
      <c r="D199" t="s">
        <v>1703</v>
      </c>
      <c r="E199">
        <v>1</v>
      </c>
      <c r="F199" t="s">
        <v>129</v>
      </c>
      <c r="G199">
        <v>20051202</v>
      </c>
      <c r="H199" t="s">
        <v>1704</v>
      </c>
      <c r="I199" t="s">
        <v>1705</v>
      </c>
      <c r="J199" t="s">
        <v>1706</v>
      </c>
      <c r="K199" t="s">
        <v>141</v>
      </c>
      <c r="L199" t="s">
        <v>129</v>
      </c>
      <c r="M199" t="s">
        <v>1707</v>
      </c>
      <c r="O199" s="2" t="str">
        <f>IFERROR(IF($B199="","",INDEX(所属情報!$E:$E,MATCH($A199,所属情報!$A:$A,0))),"")</f>
        <v>Konan Univ.</v>
      </c>
      <c r="P199" s="2" t="str">
        <f t="shared" si="9"/>
        <v>神山　菜々 (1)</v>
      </c>
      <c r="Q199" s="2" t="str">
        <f t="shared" si="10"/>
        <v>ｶﾐﾔﾏ ﾅﾅ</v>
      </c>
      <c r="R199" s="2" t="str">
        <f t="shared" si="11"/>
        <v>KAMIYAMA Nana (05)</v>
      </c>
      <c r="S199" s="2" t="str">
        <f>IFERROR(IF($F199="","",INDEX(リスト!$C:$C,MATCH($F199,リスト!$B:$B,0))),"")</f>
        <v>45</v>
      </c>
      <c r="T199" s="2" t="str">
        <f>IFERROR(IF($K199="","",INDEX(リスト!$F:$F,MATCH($K199,リスト!$E:$E,0))),"")</f>
        <v>JPN</v>
      </c>
      <c r="U199" s="2" t="str">
        <f>IF($B199="","",RIGHT($G199*1000+200+COUNTIF($G$2:$G199,$G199),9))</f>
        <v>051202201</v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>宮崎北・宮　崎</v>
      </c>
    </row>
    <row r="200" spans="1:22" x14ac:dyDescent="0.45">
      <c r="A200" t="s">
        <v>1576</v>
      </c>
      <c r="B200">
        <v>199</v>
      </c>
      <c r="C200" t="s">
        <v>1708</v>
      </c>
      <c r="D200" t="s">
        <v>1709</v>
      </c>
      <c r="E200">
        <v>1</v>
      </c>
      <c r="F200" t="s">
        <v>89</v>
      </c>
      <c r="G200">
        <v>20051219</v>
      </c>
      <c r="H200" t="s">
        <v>1710</v>
      </c>
      <c r="I200" t="s">
        <v>1711</v>
      </c>
      <c r="J200" t="s">
        <v>1134</v>
      </c>
      <c r="K200" t="s">
        <v>141</v>
      </c>
      <c r="L200" t="s">
        <v>89</v>
      </c>
      <c r="M200" t="s">
        <v>1007</v>
      </c>
      <c r="O200" s="2" t="str">
        <f>IFERROR(IF($B200="","",INDEX(所属情報!$E:$E,MATCH($A200,所属情報!$A:$A,0))),"")</f>
        <v>Konan Univ.</v>
      </c>
      <c r="P200" s="2" t="str">
        <f t="shared" si="9"/>
        <v>岩岸　楓 (1)</v>
      </c>
      <c r="Q200" s="2" t="str">
        <f t="shared" si="10"/>
        <v>ｲﾜｷﾞｼ ｶｴﾃﾞ</v>
      </c>
      <c r="R200" s="2" t="str">
        <f t="shared" si="11"/>
        <v>IWAGISHI Kaede (05)</v>
      </c>
      <c r="S200" s="2" t="str">
        <f>IFERROR(IF($F200="","",INDEX(リスト!$C:$C,MATCH($F200,リスト!$B:$B,0))),"")</f>
        <v>25</v>
      </c>
      <c r="T200" s="2" t="str">
        <f>IFERROR(IF($K200="","",INDEX(リスト!$F:$F,MATCH($K200,リスト!$E:$E,0))),"")</f>
        <v>JPN</v>
      </c>
      <c r="U200" s="2" t="str">
        <f>IF($B200="","",RIGHT($G200*1000+200+COUNTIF($G$2:$G200,$G200),9))</f>
        <v>051219201</v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>草津東・滋　賀</v>
      </c>
    </row>
    <row r="201" spans="1:22" x14ac:dyDescent="0.45">
      <c r="A201" t="s">
        <v>1712</v>
      </c>
      <c r="B201">
        <v>200</v>
      </c>
      <c r="C201" t="s">
        <v>1713</v>
      </c>
      <c r="D201" t="s">
        <v>1714</v>
      </c>
      <c r="E201" t="s">
        <v>704</v>
      </c>
      <c r="F201" t="s">
        <v>93</v>
      </c>
      <c r="G201">
        <v>20010116</v>
      </c>
      <c r="H201" t="s">
        <v>1715</v>
      </c>
      <c r="I201" t="s">
        <v>1420</v>
      </c>
      <c r="J201" t="s">
        <v>1716</v>
      </c>
      <c r="K201" t="s">
        <v>141</v>
      </c>
      <c r="L201" t="s">
        <v>93</v>
      </c>
      <c r="M201" t="s">
        <v>1717</v>
      </c>
      <c r="O201" s="2" t="str">
        <f>IFERROR(IF($B201="","",INDEX(所属情報!$E:$E,MATCH($A201,所属情報!$A:$A,0))),"")</f>
        <v>Osaka Univ. of Health and Sport Sciences</v>
      </c>
      <c r="P201" s="2" t="str">
        <f t="shared" si="9"/>
        <v>和田　真琉 (M2)</v>
      </c>
      <c r="Q201" s="2" t="str">
        <f t="shared" si="10"/>
        <v>ﾜﾀﾞ ﾏｲﾙ</v>
      </c>
      <c r="R201" s="2" t="str">
        <f t="shared" si="11"/>
        <v>WADA Mairu (01)</v>
      </c>
      <c r="S201" s="2" t="str">
        <f>IFERROR(IF($F201="","",INDEX(リスト!$C:$C,MATCH($F201,リスト!$B:$B,0))),"")</f>
        <v>27</v>
      </c>
      <c r="T201" s="2" t="str">
        <f>IFERROR(IF($K201="","",INDEX(リスト!$F:$F,MATCH($K201,リスト!$E:$E,0))),"")</f>
        <v>JPN</v>
      </c>
      <c r="U201" s="2" t="str">
        <f>IF($B201="","",RIGHT($G201*1000+200+COUNTIF($G$2:$G201,$G201),9))</f>
        <v>010116201</v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>いちりつ・大　阪</v>
      </c>
    </row>
    <row r="202" spans="1:22" x14ac:dyDescent="0.45">
      <c r="A202" t="s">
        <v>1712</v>
      </c>
      <c r="B202">
        <v>201</v>
      </c>
      <c r="C202" t="s">
        <v>1718</v>
      </c>
      <c r="D202" t="s">
        <v>1719</v>
      </c>
      <c r="E202">
        <v>4</v>
      </c>
      <c r="F202" t="s">
        <v>93</v>
      </c>
      <c r="G202">
        <v>20020729</v>
      </c>
      <c r="H202" t="s">
        <v>1720</v>
      </c>
      <c r="I202" t="s">
        <v>1721</v>
      </c>
      <c r="J202" t="s">
        <v>1722</v>
      </c>
      <c r="K202" t="s">
        <v>141</v>
      </c>
      <c r="L202" t="s">
        <v>93</v>
      </c>
      <c r="M202" t="s">
        <v>1185</v>
      </c>
      <c r="O202" s="2" t="str">
        <f>IFERROR(IF($B202="","",INDEX(所属情報!$E:$E,MATCH($A202,所属情報!$A:$A,0))),"")</f>
        <v>Osaka Univ. of Health and Sport Sciences</v>
      </c>
      <c r="P202" s="2" t="str">
        <f t="shared" si="9"/>
        <v>岐部　あみか (4)</v>
      </c>
      <c r="Q202" s="2" t="str">
        <f t="shared" si="10"/>
        <v>ｷﾍﾞ ｱﾐｶ</v>
      </c>
      <c r="R202" s="2" t="str">
        <f t="shared" si="11"/>
        <v>KIBE Amika (02)</v>
      </c>
      <c r="S202" s="2" t="str">
        <f>IFERROR(IF($F202="","",INDEX(リスト!$C:$C,MATCH($F202,リスト!$B:$B,0))),"")</f>
        <v>27</v>
      </c>
      <c r="T202" s="2" t="str">
        <f>IFERROR(IF($K202="","",INDEX(リスト!$F:$F,MATCH($K202,リスト!$E:$E,0))),"")</f>
        <v>JPN</v>
      </c>
      <c r="U202" s="2" t="str">
        <f>IF($B202="","",RIGHT($G202*1000+200+COUNTIF($G$2:$G202,$G202),9))</f>
        <v>020729201</v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>大阪・大　阪</v>
      </c>
    </row>
    <row r="203" spans="1:22" x14ac:dyDescent="0.45">
      <c r="A203" t="s">
        <v>1712</v>
      </c>
      <c r="B203">
        <v>202</v>
      </c>
      <c r="C203" t="s">
        <v>1723</v>
      </c>
      <c r="D203" t="s">
        <v>1724</v>
      </c>
      <c r="E203">
        <v>4</v>
      </c>
      <c r="F203" t="s">
        <v>99</v>
      </c>
      <c r="G203">
        <v>20021118</v>
      </c>
      <c r="H203" t="s">
        <v>1725</v>
      </c>
      <c r="I203" t="s">
        <v>1726</v>
      </c>
      <c r="J203" t="s">
        <v>747</v>
      </c>
      <c r="K203" t="s">
        <v>141</v>
      </c>
      <c r="L203" t="s">
        <v>93</v>
      </c>
      <c r="M203" t="s">
        <v>1727</v>
      </c>
      <c r="O203" s="2" t="str">
        <f>IFERROR(IF($B203="","",INDEX(所属情報!$E:$E,MATCH($A203,所属情報!$A:$A,0))),"")</f>
        <v>Osaka Univ. of Health and Sport Sciences</v>
      </c>
      <c r="P203" s="2" t="str">
        <f t="shared" si="9"/>
        <v>田渕　美沙紀 (4)</v>
      </c>
      <c r="Q203" s="2" t="str">
        <f t="shared" si="10"/>
        <v>ﾀﾌﾞﾁ ﾐｻｷ</v>
      </c>
      <c r="R203" s="2" t="str">
        <f t="shared" si="11"/>
        <v>TABUCHI Misaki (02)</v>
      </c>
      <c r="S203" s="2" t="str">
        <f>IFERROR(IF($F203="","",INDEX(リスト!$C:$C,MATCH($F203,リスト!$B:$B,0))),"")</f>
        <v>30</v>
      </c>
      <c r="T203" s="2" t="str">
        <f>IFERROR(IF($K203="","",INDEX(リスト!$F:$F,MATCH($K203,リスト!$E:$E,0))),"")</f>
        <v>JPN</v>
      </c>
      <c r="U203" s="2" t="str">
        <f>IF($B203="","",RIGHT($G203*1000+200+COUNTIF($G$2:$G203,$G203),9))</f>
        <v>021118202</v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>大阪体育大浪商・大　阪</v>
      </c>
    </row>
    <row r="204" spans="1:22" x14ac:dyDescent="0.45">
      <c r="A204" t="s">
        <v>1712</v>
      </c>
      <c r="B204">
        <v>203</v>
      </c>
      <c r="C204" t="s">
        <v>1728</v>
      </c>
      <c r="D204" t="s">
        <v>1729</v>
      </c>
      <c r="E204">
        <v>4</v>
      </c>
      <c r="F204" t="s">
        <v>83</v>
      </c>
      <c r="G204">
        <v>20030202</v>
      </c>
      <c r="H204" t="s">
        <v>1730</v>
      </c>
      <c r="I204" t="s">
        <v>1731</v>
      </c>
      <c r="J204" t="s">
        <v>1732</v>
      </c>
      <c r="K204" t="s">
        <v>141</v>
      </c>
      <c r="L204" t="s">
        <v>83</v>
      </c>
      <c r="M204" t="s">
        <v>1733</v>
      </c>
      <c r="O204" s="2" t="str">
        <f>IFERROR(IF($B204="","",INDEX(所属情報!$E:$E,MATCH($A204,所属情報!$A:$A,0))),"")</f>
        <v>Osaka Univ. of Health and Sport Sciences</v>
      </c>
      <c r="P204" s="2" t="str">
        <f t="shared" si="9"/>
        <v>森田　音羽 (4)</v>
      </c>
      <c r="Q204" s="2" t="str">
        <f t="shared" si="10"/>
        <v>ﾓﾘﾀ ｵﾄﾊ</v>
      </c>
      <c r="R204" s="2" t="str">
        <f t="shared" si="11"/>
        <v>MORITA Otoha (03)</v>
      </c>
      <c r="S204" s="2" t="str">
        <f>IFERROR(IF($F204="","",INDEX(リスト!$C:$C,MATCH($F204,リスト!$B:$B,0))),"")</f>
        <v>22</v>
      </c>
      <c r="T204" s="2" t="str">
        <f>IFERROR(IF($K204="","",INDEX(リスト!$F:$F,MATCH($K204,リスト!$E:$E,0))),"")</f>
        <v>JPN</v>
      </c>
      <c r="U204" s="2" t="str">
        <f>IF($B204="","",RIGHT($G204*1000+200+COUNTIF($G$2:$G204,$G204),9))</f>
        <v>030202201</v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>浜松商業・静　岡</v>
      </c>
    </row>
    <row r="205" spans="1:22" x14ac:dyDescent="0.45">
      <c r="A205" t="s">
        <v>1712</v>
      </c>
      <c r="B205">
        <v>204</v>
      </c>
      <c r="C205" t="s">
        <v>1734</v>
      </c>
      <c r="D205" t="s">
        <v>1735</v>
      </c>
      <c r="E205">
        <v>4</v>
      </c>
      <c r="F205" t="s">
        <v>99</v>
      </c>
      <c r="G205">
        <v>20020902</v>
      </c>
      <c r="H205" t="s">
        <v>1736</v>
      </c>
      <c r="I205" t="s">
        <v>1737</v>
      </c>
      <c r="J205" t="s">
        <v>1548</v>
      </c>
      <c r="K205" t="s">
        <v>141</v>
      </c>
      <c r="L205" t="s">
        <v>99</v>
      </c>
      <c r="M205" t="s">
        <v>1113</v>
      </c>
      <c r="O205" s="2" t="str">
        <f>IFERROR(IF($B205="","",INDEX(所属情報!$E:$E,MATCH($A205,所属情報!$A:$A,0))),"")</f>
        <v>Osaka Univ. of Health and Sport Sciences</v>
      </c>
      <c r="P205" s="2" t="str">
        <f t="shared" si="9"/>
        <v>青海　夢生 (4)</v>
      </c>
      <c r="Q205" s="2" t="str">
        <f t="shared" si="10"/>
        <v>ｱｵﾐ ﾕｲ</v>
      </c>
      <c r="R205" s="2" t="str">
        <f t="shared" si="11"/>
        <v>AOMI Yui (02)</v>
      </c>
      <c r="S205" s="2" t="str">
        <f>IFERROR(IF($F205="","",INDEX(リスト!$C:$C,MATCH($F205,リスト!$B:$B,0))),"")</f>
        <v>30</v>
      </c>
      <c r="T205" s="2" t="str">
        <f>IFERROR(IF($K205="","",INDEX(リスト!$F:$F,MATCH($K205,リスト!$E:$E,0))),"")</f>
        <v>JPN</v>
      </c>
      <c r="U205" s="2" t="str">
        <f>IF($B205="","",RIGHT($G205*1000+200+COUNTIF($G$2:$G205,$G205),9))</f>
        <v>020902201</v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>那賀・和歌山</v>
      </c>
    </row>
    <row r="206" spans="1:22" x14ac:dyDescent="0.45">
      <c r="A206" t="s">
        <v>1712</v>
      </c>
      <c r="B206">
        <v>205</v>
      </c>
      <c r="C206" t="s">
        <v>1738</v>
      </c>
      <c r="D206" t="s">
        <v>1739</v>
      </c>
      <c r="E206">
        <v>4</v>
      </c>
      <c r="F206" t="s">
        <v>93</v>
      </c>
      <c r="G206">
        <v>20020406</v>
      </c>
      <c r="H206" t="s">
        <v>1740</v>
      </c>
      <c r="I206" t="s">
        <v>1741</v>
      </c>
      <c r="J206" t="s">
        <v>1225</v>
      </c>
      <c r="K206" t="s">
        <v>141</v>
      </c>
      <c r="L206" t="s">
        <v>93</v>
      </c>
      <c r="M206" t="s">
        <v>1019</v>
      </c>
      <c r="O206" s="2" t="str">
        <f>IFERROR(IF($B206="","",INDEX(所属情報!$E:$E,MATCH($A206,所属情報!$A:$A,0))),"")</f>
        <v>Osaka Univ. of Health and Sport Sciences</v>
      </c>
      <c r="P206" s="2" t="str">
        <f t="shared" si="9"/>
        <v>森岡　未優 (4)</v>
      </c>
      <c r="Q206" s="2" t="str">
        <f t="shared" si="10"/>
        <v>ﾓﾘｵｶ ﾐﾕ</v>
      </c>
      <c r="R206" s="2" t="str">
        <f t="shared" si="11"/>
        <v>MORIOKA Miyu (02)</v>
      </c>
      <c r="S206" s="2" t="str">
        <f>IFERROR(IF($F206="","",INDEX(リスト!$C:$C,MATCH($F206,リスト!$B:$B,0))),"")</f>
        <v>27</v>
      </c>
      <c r="T206" s="2" t="str">
        <f>IFERROR(IF($K206="","",INDEX(リスト!$F:$F,MATCH($K206,リスト!$E:$E,0))),"")</f>
        <v>JPN</v>
      </c>
      <c r="U206" s="2" t="str">
        <f>IF($B206="","",RIGHT($G206*1000+200+COUNTIF($G$2:$G206,$G206),9))</f>
        <v>020406201</v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>関西大北陽・大　阪</v>
      </c>
    </row>
    <row r="207" spans="1:22" x14ac:dyDescent="0.45">
      <c r="A207" t="s">
        <v>1712</v>
      </c>
      <c r="B207">
        <v>206</v>
      </c>
      <c r="C207" t="s">
        <v>1742</v>
      </c>
      <c r="D207" t="s">
        <v>1743</v>
      </c>
      <c r="E207">
        <v>4</v>
      </c>
      <c r="F207" t="s">
        <v>93</v>
      </c>
      <c r="G207">
        <v>20020810</v>
      </c>
      <c r="H207" t="s">
        <v>1744</v>
      </c>
      <c r="I207" t="s">
        <v>1745</v>
      </c>
      <c r="J207" t="s">
        <v>1746</v>
      </c>
      <c r="K207" t="s">
        <v>141</v>
      </c>
      <c r="L207" t="s">
        <v>93</v>
      </c>
      <c r="M207" t="s">
        <v>1727</v>
      </c>
      <c r="O207" s="2" t="str">
        <f>IFERROR(IF($B207="","",INDEX(所属情報!$E:$E,MATCH($A207,所属情報!$A:$A,0))),"")</f>
        <v>Osaka Univ. of Health and Sport Sciences</v>
      </c>
      <c r="P207" s="2" t="str">
        <f t="shared" si="9"/>
        <v>貴島　萌夏美 (4)</v>
      </c>
      <c r="Q207" s="2" t="str">
        <f t="shared" si="10"/>
        <v>ｷｼﾞﾏ ﾓﾅﾐ</v>
      </c>
      <c r="R207" s="2" t="str">
        <f t="shared" si="11"/>
        <v>KIJIMA Monami (02)</v>
      </c>
      <c r="S207" s="2" t="str">
        <f>IFERROR(IF($F207="","",INDEX(リスト!$C:$C,MATCH($F207,リスト!$B:$B,0))),"")</f>
        <v>27</v>
      </c>
      <c r="T207" s="2" t="str">
        <f>IFERROR(IF($K207="","",INDEX(リスト!$F:$F,MATCH($K207,リスト!$E:$E,0))),"")</f>
        <v>JPN</v>
      </c>
      <c r="U207" s="2" t="str">
        <f>IF($B207="","",RIGHT($G207*1000+200+COUNTIF($G$2:$G207,$G207),9))</f>
        <v>020810201</v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>大阪体育大浪商・大　阪</v>
      </c>
    </row>
    <row r="208" spans="1:22" x14ac:dyDescent="0.45">
      <c r="A208" t="s">
        <v>1712</v>
      </c>
      <c r="B208">
        <v>207</v>
      </c>
      <c r="C208" t="s">
        <v>1747</v>
      </c>
      <c r="D208" t="s">
        <v>1748</v>
      </c>
      <c r="E208">
        <v>4</v>
      </c>
      <c r="F208" t="s">
        <v>91</v>
      </c>
      <c r="G208">
        <v>20021014</v>
      </c>
      <c r="H208" t="s">
        <v>1749</v>
      </c>
      <c r="I208" t="s">
        <v>1750</v>
      </c>
      <c r="J208" t="s">
        <v>891</v>
      </c>
      <c r="K208" t="s">
        <v>141</v>
      </c>
      <c r="L208" t="s">
        <v>91</v>
      </c>
      <c r="M208" t="s">
        <v>988</v>
      </c>
      <c r="O208" s="2" t="str">
        <f>IFERROR(IF($B208="","",INDEX(所属情報!$E:$E,MATCH($A208,所属情報!$A:$A,0))),"")</f>
        <v>Osaka Univ. of Health and Sport Sciences</v>
      </c>
      <c r="P208" s="2" t="str">
        <f t="shared" si="9"/>
        <v>加地　真侑 (4)</v>
      </c>
      <c r="Q208" s="2" t="str">
        <f t="shared" si="10"/>
        <v>ｶﾁﾞ ﾏﾕｳ</v>
      </c>
      <c r="R208" s="2" t="str">
        <f t="shared" si="11"/>
        <v>KAJI Mayu (02)</v>
      </c>
      <c r="S208" s="2" t="str">
        <f>IFERROR(IF($F208="","",INDEX(リスト!$C:$C,MATCH($F208,リスト!$B:$B,0))),"")</f>
        <v>26</v>
      </c>
      <c r="T208" s="2" t="str">
        <f>IFERROR(IF($K208="","",INDEX(リスト!$F:$F,MATCH($K208,リスト!$E:$E,0))),"")</f>
        <v>JPN</v>
      </c>
      <c r="U208" s="2" t="str">
        <f>IF($B208="","",RIGHT($G208*1000+200+COUNTIF($G$2:$G208,$G208),9))</f>
        <v>021014201</v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>鳥羽・京　都</v>
      </c>
    </row>
    <row r="209" spans="1:22" x14ac:dyDescent="0.45">
      <c r="A209" t="s">
        <v>1712</v>
      </c>
      <c r="B209">
        <v>208</v>
      </c>
      <c r="C209" t="s">
        <v>1751</v>
      </c>
      <c r="D209" t="s">
        <v>1752</v>
      </c>
      <c r="E209">
        <v>4</v>
      </c>
      <c r="F209" t="s">
        <v>93</v>
      </c>
      <c r="G209">
        <v>20021212</v>
      </c>
      <c r="H209" t="s">
        <v>1753</v>
      </c>
      <c r="I209" t="s">
        <v>1754</v>
      </c>
      <c r="J209" t="s">
        <v>1755</v>
      </c>
      <c r="K209" t="s">
        <v>141</v>
      </c>
      <c r="L209" t="s">
        <v>93</v>
      </c>
      <c r="M209" t="s">
        <v>1756</v>
      </c>
      <c r="O209" s="2" t="str">
        <f>IFERROR(IF($B209="","",INDEX(所属情報!$E:$E,MATCH($A209,所属情報!$A:$A,0))),"")</f>
        <v>Osaka Univ. of Health and Sport Sciences</v>
      </c>
      <c r="P209" s="2" t="str">
        <f t="shared" si="9"/>
        <v>門林　歩 (4)</v>
      </c>
      <c r="Q209" s="2" t="str">
        <f t="shared" si="10"/>
        <v>ｶﾄﾞﾊﾞﾔｼ ｱﾕﾐ</v>
      </c>
      <c r="R209" s="2" t="str">
        <f t="shared" si="11"/>
        <v>KADOBAYASHI Ayumi (02)</v>
      </c>
      <c r="S209" s="2" t="str">
        <f>IFERROR(IF($F209="","",INDEX(リスト!$C:$C,MATCH($F209,リスト!$B:$B,0))),"")</f>
        <v>27</v>
      </c>
      <c r="T209" s="2" t="str">
        <f>IFERROR(IF($K209="","",INDEX(リスト!$F:$F,MATCH($K209,リスト!$E:$E,0))),"")</f>
        <v>JPN</v>
      </c>
      <c r="U209" s="2" t="str">
        <f>IF($B209="","",RIGHT($G209*1000+200+COUNTIF($G$2:$G209,$G209),9))</f>
        <v>021212201</v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>堺東・大　阪</v>
      </c>
    </row>
    <row r="210" spans="1:22" x14ac:dyDescent="0.45">
      <c r="A210" t="s">
        <v>1712</v>
      </c>
      <c r="B210">
        <v>209</v>
      </c>
      <c r="C210" t="s">
        <v>1757</v>
      </c>
      <c r="D210" t="s">
        <v>1758</v>
      </c>
      <c r="E210">
        <v>4</v>
      </c>
      <c r="F210" t="s">
        <v>87</v>
      </c>
      <c r="G210">
        <v>20020429</v>
      </c>
      <c r="H210" t="s">
        <v>1759</v>
      </c>
      <c r="I210" t="s">
        <v>981</v>
      </c>
      <c r="J210" t="s">
        <v>862</v>
      </c>
      <c r="K210" t="s">
        <v>141</v>
      </c>
      <c r="L210" t="s">
        <v>87</v>
      </c>
      <c r="M210" t="s">
        <v>1760</v>
      </c>
      <c r="O210" s="2" t="str">
        <f>IFERROR(IF($B210="","",INDEX(所属情報!$E:$E,MATCH($A210,所属情報!$A:$A,0))),"")</f>
        <v>Osaka Univ. of Health and Sport Sciences</v>
      </c>
      <c r="P210" s="2" t="str">
        <f t="shared" si="9"/>
        <v>横山　結香 (4)</v>
      </c>
      <c r="Q210" s="2" t="str">
        <f t="shared" si="10"/>
        <v>ﾖｺﾔﾏ ﾕｲｶ</v>
      </c>
      <c r="R210" s="2" t="str">
        <f t="shared" si="11"/>
        <v>YOKOYAMA Yuika (02)</v>
      </c>
      <c r="S210" s="2" t="str">
        <f>IFERROR(IF($F210="","",INDEX(リスト!$C:$C,MATCH($F210,リスト!$B:$B,0))),"")</f>
        <v>24</v>
      </c>
      <c r="T210" s="2" t="str">
        <f>IFERROR(IF($K210="","",INDEX(リスト!$F:$F,MATCH($K210,リスト!$E:$E,0))),"")</f>
        <v>JPN</v>
      </c>
      <c r="U210" s="2" t="str">
        <f>IF($B210="","",RIGHT($G210*1000+200+COUNTIF($G$2:$G210,$G210),9))</f>
        <v>020429201</v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>松阪商業・三　重</v>
      </c>
    </row>
    <row r="211" spans="1:22" x14ac:dyDescent="0.45">
      <c r="A211" t="s">
        <v>1712</v>
      </c>
      <c r="B211">
        <v>210</v>
      </c>
      <c r="C211" t="s">
        <v>1761</v>
      </c>
      <c r="D211" t="s">
        <v>1762</v>
      </c>
      <c r="E211">
        <v>4</v>
      </c>
      <c r="F211" t="s">
        <v>125</v>
      </c>
      <c r="G211">
        <v>20030127</v>
      </c>
      <c r="H211" t="s">
        <v>1763</v>
      </c>
      <c r="I211" t="s">
        <v>1764</v>
      </c>
      <c r="J211" t="s">
        <v>1225</v>
      </c>
      <c r="K211" t="s">
        <v>141</v>
      </c>
      <c r="L211" t="s">
        <v>125</v>
      </c>
      <c r="M211" t="s">
        <v>1765</v>
      </c>
      <c r="O211" s="2" t="str">
        <f>IFERROR(IF($B211="","",INDEX(所属情報!$E:$E,MATCH($A211,所属情報!$A:$A,0))),"")</f>
        <v>Osaka Univ. of Health and Sport Sciences</v>
      </c>
      <c r="P211" s="2" t="str">
        <f t="shared" si="9"/>
        <v>大濱　未結 (4)</v>
      </c>
      <c r="Q211" s="2" t="str">
        <f t="shared" si="10"/>
        <v>ｵｵﾊﾏ ﾐﾕ</v>
      </c>
      <c r="R211" s="2" t="str">
        <f t="shared" si="11"/>
        <v>OHAMA Miyu (03)</v>
      </c>
      <c r="S211" s="2" t="str">
        <f>IFERROR(IF($F211="","",INDEX(リスト!$C:$C,MATCH($F211,リスト!$B:$B,0))),"")</f>
        <v>43</v>
      </c>
      <c r="T211" s="2" t="str">
        <f>IFERROR(IF($K211="","",INDEX(リスト!$F:$F,MATCH($K211,リスト!$E:$E,0))),"")</f>
        <v>JPN</v>
      </c>
      <c r="U211" s="2" t="str">
        <f>IF($B211="","",RIGHT($G211*1000+200+COUNTIF($G$2:$G211,$G211),9))</f>
        <v>030127201</v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>熊本西・熊　本</v>
      </c>
    </row>
    <row r="212" spans="1:22" x14ac:dyDescent="0.45">
      <c r="A212" t="s">
        <v>1712</v>
      </c>
      <c r="B212">
        <v>211</v>
      </c>
      <c r="C212" t="s">
        <v>1766</v>
      </c>
      <c r="D212" t="s">
        <v>1767</v>
      </c>
      <c r="E212">
        <v>4</v>
      </c>
      <c r="F212" t="s">
        <v>99</v>
      </c>
      <c r="G212">
        <v>20020816</v>
      </c>
      <c r="H212" t="s">
        <v>1768</v>
      </c>
      <c r="I212" t="s">
        <v>932</v>
      </c>
      <c r="J212" t="s">
        <v>1406</v>
      </c>
      <c r="K212" t="s">
        <v>141</v>
      </c>
      <c r="L212" t="s">
        <v>99</v>
      </c>
      <c r="M212" t="s">
        <v>1119</v>
      </c>
      <c r="O212" s="2" t="str">
        <f>IFERROR(IF($B212="","",INDEX(所属情報!$E:$E,MATCH($A212,所属情報!$A:$A,0))),"")</f>
        <v>Osaka Univ. of Health and Sport Sciences</v>
      </c>
      <c r="P212" s="2" t="str">
        <f t="shared" si="9"/>
        <v>野間　名津巳 (4)</v>
      </c>
      <c r="Q212" s="2" t="str">
        <f t="shared" si="10"/>
        <v>ﾉﾏ ﾅﾂﾐ</v>
      </c>
      <c r="R212" s="2" t="str">
        <f t="shared" si="11"/>
        <v>NOMA Natsumi (02)</v>
      </c>
      <c r="S212" s="2" t="str">
        <f>IFERROR(IF($F212="","",INDEX(リスト!$C:$C,MATCH($F212,リスト!$B:$B,0))),"")</f>
        <v>30</v>
      </c>
      <c r="T212" s="2" t="str">
        <f>IFERROR(IF($K212="","",INDEX(リスト!$F:$F,MATCH($K212,リスト!$E:$E,0))),"")</f>
        <v>JPN</v>
      </c>
      <c r="U212" s="2" t="str">
        <f>IF($B212="","",RIGHT($G212*1000+200+COUNTIF($G$2:$G212,$G212),9))</f>
        <v>020816201</v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>和歌山北・和歌山</v>
      </c>
    </row>
    <row r="213" spans="1:22" x14ac:dyDescent="0.45">
      <c r="A213" t="s">
        <v>1712</v>
      </c>
      <c r="B213">
        <v>212</v>
      </c>
      <c r="C213" t="s">
        <v>1769</v>
      </c>
      <c r="D213" t="s">
        <v>1770</v>
      </c>
      <c r="E213">
        <v>4</v>
      </c>
      <c r="F213" t="s">
        <v>81</v>
      </c>
      <c r="G213">
        <v>20020224</v>
      </c>
      <c r="H213" t="s">
        <v>1771</v>
      </c>
      <c r="I213" t="s">
        <v>1772</v>
      </c>
      <c r="J213" t="s">
        <v>1773</v>
      </c>
      <c r="K213" t="s">
        <v>141</v>
      </c>
      <c r="L213" t="s">
        <v>81</v>
      </c>
      <c r="M213" t="s">
        <v>1561</v>
      </c>
      <c r="O213" s="2" t="str">
        <f>IFERROR(IF($B213="","",INDEX(所属情報!$E:$E,MATCH($A213,所属情報!$A:$A,0))),"")</f>
        <v>Osaka Univ. of Health and Sport Sciences</v>
      </c>
      <c r="P213" s="2" t="str">
        <f t="shared" si="9"/>
        <v>本田　結子 (4)</v>
      </c>
      <c r="Q213" s="2" t="str">
        <f t="shared" si="10"/>
        <v>ﾎﾝﾀﾞ ﾕｲｺ</v>
      </c>
      <c r="R213" s="2" t="str">
        <f t="shared" si="11"/>
        <v>HONDA Yuiko (02)</v>
      </c>
      <c r="S213" s="2" t="str">
        <f>IFERROR(IF($F213="","",INDEX(リスト!$C:$C,MATCH($F213,リスト!$B:$B,0))),"")</f>
        <v>21</v>
      </c>
      <c r="T213" s="2" t="str">
        <f>IFERROR(IF($K213="","",INDEX(リスト!$F:$F,MATCH($K213,リスト!$E:$E,0))),"")</f>
        <v>JPN</v>
      </c>
      <c r="U213" s="2" t="str">
        <f>IF($B213="","",RIGHT($G213*1000+200+COUNTIF($G$2:$G213,$G213),9))</f>
        <v>020224201</v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>美濃加茂・岐　阜</v>
      </c>
    </row>
    <row r="214" spans="1:22" x14ac:dyDescent="0.45">
      <c r="A214" t="s">
        <v>1712</v>
      </c>
      <c r="B214">
        <v>213</v>
      </c>
      <c r="C214" t="s">
        <v>1774</v>
      </c>
      <c r="D214" t="s">
        <v>1775</v>
      </c>
      <c r="E214">
        <v>4</v>
      </c>
      <c r="F214" t="s">
        <v>113</v>
      </c>
      <c r="G214">
        <v>20020614</v>
      </c>
      <c r="H214" t="s">
        <v>1776</v>
      </c>
      <c r="I214" t="s">
        <v>890</v>
      </c>
      <c r="J214" t="s">
        <v>1269</v>
      </c>
      <c r="K214" t="s">
        <v>141</v>
      </c>
      <c r="L214" t="s">
        <v>113</v>
      </c>
      <c r="M214" t="s">
        <v>1777</v>
      </c>
      <c r="O214" s="2" t="str">
        <f>IFERROR(IF($B214="","",INDEX(所属情報!$E:$E,MATCH($A214,所属情報!$A:$A,0))),"")</f>
        <v>Osaka Univ. of Health and Sport Sciences</v>
      </c>
      <c r="P214" s="2" t="str">
        <f t="shared" si="9"/>
        <v>伊藤　彩花 (4)</v>
      </c>
      <c r="Q214" s="2" t="str">
        <f t="shared" si="10"/>
        <v>ｲﾄｳ ｱﾔｶ</v>
      </c>
      <c r="R214" s="2" t="str">
        <f t="shared" si="11"/>
        <v>ITO Ayaka (02)</v>
      </c>
      <c r="S214" s="2" t="str">
        <f>IFERROR(IF($F214="","",INDEX(リスト!$C:$C,MATCH($F214,リスト!$B:$B,0))),"")</f>
        <v>37</v>
      </c>
      <c r="T214" s="2" t="str">
        <f>IFERROR(IF($K214="","",INDEX(リスト!$F:$F,MATCH($K214,リスト!$E:$E,0))),"")</f>
        <v>JPN</v>
      </c>
      <c r="U214" s="2" t="str">
        <f>IF($B214="","",RIGHT($G214*1000+200+COUNTIF($G$2:$G214,$G214),9))</f>
        <v>020614201</v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>高松北・香　川</v>
      </c>
    </row>
    <row r="215" spans="1:22" x14ac:dyDescent="0.45">
      <c r="A215" t="s">
        <v>1712</v>
      </c>
      <c r="B215">
        <v>214</v>
      </c>
      <c r="C215" t="s">
        <v>1778</v>
      </c>
      <c r="D215" t="s">
        <v>1779</v>
      </c>
      <c r="E215">
        <v>4</v>
      </c>
      <c r="F215" t="s">
        <v>93</v>
      </c>
      <c r="G215">
        <v>20020521</v>
      </c>
      <c r="H215" t="s">
        <v>1780</v>
      </c>
      <c r="I215" t="s">
        <v>1781</v>
      </c>
      <c r="J215" t="s">
        <v>1782</v>
      </c>
      <c r="K215" t="s">
        <v>141</v>
      </c>
      <c r="L215" t="s">
        <v>93</v>
      </c>
      <c r="M215" t="s">
        <v>1783</v>
      </c>
      <c r="O215" s="2" t="str">
        <f>IFERROR(IF($B215="","",INDEX(所属情報!$E:$E,MATCH($A215,所属情報!$A:$A,0))),"")</f>
        <v>Osaka Univ. of Health and Sport Sciences</v>
      </c>
      <c r="P215" s="2" t="str">
        <f t="shared" si="9"/>
        <v>岡本　莉奈 (4)</v>
      </c>
      <c r="Q215" s="2" t="str">
        <f t="shared" si="10"/>
        <v>ｵｶﾓﾄ ﾘﾅ</v>
      </c>
      <c r="R215" s="2" t="str">
        <f t="shared" si="11"/>
        <v>OKAMOTO Rina (02)</v>
      </c>
      <c r="S215" s="2" t="str">
        <f>IFERROR(IF($F215="","",INDEX(リスト!$C:$C,MATCH($F215,リスト!$B:$B,0))),"")</f>
        <v>27</v>
      </c>
      <c r="T215" s="2" t="str">
        <f>IFERROR(IF($K215="","",INDEX(リスト!$F:$F,MATCH($K215,リスト!$E:$E,0))),"")</f>
        <v>JPN</v>
      </c>
      <c r="U215" s="2" t="str">
        <f>IF($B215="","",RIGHT($G215*1000+200+COUNTIF($G$2:$G215,$G215),9))</f>
        <v>020521201</v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>初芝立命館・大　阪</v>
      </c>
    </row>
    <row r="216" spans="1:22" x14ac:dyDescent="0.45">
      <c r="A216" t="s">
        <v>1712</v>
      </c>
      <c r="B216">
        <v>215</v>
      </c>
      <c r="C216" t="s">
        <v>1784</v>
      </c>
      <c r="D216" t="s">
        <v>1785</v>
      </c>
      <c r="E216">
        <v>4</v>
      </c>
      <c r="F216" t="s">
        <v>95</v>
      </c>
      <c r="G216">
        <v>20020525</v>
      </c>
      <c r="H216" t="s">
        <v>1786</v>
      </c>
      <c r="I216" t="s">
        <v>1787</v>
      </c>
      <c r="J216" t="s">
        <v>1788</v>
      </c>
      <c r="K216" t="s">
        <v>141</v>
      </c>
      <c r="L216" t="s">
        <v>95</v>
      </c>
      <c r="M216" t="s">
        <v>1789</v>
      </c>
      <c r="O216" s="2" t="str">
        <f>IFERROR(IF($B216="","",INDEX(所属情報!$E:$E,MATCH($A216,所属情報!$A:$A,0))),"")</f>
        <v>Osaka Univ. of Health and Sport Sciences</v>
      </c>
      <c r="P216" s="2" t="str">
        <f t="shared" si="9"/>
        <v>大森　夢菜 (4)</v>
      </c>
      <c r="Q216" s="2" t="str">
        <f t="shared" si="10"/>
        <v>ｵｵﾓﾘ ﾕﾅ</v>
      </c>
      <c r="R216" s="2" t="str">
        <f t="shared" si="11"/>
        <v>OMORI Yuna (02)</v>
      </c>
      <c r="S216" s="2" t="str">
        <f>IFERROR(IF($F216="","",INDEX(リスト!$C:$C,MATCH($F216,リスト!$B:$B,0))),"")</f>
        <v>28</v>
      </c>
      <c r="T216" s="2" t="str">
        <f>IFERROR(IF($K216="","",INDEX(リスト!$F:$F,MATCH($K216,リスト!$E:$E,0))),"")</f>
        <v>JPN</v>
      </c>
      <c r="U216" s="2" t="str">
        <f>IF($B216="","",RIGHT($G216*1000+200+COUNTIF($G$2:$G216,$G216),9))</f>
        <v>020525202</v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>西宮南・兵　庫</v>
      </c>
    </row>
    <row r="217" spans="1:22" x14ac:dyDescent="0.45">
      <c r="A217" t="s">
        <v>1712</v>
      </c>
      <c r="B217">
        <v>216</v>
      </c>
      <c r="C217" t="s">
        <v>1790</v>
      </c>
      <c r="D217" t="s">
        <v>1791</v>
      </c>
      <c r="E217">
        <v>4</v>
      </c>
      <c r="F217" t="s">
        <v>93</v>
      </c>
      <c r="G217">
        <v>20030310</v>
      </c>
      <c r="H217" t="s">
        <v>1792</v>
      </c>
      <c r="I217" t="s">
        <v>1793</v>
      </c>
      <c r="J217" t="s">
        <v>1794</v>
      </c>
      <c r="K217" t="s">
        <v>141</v>
      </c>
      <c r="L217" t="s">
        <v>93</v>
      </c>
      <c r="M217" t="s">
        <v>1795</v>
      </c>
      <c r="O217" s="2" t="str">
        <f>IFERROR(IF($B217="","",INDEX(所属情報!$E:$E,MATCH($A217,所属情報!$A:$A,0))),"")</f>
        <v>Osaka Univ. of Health and Sport Sciences</v>
      </c>
      <c r="P217" s="2" t="str">
        <f t="shared" si="9"/>
        <v>浅野　利佳 (4)</v>
      </c>
      <c r="Q217" s="2" t="str">
        <f t="shared" si="10"/>
        <v>ｱｻﾉ ﾘｶ</v>
      </c>
      <c r="R217" s="2" t="str">
        <f t="shared" si="11"/>
        <v>ASANO Rika (03)</v>
      </c>
      <c r="S217" s="2" t="str">
        <f>IFERROR(IF($F217="","",INDEX(リスト!$C:$C,MATCH($F217,リスト!$B:$B,0))),"")</f>
        <v>27</v>
      </c>
      <c r="T217" s="2" t="str">
        <f>IFERROR(IF($K217="","",INDEX(リスト!$F:$F,MATCH($K217,リスト!$E:$E,0))),"")</f>
        <v>JPN</v>
      </c>
      <c r="U217" s="2" t="str">
        <f>IF($B217="","",RIGHT($G217*1000+200+COUNTIF($G$2:$G217,$G217),9))</f>
        <v>030310201</v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>箕面自由学園・大　阪</v>
      </c>
    </row>
    <row r="218" spans="1:22" x14ac:dyDescent="0.45">
      <c r="A218" t="s">
        <v>1712</v>
      </c>
      <c r="B218">
        <v>217</v>
      </c>
      <c r="C218" t="s">
        <v>1796</v>
      </c>
      <c r="D218" t="s">
        <v>1797</v>
      </c>
      <c r="E218">
        <v>3</v>
      </c>
      <c r="F218" t="s">
        <v>93</v>
      </c>
      <c r="G218">
        <v>20030703</v>
      </c>
      <c r="H218" t="s">
        <v>1798</v>
      </c>
      <c r="I218" t="s">
        <v>1799</v>
      </c>
      <c r="J218" t="s">
        <v>1800</v>
      </c>
      <c r="K218" t="s">
        <v>141</v>
      </c>
      <c r="L218" t="s">
        <v>93</v>
      </c>
      <c r="M218" t="s">
        <v>708</v>
      </c>
      <c r="O218" s="2" t="str">
        <f>IFERROR(IF($B218="","",INDEX(所属情報!$E:$E,MATCH($A218,所属情報!$A:$A,0))),"")</f>
        <v>Osaka Univ. of Health and Sport Sciences</v>
      </c>
      <c r="P218" s="2" t="str">
        <f t="shared" si="9"/>
        <v>波江野　夏帆 (3)</v>
      </c>
      <c r="Q218" s="2" t="str">
        <f t="shared" si="10"/>
        <v>ﾊｴﾉ ﾅﾂﾎ</v>
      </c>
      <c r="R218" s="2" t="str">
        <f t="shared" si="11"/>
        <v>HAENO Natsuho (03)</v>
      </c>
      <c r="S218" s="2" t="str">
        <f>IFERROR(IF($F218="","",INDEX(リスト!$C:$C,MATCH($F218,リスト!$B:$B,0))),"")</f>
        <v>27</v>
      </c>
      <c r="T218" s="2" t="str">
        <f>IFERROR(IF($K218="","",INDEX(リスト!$F:$F,MATCH($K218,リスト!$E:$E,0))),"")</f>
        <v>JPN</v>
      </c>
      <c r="U218" s="2" t="str">
        <f>IF($B218="","",RIGHT($G218*1000+200+COUNTIF($G$2:$G218,$G218),9))</f>
        <v>030703201</v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>咲くやこの花・大　阪</v>
      </c>
    </row>
    <row r="219" spans="1:22" x14ac:dyDescent="0.45">
      <c r="A219" t="s">
        <v>1712</v>
      </c>
      <c r="B219">
        <v>218</v>
      </c>
      <c r="C219" t="s">
        <v>1801</v>
      </c>
      <c r="D219" t="s">
        <v>1802</v>
      </c>
      <c r="E219">
        <v>3</v>
      </c>
      <c r="F219" t="s">
        <v>115</v>
      </c>
      <c r="G219">
        <v>20030418</v>
      </c>
      <c r="H219" t="s">
        <v>1803</v>
      </c>
      <c r="I219" t="s">
        <v>1804</v>
      </c>
      <c r="J219" t="s">
        <v>1180</v>
      </c>
      <c r="K219" t="s">
        <v>141</v>
      </c>
      <c r="L219" t="s">
        <v>115</v>
      </c>
      <c r="M219" t="s">
        <v>1805</v>
      </c>
      <c r="O219" s="2" t="str">
        <f>IFERROR(IF($B219="","",INDEX(所属情報!$E:$E,MATCH($A219,所属情報!$A:$A,0))),"")</f>
        <v>Osaka Univ. of Health and Sport Sciences</v>
      </c>
      <c r="P219" s="2" t="str">
        <f t="shared" si="9"/>
        <v>矢野　遥楓 (3)</v>
      </c>
      <c r="Q219" s="2" t="str">
        <f t="shared" si="10"/>
        <v>ﾔﾉ ﾊﾙｶ</v>
      </c>
      <c r="R219" s="2" t="str">
        <f t="shared" si="11"/>
        <v>YANO Haruka (03)</v>
      </c>
      <c r="S219" s="2" t="str">
        <f>IFERROR(IF($F219="","",INDEX(リスト!$C:$C,MATCH($F219,リスト!$B:$B,0))),"")</f>
        <v>38</v>
      </c>
      <c r="T219" s="2" t="str">
        <f>IFERROR(IF($K219="","",INDEX(リスト!$F:$F,MATCH($K219,リスト!$E:$E,0))),"")</f>
        <v>JPN</v>
      </c>
      <c r="U219" s="2" t="str">
        <f>IF($B219="","",RIGHT($G219*1000+200+COUNTIF($G$2:$G219,$G219),9))</f>
        <v>030418201</v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>新居浜東・愛　媛</v>
      </c>
    </row>
    <row r="220" spans="1:22" x14ac:dyDescent="0.45">
      <c r="A220" t="s">
        <v>1712</v>
      </c>
      <c r="B220">
        <v>219</v>
      </c>
      <c r="C220" t="s">
        <v>1806</v>
      </c>
      <c r="D220" t="s">
        <v>1807</v>
      </c>
      <c r="E220">
        <v>3</v>
      </c>
      <c r="F220" t="s">
        <v>87</v>
      </c>
      <c r="G220">
        <v>20030925</v>
      </c>
      <c r="H220" t="s">
        <v>1808</v>
      </c>
      <c r="I220" t="s">
        <v>1809</v>
      </c>
      <c r="J220" t="s">
        <v>759</v>
      </c>
      <c r="K220" t="s">
        <v>141</v>
      </c>
      <c r="L220" t="s">
        <v>87</v>
      </c>
      <c r="M220" t="s">
        <v>1760</v>
      </c>
      <c r="O220" s="2" t="str">
        <f>IFERROR(IF($B220="","",INDEX(所属情報!$E:$E,MATCH($A220,所属情報!$A:$A,0))),"")</f>
        <v>Osaka Univ. of Health and Sport Sciences</v>
      </c>
      <c r="P220" s="2" t="str">
        <f t="shared" si="9"/>
        <v>川合　小想 (3)</v>
      </c>
      <c r="Q220" s="2" t="str">
        <f t="shared" si="10"/>
        <v>ｶﾜｲ ｺｺﾛ</v>
      </c>
      <c r="R220" s="2" t="str">
        <f t="shared" si="11"/>
        <v>KAWAI Kokoro (03)</v>
      </c>
      <c r="S220" s="2" t="str">
        <f>IFERROR(IF($F220="","",INDEX(リスト!$C:$C,MATCH($F220,リスト!$B:$B,0))),"")</f>
        <v>24</v>
      </c>
      <c r="T220" s="2" t="str">
        <f>IFERROR(IF($K220="","",INDEX(リスト!$F:$F,MATCH($K220,リスト!$E:$E,0))),"")</f>
        <v>JPN</v>
      </c>
      <c r="U220" s="2" t="str">
        <f>IF($B220="","",RIGHT($G220*1000+200+COUNTIF($G$2:$G220,$G220),9))</f>
        <v>030925202</v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>松阪商業・三　重</v>
      </c>
    </row>
    <row r="221" spans="1:22" x14ac:dyDescent="0.45">
      <c r="A221" t="s">
        <v>1712</v>
      </c>
      <c r="B221">
        <v>220</v>
      </c>
      <c r="C221" t="s">
        <v>1810</v>
      </c>
      <c r="D221" t="s">
        <v>1811</v>
      </c>
      <c r="E221">
        <v>3</v>
      </c>
      <c r="F221" t="s">
        <v>49</v>
      </c>
      <c r="G221">
        <v>20031004</v>
      </c>
      <c r="H221" t="s">
        <v>1812</v>
      </c>
      <c r="I221" t="s">
        <v>1813</v>
      </c>
      <c r="J221" t="s">
        <v>1814</v>
      </c>
      <c r="K221" t="s">
        <v>141</v>
      </c>
      <c r="L221" t="s">
        <v>49</v>
      </c>
      <c r="M221" t="s">
        <v>1815</v>
      </c>
      <c r="O221" s="2" t="str">
        <f>IFERROR(IF($B221="","",INDEX(所属情報!$E:$E,MATCH($A221,所属情報!$A:$A,0))),"")</f>
        <v>Osaka Univ. of Health and Sport Sciences</v>
      </c>
      <c r="P221" s="2" t="str">
        <f t="shared" si="9"/>
        <v>進藤　きらら (3)</v>
      </c>
      <c r="Q221" s="2" t="str">
        <f t="shared" si="10"/>
        <v>ｼﾝﾄﾞｳ ｷﾗﾗ</v>
      </c>
      <c r="R221" s="2" t="str">
        <f t="shared" si="11"/>
        <v>SHINDO Kirara (03)</v>
      </c>
      <c r="S221" s="2" t="str">
        <f>IFERROR(IF($F221="","",INDEX(リスト!$C:$C,MATCH($F221,リスト!$B:$B,0))),"")</f>
        <v>05</v>
      </c>
      <c r="T221" s="2" t="str">
        <f>IFERROR(IF($K221="","",INDEX(リスト!$F:$F,MATCH($K221,リスト!$E:$E,0))),"")</f>
        <v>JPN</v>
      </c>
      <c r="U221" s="2" t="str">
        <f>IF($B221="","",RIGHT($G221*1000+200+COUNTIF($G$2:$G221,$G221),9))</f>
        <v>031004201</v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>横手清陵学院・秋　田</v>
      </c>
    </row>
    <row r="222" spans="1:22" x14ac:dyDescent="0.45">
      <c r="A222" t="s">
        <v>1712</v>
      </c>
      <c r="B222">
        <v>221</v>
      </c>
      <c r="C222" t="s">
        <v>1816</v>
      </c>
      <c r="D222" t="s">
        <v>1817</v>
      </c>
      <c r="E222">
        <v>3</v>
      </c>
      <c r="F222" t="s">
        <v>109</v>
      </c>
      <c r="G222">
        <v>20030704</v>
      </c>
      <c r="H222" t="s">
        <v>1818</v>
      </c>
      <c r="I222" t="s">
        <v>1819</v>
      </c>
      <c r="J222" t="s">
        <v>1820</v>
      </c>
      <c r="K222" t="s">
        <v>141</v>
      </c>
      <c r="L222" t="s">
        <v>109</v>
      </c>
      <c r="M222" t="s">
        <v>1821</v>
      </c>
      <c r="O222" s="2" t="str">
        <f>IFERROR(IF($B222="","",INDEX(所属情報!$E:$E,MATCH($A222,所属情報!$A:$A,0))),"")</f>
        <v>Osaka Univ. of Health and Sport Sciences</v>
      </c>
      <c r="P222" s="2" t="str">
        <f t="shared" si="9"/>
        <v>下間　星来 (3)</v>
      </c>
      <c r="Q222" s="2" t="str">
        <f t="shared" si="10"/>
        <v>ｼﾓﾂﾏ ｾｲﾗ</v>
      </c>
      <c r="R222" s="2" t="str">
        <f t="shared" si="11"/>
        <v>SHIMOTSUMA Seira (03)</v>
      </c>
      <c r="S222" s="2" t="str">
        <f>IFERROR(IF($F222="","",INDEX(リスト!$C:$C,MATCH($F222,リスト!$B:$B,0))),"")</f>
        <v>35</v>
      </c>
      <c r="T222" s="2" t="str">
        <f>IFERROR(IF($K222="","",INDEX(リスト!$F:$F,MATCH($K222,リスト!$E:$E,0))),"")</f>
        <v>JPN</v>
      </c>
      <c r="U222" s="2" t="str">
        <f>IF($B222="","",RIGHT($G222*1000+200+COUNTIF($G$2:$G222,$G222),9))</f>
        <v>030704201</v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>華陵・山　口</v>
      </c>
    </row>
    <row r="223" spans="1:22" x14ac:dyDescent="0.45">
      <c r="A223" t="s">
        <v>1712</v>
      </c>
      <c r="B223">
        <v>222</v>
      </c>
      <c r="C223" t="s">
        <v>1822</v>
      </c>
      <c r="D223" t="s">
        <v>1823</v>
      </c>
      <c r="E223">
        <v>3</v>
      </c>
      <c r="F223" t="s">
        <v>93</v>
      </c>
      <c r="G223">
        <v>20030524</v>
      </c>
      <c r="H223" t="s">
        <v>1824</v>
      </c>
      <c r="I223" t="s">
        <v>1825</v>
      </c>
      <c r="J223" t="s">
        <v>1826</v>
      </c>
      <c r="K223" t="s">
        <v>141</v>
      </c>
      <c r="L223" t="s">
        <v>93</v>
      </c>
      <c r="M223" t="s">
        <v>1827</v>
      </c>
      <c r="O223" s="2" t="str">
        <f>IFERROR(IF($B223="","",INDEX(所属情報!$E:$E,MATCH($A223,所属情報!$A:$A,0))),"")</f>
        <v>Osaka Univ. of Health and Sport Sciences</v>
      </c>
      <c r="P223" s="2" t="str">
        <f t="shared" si="9"/>
        <v>平田　空 (3)</v>
      </c>
      <c r="Q223" s="2" t="str">
        <f t="shared" si="10"/>
        <v>ﾋﾗﾀ ｿﾗ</v>
      </c>
      <c r="R223" s="2" t="str">
        <f t="shared" si="11"/>
        <v>HIRATA Sora (03)</v>
      </c>
      <c r="S223" s="2" t="str">
        <f>IFERROR(IF($F223="","",INDEX(リスト!$C:$C,MATCH($F223,リスト!$B:$B,0))),"")</f>
        <v>27</v>
      </c>
      <c r="T223" s="2" t="str">
        <f>IFERROR(IF($K223="","",INDEX(リスト!$F:$F,MATCH($K223,リスト!$E:$E,0))),"")</f>
        <v>JPN</v>
      </c>
      <c r="U223" s="2" t="str">
        <f>IF($B223="","",RIGHT($G223*1000+200+COUNTIF($G$2:$G223,$G223),9))</f>
        <v>030524201</v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>和泉・大　阪</v>
      </c>
    </row>
    <row r="224" spans="1:22" x14ac:dyDescent="0.45">
      <c r="A224" t="s">
        <v>1712</v>
      </c>
      <c r="B224">
        <v>223</v>
      </c>
      <c r="C224" t="s">
        <v>1828</v>
      </c>
      <c r="D224" t="s">
        <v>1829</v>
      </c>
      <c r="E224">
        <v>3</v>
      </c>
      <c r="F224" t="s">
        <v>107</v>
      </c>
      <c r="G224">
        <v>20040310</v>
      </c>
      <c r="H224" t="s">
        <v>1830</v>
      </c>
      <c r="I224" t="s">
        <v>1342</v>
      </c>
      <c r="J224" t="s">
        <v>794</v>
      </c>
      <c r="K224" t="s">
        <v>141</v>
      </c>
      <c r="L224" t="s">
        <v>107</v>
      </c>
      <c r="M224" t="s">
        <v>1831</v>
      </c>
      <c r="O224" s="2" t="str">
        <f>IFERROR(IF($B224="","",INDEX(所属情報!$E:$E,MATCH($A224,所属情報!$A:$A,0))),"")</f>
        <v>Osaka Univ. of Health and Sport Sciences</v>
      </c>
      <c r="P224" s="2" t="str">
        <f t="shared" si="9"/>
        <v>後藤　花音 (3)</v>
      </c>
      <c r="Q224" s="2" t="str">
        <f t="shared" si="10"/>
        <v>ｺﾞﾄｳ ﾊﾅﾈ</v>
      </c>
      <c r="R224" s="2" t="str">
        <f t="shared" si="11"/>
        <v>GOTO Hanane (04)</v>
      </c>
      <c r="S224" s="2" t="str">
        <f>IFERROR(IF($F224="","",INDEX(リスト!$C:$C,MATCH($F224,リスト!$B:$B,0))),"")</f>
        <v>34</v>
      </c>
      <c r="T224" s="2" t="str">
        <f>IFERROR(IF($K224="","",INDEX(リスト!$F:$F,MATCH($K224,リスト!$E:$E,0))),"")</f>
        <v>JPN</v>
      </c>
      <c r="U224" s="2" t="str">
        <f>IF($B224="","",RIGHT($G224*1000+200+COUNTIF($G$2:$G224,$G224),9))</f>
        <v>040310201</v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>美鈴が丘・広　島</v>
      </c>
    </row>
    <row r="225" spans="1:22" x14ac:dyDescent="0.45">
      <c r="A225" t="s">
        <v>1712</v>
      </c>
      <c r="B225">
        <v>224</v>
      </c>
      <c r="C225" t="s">
        <v>1832</v>
      </c>
      <c r="D225" t="s">
        <v>1833</v>
      </c>
      <c r="E225">
        <v>2</v>
      </c>
      <c r="F225" t="s">
        <v>93</v>
      </c>
      <c r="G225">
        <v>20040915</v>
      </c>
      <c r="H225" t="s">
        <v>1834</v>
      </c>
      <c r="I225" t="s">
        <v>1835</v>
      </c>
      <c r="J225" t="s">
        <v>1826</v>
      </c>
      <c r="K225" t="s">
        <v>141</v>
      </c>
      <c r="L225" t="s">
        <v>93</v>
      </c>
      <c r="M225" t="s">
        <v>1727</v>
      </c>
      <c r="O225" s="2" t="str">
        <f>IFERROR(IF($B225="","",INDEX(所属情報!$E:$E,MATCH($A225,所属情報!$A:$A,0))),"")</f>
        <v>Osaka Univ. of Health and Sport Sciences</v>
      </c>
      <c r="P225" s="2" t="str">
        <f t="shared" si="9"/>
        <v>川島　空 (2)</v>
      </c>
      <c r="Q225" s="2" t="str">
        <f t="shared" si="10"/>
        <v>ｶﾜｼﾏ ｿﾗ</v>
      </c>
      <c r="R225" s="2" t="str">
        <f t="shared" si="11"/>
        <v>KAWASHIMA Sora (04)</v>
      </c>
      <c r="S225" s="2" t="str">
        <f>IFERROR(IF($F225="","",INDEX(リスト!$C:$C,MATCH($F225,リスト!$B:$B,0))),"")</f>
        <v>27</v>
      </c>
      <c r="T225" s="2" t="str">
        <f>IFERROR(IF($K225="","",INDEX(リスト!$F:$F,MATCH($K225,リスト!$E:$E,0))),"")</f>
        <v>JPN</v>
      </c>
      <c r="U225" s="2" t="str">
        <f>IF($B225="","",RIGHT($G225*1000+200+COUNTIF($G$2:$G225,$G225),9))</f>
        <v>040915201</v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>大阪体育大浪商・大　阪</v>
      </c>
    </row>
    <row r="226" spans="1:22" x14ac:dyDescent="0.45">
      <c r="A226" t="s">
        <v>1712</v>
      </c>
      <c r="B226">
        <v>225</v>
      </c>
      <c r="C226" t="s">
        <v>1836</v>
      </c>
      <c r="D226" t="s">
        <v>1837</v>
      </c>
      <c r="E226">
        <v>2</v>
      </c>
      <c r="F226" t="s">
        <v>89</v>
      </c>
      <c r="G226">
        <v>20040708</v>
      </c>
      <c r="H226" t="s">
        <v>1838</v>
      </c>
      <c r="I226" t="s">
        <v>1839</v>
      </c>
      <c r="J226" t="s">
        <v>765</v>
      </c>
      <c r="K226" t="s">
        <v>141</v>
      </c>
      <c r="L226" t="s">
        <v>89</v>
      </c>
      <c r="M226" t="s">
        <v>1007</v>
      </c>
      <c r="O226" s="2" t="str">
        <f>IFERROR(IF($B226="","",INDEX(所属情報!$E:$E,MATCH($A226,所属情報!$A:$A,0))),"")</f>
        <v>Osaka Univ. of Health and Sport Sciences</v>
      </c>
      <c r="P226" s="2" t="str">
        <f t="shared" si="9"/>
        <v>大久保　楓香 (2)</v>
      </c>
      <c r="Q226" s="2" t="str">
        <f t="shared" si="10"/>
        <v>ｵｵｸﾎﾞ ﾌｳｶ</v>
      </c>
      <c r="R226" s="2" t="str">
        <f t="shared" si="11"/>
        <v>OKUBO Fuka (04)</v>
      </c>
      <c r="S226" s="2" t="str">
        <f>IFERROR(IF($F226="","",INDEX(リスト!$C:$C,MATCH($F226,リスト!$B:$B,0))),"")</f>
        <v>25</v>
      </c>
      <c r="T226" s="2" t="str">
        <f>IFERROR(IF($K226="","",INDEX(リスト!$F:$F,MATCH($K226,リスト!$E:$E,0))),"")</f>
        <v>JPN</v>
      </c>
      <c r="U226" s="2" t="str">
        <f>IF($B226="","",RIGHT($G226*1000+200+COUNTIF($G$2:$G226,$G226),9))</f>
        <v>040708202</v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>草津東・滋　賀</v>
      </c>
    </row>
    <row r="227" spans="1:22" x14ac:dyDescent="0.45">
      <c r="A227" t="s">
        <v>1712</v>
      </c>
      <c r="B227">
        <v>226</v>
      </c>
      <c r="C227" t="s">
        <v>1840</v>
      </c>
      <c r="D227" t="s">
        <v>1841</v>
      </c>
      <c r="E227">
        <v>2</v>
      </c>
      <c r="F227" t="s">
        <v>93</v>
      </c>
      <c r="G227">
        <v>20040821</v>
      </c>
      <c r="H227" t="s">
        <v>1842</v>
      </c>
      <c r="I227" t="s">
        <v>1843</v>
      </c>
      <c r="J227" t="s">
        <v>1844</v>
      </c>
      <c r="K227" t="s">
        <v>141</v>
      </c>
      <c r="L227" t="s">
        <v>93</v>
      </c>
      <c r="M227" t="s">
        <v>783</v>
      </c>
      <c r="O227" s="2" t="str">
        <f>IFERROR(IF($B227="","",INDEX(所属情報!$E:$E,MATCH($A227,所属情報!$A:$A,0))),"")</f>
        <v>Osaka Univ. of Health and Sport Sciences</v>
      </c>
      <c r="P227" s="2" t="str">
        <f t="shared" si="9"/>
        <v>中原　鈴 (2)</v>
      </c>
      <c r="Q227" s="2" t="str">
        <f t="shared" si="10"/>
        <v>ﾅｶﾊﾗ ｽｽﾞ</v>
      </c>
      <c r="R227" s="2" t="str">
        <f t="shared" si="11"/>
        <v>NAKAHARA Suzu (04)</v>
      </c>
      <c r="S227" s="2" t="str">
        <f>IFERROR(IF($F227="","",INDEX(リスト!$C:$C,MATCH($F227,リスト!$B:$B,0))),"")</f>
        <v>27</v>
      </c>
      <c r="T227" s="2" t="str">
        <f>IFERROR(IF($K227="","",INDEX(リスト!$F:$F,MATCH($K227,リスト!$E:$E,0))),"")</f>
        <v>JPN</v>
      </c>
      <c r="U227" s="2" t="str">
        <f>IF($B227="","",RIGHT($G227*1000+200+COUNTIF($G$2:$G227,$G227),9))</f>
        <v>040821201</v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>東大阪大敬愛・大　阪</v>
      </c>
    </row>
    <row r="228" spans="1:22" x14ac:dyDescent="0.45">
      <c r="A228" t="s">
        <v>1712</v>
      </c>
      <c r="B228">
        <v>227</v>
      </c>
      <c r="C228" t="s">
        <v>1845</v>
      </c>
      <c r="D228" t="s">
        <v>1846</v>
      </c>
      <c r="E228">
        <v>2</v>
      </c>
      <c r="F228" t="s">
        <v>97</v>
      </c>
      <c r="G228">
        <v>20040816</v>
      </c>
      <c r="H228" t="s">
        <v>1847</v>
      </c>
      <c r="I228" t="s">
        <v>1507</v>
      </c>
      <c r="J228" t="s">
        <v>1848</v>
      </c>
      <c r="K228" t="s">
        <v>141</v>
      </c>
      <c r="L228" t="s">
        <v>97</v>
      </c>
      <c r="M228" t="s">
        <v>1373</v>
      </c>
      <c r="O228" s="2" t="str">
        <f>IFERROR(IF($B228="","",INDEX(所属情報!$E:$E,MATCH($A228,所属情報!$A:$A,0))),"")</f>
        <v>Osaka Univ. of Health and Sport Sciences</v>
      </c>
      <c r="P228" s="2" t="str">
        <f t="shared" si="9"/>
        <v>武田　光里 (2)</v>
      </c>
      <c r="Q228" s="2" t="str">
        <f t="shared" si="10"/>
        <v>ﾀｹﾀﾞ ﾋｶﾘ</v>
      </c>
      <c r="R228" s="2" t="str">
        <f t="shared" si="11"/>
        <v>TAKEDA Hikari (04)</v>
      </c>
      <c r="S228" s="2" t="str">
        <f>IFERROR(IF($F228="","",INDEX(リスト!$C:$C,MATCH($F228,リスト!$B:$B,0))),"")</f>
        <v>29</v>
      </c>
      <c r="T228" s="2" t="str">
        <f>IFERROR(IF($K228="","",INDEX(リスト!$F:$F,MATCH($K228,リスト!$E:$E,0))),"")</f>
        <v>JPN</v>
      </c>
      <c r="U228" s="2" t="str">
        <f>IF($B228="","",RIGHT($G228*1000+200+COUNTIF($G$2:$G228,$G228),9))</f>
        <v>040816201</v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>添上・奈　良</v>
      </c>
    </row>
    <row r="229" spans="1:22" x14ac:dyDescent="0.45">
      <c r="A229" t="s">
        <v>1712</v>
      </c>
      <c r="B229">
        <v>228</v>
      </c>
      <c r="C229" t="s">
        <v>1849</v>
      </c>
      <c r="D229" t="s">
        <v>1850</v>
      </c>
      <c r="E229">
        <v>2</v>
      </c>
      <c r="F229" t="s">
        <v>93</v>
      </c>
      <c r="G229">
        <v>20040427</v>
      </c>
      <c r="H229" t="s">
        <v>1851</v>
      </c>
      <c r="I229" t="s">
        <v>1852</v>
      </c>
      <c r="J229" t="s">
        <v>839</v>
      </c>
      <c r="K229" t="s">
        <v>141</v>
      </c>
      <c r="L229" t="s">
        <v>93</v>
      </c>
      <c r="M229" t="s">
        <v>1727</v>
      </c>
      <c r="O229" s="2" t="str">
        <f>IFERROR(IF($B229="","",INDEX(所属情報!$E:$E,MATCH($A229,所属情報!$A:$A,0))),"")</f>
        <v>Osaka Univ. of Health and Sport Sciences</v>
      </c>
      <c r="P229" s="2" t="str">
        <f t="shared" si="9"/>
        <v>利國　文音 (2)</v>
      </c>
      <c r="Q229" s="2" t="str">
        <f t="shared" si="10"/>
        <v>ﾄｼｸﾆ ｱﾔﾈ</v>
      </c>
      <c r="R229" s="2" t="str">
        <f t="shared" si="11"/>
        <v>TOSHIKUNI Ayane (04)</v>
      </c>
      <c r="S229" s="2" t="str">
        <f>IFERROR(IF($F229="","",INDEX(リスト!$C:$C,MATCH($F229,リスト!$B:$B,0))),"")</f>
        <v>27</v>
      </c>
      <c r="T229" s="2" t="str">
        <f>IFERROR(IF($K229="","",INDEX(リスト!$F:$F,MATCH($K229,リスト!$E:$E,0))),"")</f>
        <v>JPN</v>
      </c>
      <c r="U229" s="2" t="str">
        <f>IF($B229="","",RIGHT($G229*1000+200+COUNTIF($G$2:$G229,$G229),9))</f>
        <v>040427201</v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>大阪体育大浪商・大　阪</v>
      </c>
    </row>
    <row r="230" spans="1:22" x14ac:dyDescent="0.45">
      <c r="A230" t="s">
        <v>1712</v>
      </c>
      <c r="B230">
        <v>229</v>
      </c>
      <c r="C230" t="s">
        <v>1853</v>
      </c>
      <c r="D230" t="s">
        <v>1854</v>
      </c>
      <c r="E230">
        <v>2</v>
      </c>
      <c r="F230" t="s">
        <v>95</v>
      </c>
      <c r="G230">
        <v>20040420</v>
      </c>
      <c r="H230" t="s">
        <v>1855</v>
      </c>
      <c r="I230" t="s">
        <v>1856</v>
      </c>
      <c r="J230" t="s">
        <v>1857</v>
      </c>
      <c r="K230" t="s">
        <v>141</v>
      </c>
      <c r="L230" t="s">
        <v>95</v>
      </c>
      <c r="M230" t="s">
        <v>1858</v>
      </c>
      <c r="O230" s="2" t="str">
        <f>IFERROR(IF($B230="","",INDEX(所属情報!$E:$E,MATCH($A230,所属情報!$A:$A,0))),"")</f>
        <v>Osaka Univ. of Health and Sport Sciences</v>
      </c>
      <c r="P230" s="2" t="str">
        <f t="shared" si="9"/>
        <v>片葺　かこ (2)</v>
      </c>
      <c r="Q230" s="2" t="str">
        <f t="shared" si="10"/>
        <v>ｶﾀﾌﾞｷ ｶｺ</v>
      </c>
      <c r="R230" s="2" t="str">
        <f t="shared" si="11"/>
        <v>KATABUKI Kako (04)</v>
      </c>
      <c r="S230" s="2" t="str">
        <f>IFERROR(IF($F230="","",INDEX(リスト!$C:$C,MATCH($F230,リスト!$B:$B,0))),"")</f>
        <v>28</v>
      </c>
      <c r="T230" s="2" t="str">
        <f>IFERROR(IF($K230="","",INDEX(リスト!$F:$F,MATCH($K230,リスト!$E:$E,0))),"")</f>
        <v>JPN</v>
      </c>
      <c r="U230" s="2" t="str">
        <f>IF($B230="","",RIGHT($G230*1000+200+COUNTIF($G$2:$G230,$G230),9))</f>
        <v>040420201</v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>三木・兵　庫</v>
      </c>
    </row>
    <row r="231" spans="1:22" x14ac:dyDescent="0.45">
      <c r="A231" t="s">
        <v>1712</v>
      </c>
      <c r="B231">
        <v>230</v>
      </c>
      <c r="C231" t="s">
        <v>1859</v>
      </c>
      <c r="D231" t="s">
        <v>1860</v>
      </c>
      <c r="E231">
        <v>2</v>
      </c>
      <c r="F231" t="s">
        <v>101</v>
      </c>
      <c r="G231">
        <v>20040701</v>
      </c>
      <c r="H231" t="s">
        <v>1861</v>
      </c>
      <c r="I231" t="s">
        <v>1862</v>
      </c>
      <c r="J231" t="s">
        <v>1863</v>
      </c>
      <c r="K231" t="s">
        <v>141</v>
      </c>
      <c r="L231" t="s">
        <v>101</v>
      </c>
      <c r="M231" t="s">
        <v>1864</v>
      </c>
      <c r="O231" s="2" t="str">
        <f>IFERROR(IF($B231="","",INDEX(所属情報!$E:$E,MATCH($A231,所属情報!$A:$A,0))),"")</f>
        <v>Osaka Univ. of Health and Sport Sciences</v>
      </c>
      <c r="P231" s="2" t="str">
        <f t="shared" si="9"/>
        <v>細田　知花 (2)</v>
      </c>
      <c r="Q231" s="2" t="str">
        <f t="shared" si="10"/>
        <v>ﾎｿﾀﾞ ﾄﾓｶ</v>
      </c>
      <c r="R231" s="2" t="str">
        <f t="shared" si="11"/>
        <v>HOSODA Tomoka (04)</v>
      </c>
      <c r="S231" s="2" t="str">
        <f>IFERROR(IF($F231="","",INDEX(リスト!$C:$C,MATCH($F231,リスト!$B:$B,0))),"")</f>
        <v>31</v>
      </c>
      <c r="T231" s="2" t="str">
        <f>IFERROR(IF($K231="","",INDEX(リスト!$F:$F,MATCH($K231,リスト!$E:$E,0))),"")</f>
        <v>JPN</v>
      </c>
      <c r="U231" s="2" t="str">
        <f>IF($B231="","",RIGHT($G231*1000+200+COUNTIF($G$2:$G231,$G231),9))</f>
        <v>040701201</v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>鳥取東・鳥　取</v>
      </c>
    </row>
    <row r="232" spans="1:22" x14ac:dyDescent="0.45">
      <c r="A232" t="s">
        <v>1712</v>
      </c>
      <c r="B232">
        <v>231</v>
      </c>
      <c r="C232" t="s">
        <v>1865</v>
      </c>
      <c r="D232" t="s">
        <v>1866</v>
      </c>
      <c r="E232">
        <v>2</v>
      </c>
      <c r="F232" t="s">
        <v>41</v>
      </c>
      <c r="G232">
        <v>20040702</v>
      </c>
      <c r="H232" t="s">
        <v>1867</v>
      </c>
      <c r="I232" t="s">
        <v>1639</v>
      </c>
      <c r="J232" t="s">
        <v>1868</v>
      </c>
      <c r="K232" t="s">
        <v>141</v>
      </c>
      <c r="L232" t="s">
        <v>41</v>
      </c>
      <c r="M232" t="s">
        <v>1869</v>
      </c>
      <c r="O232" s="2" t="str">
        <f>IFERROR(IF($B232="","",INDEX(所属情報!$E:$E,MATCH($A232,所属情報!$A:$A,0))),"")</f>
        <v>Osaka Univ. of Health and Sport Sciences</v>
      </c>
      <c r="P232" s="2" t="str">
        <f t="shared" si="9"/>
        <v>小松　夏歩 (2)</v>
      </c>
      <c r="Q232" s="2" t="str">
        <f t="shared" si="10"/>
        <v>ｺﾏﾂ ｶﾎ</v>
      </c>
      <c r="R232" s="2" t="str">
        <f t="shared" si="11"/>
        <v>KOMATSU Kaho (04)</v>
      </c>
      <c r="S232" s="2" t="str">
        <f>IFERROR(IF($F232="","",INDEX(リスト!$C:$C,MATCH($F232,リスト!$B:$B,0))),"")</f>
        <v>01</v>
      </c>
      <c r="T232" s="2" t="str">
        <f>IFERROR(IF($K232="","",INDEX(リスト!$F:$F,MATCH($K232,リスト!$E:$E,0))),"")</f>
        <v>JPN</v>
      </c>
      <c r="U232" s="2" t="str">
        <f>IF($B232="","",RIGHT($G232*1000+200+COUNTIF($G$2:$G232,$G232),9))</f>
        <v>040702201</v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>小樽潮陵・北海道</v>
      </c>
    </row>
    <row r="233" spans="1:22" x14ac:dyDescent="0.45">
      <c r="A233" t="s">
        <v>1712</v>
      </c>
      <c r="B233">
        <v>232</v>
      </c>
      <c r="C233" t="s">
        <v>1870</v>
      </c>
      <c r="D233" t="s">
        <v>1871</v>
      </c>
      <c r="E233">
        <v>2</v>
      </c>
      <c r="F233" t="s">
        <v>93</v>
      </c>
      <c r="G233">
        <v>20040504</v>
      </c>
      <c r="H233" t="s">
        <v>1872</v>
      </c>
      <c r="I233" t="s">
        <v>1873</v>
      </c>
      <c r="J233" t="s">
        <v>1874</v>
      </c>
      <c r="K233" t="s">
        <v>141</v>
      </c>
      <c r="L233" t="s">
        <v>93</v>
      </c>
      <c r="M233" t="s">
        <v>1875</v>
      </c>
      <c r="O233" s="2" t="str">
        <f>IFERROR(IF($B233="","",INDEX(所属情報!$E:$E,MATCH($A233,所属情報!$A:$A,0))),"")</f>
        <v>Osaka Univ. of Health and Sport Sciences</v>
      </c>
      <c r="P233" s="2" t="str">
        <f t="shared" si="9"/>
        <v>岩本　彩李 (2)</v>
      </c>
      <c r="Q233" s="2" t="str">
        <f t="shared" si="10"/>
        <v>ｲﾜﾓﾄ ｱﾔﾘ</v>
      </c>
      <c r="R233" s="2" t="str">
        <f t="shared" si="11"/>
        <v>IWAMOTO Ayari (04)</v>
      </c>
      <c r="S233" s="2" t="str">
        <f>IFERROR(IF($F233="","",INDEX(リスト!$C:$C,MATCH($F233,リスト!$B:$B,0))),"")</f>
        <v>27</v>
      </c>
      <c r="T233" s="2" t="str">
        <f>IFERROR(IF($K233="","",INDEX(リスト!$F:$F,MATCH($K233,リスト!$E:$E,0))),"")</f>
        <v>JPN</v>
      </c>
      <c r="U233" s="2" t="str">
        <f>IF($B233="","",RIGHT($G233*1000+200+COUNTIF($G$2:$G233,$G233),9))</f>
        <v>040504202</v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>摂津・大　阪</v>
      </c>
    </row>
    <row r="234" spans="1:22" x14ac:dyDescent="0.45">
      <c r="A234" t="s">
        <v>1712</v>
      </c>
      <c r="B234">
        <v>233</v>
      </c>
      <c r="C234" t="s">
        <v>1876</v>
      </c>
      <c r="D234" t="s">
        <v>1877</v>
      </c>
      <c r="E234">
        <v>2</v>
      </c>
      <c r="F234" t="s">
        <v>95</v>
      </c>
      <c r="G234">
        <v>20050113</v>
      </c>
      <c r="H234" t="s">
        <v>1878</v>
      </c>
      <c r="I234" t="s">
        <v>1879</v>
      </c>
      <c r="J234" t="s">
        <v>954</v>
      </c>
      <c r="K234" t="s">
        <v>141</v>
      </c>
      <c r="L234" t="s">
        <v>95</v>
      </c>
      <c r="M234" t="s">
        <v>1880</v>
      </c>
      <c r="O234" s="2" t="str">
        <f>IFERROR(IF($B234="","",INDEX(所属情報!$E:$E,MATCH($A234,所属情報!$A:$A,0))),"")</f>
        <v>Osaka Univ. of Health and Sport Sciences</v>
      </c>
      <c r="P234" s="2" t="str">
        <f t="shared" si="9"/>
        <v>平山　彩雪 (2)</v>
      </c>
      <c r="Q234" s="2" t="str">
        <f t="shared" si="10"/>
        <v>ﾋﾗﾔﾏ ｻﾕｷ</v>
      </c>
      <c r="R234" s="2" t="str">
        <f t="shared" si="11"/>
        <v>HIRAYAMA Sayuki (05)</v>
      </c>
      <c r="S234" s="2" t="str">
        <f>IFERROR(IF($F234="","",INDEX(リスト!$C:$C,MATCH($F234,リスト!$B:$B,0))),"")</f>
        <v>28</v>
      </c>
      <c r="T234" s="2" t="str">
        <f>IFERROR(IF($K234="","",INDEX(リスト!$F:$F,MATCH($K234,リスト!$E:$E,0))),"")</f>
        <v>JPN</v>
      </c>
      <c r="U234" s="2" t="str">
        <f>IF($B234="","",RIGHT($G234*1000+200+COUNTIF($G$2:$G234,$G234),9))</f>
        <v>050113202</v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>宝塚西・兵　庫</v>
      </c>
    </row>
    <row r="235" spans="1:22" x14ac:dyDescent="0.45">
      <c r="A235" t="s">
        <v>1712</v>
      </c>
      <c r="B235">
        <v>234</v>
      </c>
      <c r="C235" t="s">
        <v>1881</v>
      </c>
      <c r="D235" t="s">
        <v>1882</v>
      </c>
      <c r="E235">
        <v>2</v>
      </c>
      <c r="F235" t="s">
        <v>93</v>
      </c>
      <c r="G235">
        <v>20040813</v>
      </c>
      <c r="H235" t="s">
        <v>1883</v>
      </c>
      <c r="I235" t="s">
        <v>1884</v>
      </c>
      <c r="J235" t="s">
        <v>1885</v>
      </c>
      <c r="K235" t="s">
        <v>141</v>
      </c>
      <c r="L235" t="s">
        <v>93</v>
      </c>
      <c r="M235" t="s">
        <v>1886</v>
      </c>
      <c r="O235" s="2" t="str">
        <f>IFERROR(IF($B235="","",INDEX(所属情報!$E:$E,MATCH($A235,所属情報!$A:$A,0))),"")</f>
        <v>Osaka Univ. of Health and Sport Sciences</v>
      </c>
      <c r="P235" s="2" t="str">
        <f t="shared" si="9"/>
        <v>中西　菜月 (2)</v>
      </c>
      <c r="Q235" s="2" t="str">
        <f t="shared" si="10"/>
        <v>ﾅｶﾆｼ ﾅﾂｷ</v>
      </c>
      <c r="R235" s="2" t="str">
        <f t="shared" si="11"/>
        <v>NAKANISHI Natsuki (04)</v>
      </c>
      <c r="S235" s="2" t="str">
        <f>IFERROR(IF($F235="","",INDEX(リスト!$C:$C,MATCH($F235,リスト!$B:$B,0))),"")</f>
        <v>27</v>
      </c>
      <c r="T235" s="2" t="str">
        <f>IFERROR(IF($K235="","",INDEX(リスト!$F:$F,MATCH($K235,リスト!$E:$E,0))),"")</f>
        <v>JPN</v>
      </c>
      <c r="U235" s="2" t="str">
        <f>IF($B235="","",RIGHT($G235*1000+200+COUNTIF($G$2:$G235,$G235),9))</f>
        <v>040813202</v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>交野・大　阪</v>
      </c>
    </row>
    <row r="236" spans="1:22" x14ac:dyDescent="0.45">
      <c r="A236" t="s">
        <v>1712</v>
      </c>
      <c r="B236">
        <v>235</v>
      </c>
      <c r="C236" t="s">
        <v>1887</v>
      </c>
      <c r="D236" t="s">
        <v>1888</v>
      </c>
      <c r="E236">
        <v>2</v>
      </c>
      <c r="F236" t="s">
        <v>93</v>
      </c>
      <c r="G236">
        <v>20041223</v>
      </c>
      <c r="H236" t="s">
        <v>1889</v>
      </c>
      <c r="I236" t="s">
        <v>1890</v>
      </c>
      <c r="J236" t="s">
        <v>1056</v>
      </c>
      <c r="K236" t="s">
        <v>141</v>
      </c>
      <c r="L236" t="s">
        <v>93</v>
      </c>
      <c r="M236" t="s">
        <v>1891</v>
      </c>
      <c r="O236" s="2" t="str">
        <f>IFERROR(IF($B236="","",INDEX(所属情報!$E:$E,MATCH($A236,所属情報!$A:$A,0))),"")</f>
        <v>Osaka Univ. of Health and Sport Sciences</v>
      </c>
      <c r="P236" s="2" t="str">
        <f t="shared" si="9"/>
        <v>長島　桃花 (2)</v>
      </c>
      <c r="Q236" s="2" t="str">
        <f t="shared" si="10"/>
        <v>ﾅｶﾞｼﾏ ﾓﾓｶ</v>
      </c>
      <c r="R236" s="2" t="str">
        <f t="shared" si="11"/>
        <v>NAGASHIMA Momoka (04)</v>
      </c>
      <c r="S236" s="2" t="str">
        <f>IFERROR(IF($F236="","",INDEX(リスト!$C:$C,MATCH($F236,リスト!$B:$B,0))),"")</f>
        <v>27</v>
      </c>
      <c r="T236" s="2" t="str">
        <f>IFERROR(IF($K236="","",INDEX(リスト!$F:$F,MATCH($K236,リスト!$E:$E,0))),"")</f>
        <v>JPN</v>
      </c>
      <c r="U236" s="2" t="str">
        <f>IF($B236="","",RIGHT($G236*1000+200+COUNTIF($G$2:$G236,$G236),9))</f>
        <v>041223201</v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>早稲田摂陵・大　阪</v>
      </c>
    </row>
    <row r="237" spans="1:22" x14ac:dyDescent="0.45">
      <c r="A237" t="s">
        <v>1892</v>
      </c>
      <c r="B237">
        <v>236</v>
      </c>
      <c r="C237" t="s">
        <v>1893</v>
      </c>
      <c r="D237" t="s">
        <v>1894</v>
      </c>
      <c r="E237">
        <v>4</v>
      </c>
      <c r="F237" t="s">
        <v>109</v>
      </c>
      <c r="G237">
        <v>20030110</v>
      </c>
      <c r="H237" t="s">
        <v>1895</v>
      </c>
      <c r="I237" t="s">
        <v>1896</v>
      </c>
      <c r="J237" t="s">
        <v>1826</v>
      </c>
      <c r="K237" t="s">
        <v>141</v>
      </c>
      <c r="L237" t="s">
        <v>109</v>
      </c>
      <c r="M237" t="s">
        <v>904</v>
      </c>
      <c r="O237" s="2" t="str">
        <f>IFERROR(IF($B237="","",INDEX(所属情報!$E:$E,MATCH($A237,所属情報!$A:$A,0))),"")</f>
        <v>Kansai Univ.</v>
      </c>
      <c r="P237" s="2" t="str">
        <f t="shared" si="9"/>
        <v>石松　空 (4)</v>
      </c>
      <c r="Q237" s="2" t="str">
        <f t="shared" si="10"/>
        <v>ｲｼﾏﾂ ｿﾗ</v>
      </c>
      <c r="R237" s="2" t="str">
        <f t="shared" si="11"/>
        <v>ISHIMATSU Sora (03)</v>
      </c>
      <c r="S237" s="2" t="str">
        <f>IFERROR(IF($F237="","",INDEX(リスト!$C:$C,MATCH($F237,リスト!$B:$B,0))),"")</f>
        <v>35</v>
      </c>
      <c r="T237" s="2" t="str">
        <f>IFERROR(IF($K237="","",INDEX(リスト!$F:$F,MATCH($K237,リスト!$E:$E,0))),"")</f>
        <v>JPN</v>
      </c>
      <c r="U237" s="2" t="str">
        <f>IF($B237="","",RIGHT($G237*1000+200+COUNTIF($G$2:$G237,$G237),9))</f>
        <v>030110201</v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>西京・山　口</v>
      </c>
    </row>
    <row r="238" spans="1:22" x14ac:dyDescent="0.45">
      <c r="A238" t="s">
        <v>1892</v>
      </c>
      <c r="B238">
        <v>237</v>
      </c>
      <c r="C238" t="s">
        <v>1897</v>
      </c>
      <c r="D238" t="s">
        <v>1898</v>
      </c>
      <c r="E238">
        <v>4</v>
      </c>
      <c r="F238" t="s">
        <v>93</v>
      </c>
      <c r="G238">
        <v>20020918</v>
      </c>
      <c r="H238" t="s">
        <v>1899</v>
      </c>
      <c r="I238" t="s">
        <v>1900</v>
      </c>
      <c r="J238" t="s">
        <v>1901</v>
      </c>
      <c r="K238" t="s">
        <v>141</v>
      </c>
      <c r="L238" t="s">
        <v>93</v>
      </c>
      <c r="M238" t="s">
        <v>1727</v>
      </c>
      <c r="O238" s="2" t="str">
        <f>IFERROR(IF($B238="","",INDEX(所属情報!$E:$E,MATCH($A238,所属情報!$A:$A,0))),"")</f>
        <v>Kansai Univ.</v>
      </c>
      <c r="P238" s="2" t="str">
        <f t="shared" si="9"/>
        <v>伐栗　夢七 (4)</v>
      </c>
      <c r="Q238" s="2" t="str">
        <f t="shared" si="10"/>
        <v>ｷﾘｸﾘ ﾕﾒﾅ</v>
      </c>
      <c r="R238" s="2" t="str">
        <f t="shared" si="11"/>
        <v>KIRIKURI Yumena (02)</v>
      </c>
      <c r="S238" s="2" t="str">
        <f>IFERROR(IF($F238="","",INDEX(リスト!$C:$C,MATCH($F238,リスト!$B:$B,0))),"")</f>
        <v>27</v>
      </c>
      <c r="T238" s="2" t="str">
        <f>IFERROR(IF($K238="","",INDEX(リスト!$F:$F,MATCH($K238,リスト!$E:$E,0))),"")</f>
        <v>JPN</v>
      </c>
      <c r="U238" s="2" t="str">
        <f>IF($B238="","",RIGHT($G238*1000+200+COUNTIF($G$2:$G238,$G238),9))</f>
        <v>020918201</v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>大阪体育大浪商・大　阪</v>
      </c>
    </row>
    <row r="239" spans="1:22" x14ac:dyDescent="0.45">
      <c r="A239" t="s">
        <v>1892</v>
      </c>
      <c r="B239">
        <v>238</v>
      </c>
      <c r="C239" t="s">
        <v>1902</v>
      </c>
      <c r="D239" t="s">
        <v>1903</v>
      </c>
      <c r="E239">
        <v>4</v>
      </c>
      <c r="F239" t="s">
        <v>93</v>
      </c>
      <c r="G239">
        <v>20021121</v>
      </c>
      <c r="H239" t="s">
        <v>1904</v>
      </c>
      <c r="I239" t="s">
        <v>1905</v>
      </c>
      <c r="J239" t="s">
        <v>1906</v>
      </c>
      <c r="K239" t="s">
        <v>141</v>
      </c>
      <c r="L239" t="s">
        <v>93</v>
      </c>
      <c r="M239" t="s">
        <v>1907</v>
      </c>
      <c r="O239" s="2" t="str">
        <f>IFERROR(IF($B239="","",INDEX(所属情報!$E:$E,MATCH($A239,所属情報!$A:$A,0))),"")</f>
        <v>Kansai Univ.</v>
      </c>
      <c r="P239" s="2" t="str">
        <f t="shared" si="9"/>
        <v>土井　理沙 (4)</v>
      </c>
      <c r="Q239" s="2" t="str">
        <f t="shared" si="10"/>
        <v>ﾄﾞｲ ﾘｻ</v>
      </c>
      <c r="R239" s="2" t="str">
        <f t="shared" si="11"/>
        <v>DOI Risa (02)</v>
      </c>
      <c r="S239" s="2" t="str">
        <f>IFERROR(IF($F239="","",INDEX(リスト!$C:$C,MATCH($F239,リスト!$B:$B,0))),"")</f>
        <v>27</v>
      </c>
      <c r="T239" s="2" t="str">
        <f>IFERROR(IF($K239="","",INDEX(リスト!$F:$F,MATCH($K239,リスト!$E:$E,0))),"")</f>
        <v>JPN</v>
      </c>
      <c r="U239" s="2" t="str">
        <f>IF($B239="","",RIGHT($G239*1000+200+COUNTIF($G$2:$G239,$G239),9))</f>
        <v>021121201</v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>大阪薫英女学院・大　阪</v>
      </c>
    </row>
    <row r="240" spans="1:22" x14ac:dyDescent="0.45">
      <c r="A240" t="s">
        <v>1892</v>
      </c>
      <c r="B240">
        <v>239</v>
      </c>
      <c r="C240" t="s">
        <v>1908</v>
      </c>
      <c r="D240" t="s">
        <v>1909</v>
      </c>
      <c r="E240">
        <v>4</v>
      </c>
      <c r="F240" t="s">
        <v>93</v>
      </c>
      <c r="G240">
        <v>20020711</v>
      </c>
      <c r="H240" t="s">
        <v>1910</v>
      </c>
      <c r="I240" t="s">
        <v>1911</v>
      </c>
      <c r="J240" t="s">
        <v>1912</v>
      </c>
      <c r="K240" t="s">
        <v>141</v>
      </c>
      <c r="L240" t="s">
        <v>93</v>
      </c>
      <c r="M240" t="s">
        <v>1019</v>
      </c>
      <c r="O240" s="2" t="str">
        <f>IFERROR(IF($B240="","",INDEX(所属情報!$E:$E,MATCH($A240,所属情報!$A:$A,0))),"")</f>
        <v>Kansai Univ.</v>
      </c>
      <c r="P240" s="2" t="str">
        <f t="shared" si="9"/>
        <v>尾石　陽菜 (4)</v>
      </c>
      <c r="Q240" s="2" t="str">
        <f t="shared" si="10"/>
        <v>ｵｲｼ ﾋﾅ</v>
      </c>
      <c r="R240" s="2" t="str">
        <f t="shared" si="11"/>
        <v>OISHI Hina (02)</v>
      </c>
      <c r="S240" s="2" t="str">
        <f>IFERROR(IF($F240="","",INDEX(リスト!$C:$C,MATCH($F240,リスト!$B:$B,0))),"")</f>
        <v>27</v>
      </c>
      <c r="T240" s="2" t="str">
        <f>IFERROR(IF($K240="","",INDEX(リスト!$F:$F,MATCH($K240,リスト!$E:$E,0))),"")</f>
        <v>JPN</v>
      </c>
      <c r="U240" s="2" t="str">
        <f>IF($B240="","",RIGHT($G240*1000+200+COUNTIF($G$2:$G240,$G240),9))</f>
        <v>020711201</v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>関西大北陽・大　阪</v>
      </c>
    </row>
    <row r="241" spans="1:22" x14ac:dyDescent="0.45">
      <c r="A241" t="s">
        <v>1892</v>
      </c>
      <c r="B241">
        <v>240</v>
      </c>
      <c r="C241" t="s">
        <v>1913</v>
      </c>
      <c r="D241" t="s">
        <v>1914</v>
      </c>
      <c r="E241">
        <v>4</v>
      </c>
      <c r="F241" t="s">
        <v>91</v>
      </c>
      <c r="G241">
        <v>20020405</v>
      </c>
      <c r="H241" t="s">
        <v>1915</v>
      </c>
      <c r="I241" t="s">
        <v>1916</v>
      </c>
      <c r="J241" t="s">
        <v>1917</v>
      </c>
      <c r="K241" t="s">
        <v>141</v>
      </c>
      <c r="L241" t="s">
        <v>91</v>
      </c>
      <c r="M241" t="s">
        <v>742</v>
      </c>
      <c r="O241" s="2" t="str">
        <f>IFERROR(IF($B241="","",INDEX(所属情報!$E:$E,MATCH($A241,所属情報!$A:$A,0))),"")</f>
        <v>Kansai Univ.</v>
      </c>
      <c r="P241" s="2" t="str">
        <f t="shared" si="9"/>
        <v>井上　晴稀 (4)</v>
      </c>
      <c r="Q241" s="2" t="str">
        <f t="shared" si="10"/>
        <v>ｲﾉｳｴ ﾊﾙｷ</v>
      </c>
      <c r="R241" s="2" t="str">
        <f t="shared" si="11"/>
        <v>INOUE Haruki (02)</v>
      </c>
      <c r="S241" s="2" t="str">
        <f>IFERROR(IF($F241="","",INDEX(リスト!$C:$C,MATCH($F241,リスト!$B:$B,0))),"")</f>
        <v>26</v>
      </c>
      <c r="T241" s="2" t="str">
        <f>IFERROR(IF($K241="","",INDEX(リスト!$F:$F,MATCH($K241,リスト!$E:$E,0))),"")</f>
        <v>JPN</v>
      </c>
      <c r="U241" s="2" t="str">
        <f>IF($B241="","",RIGHT($G241*1000+200+COUNTIF($G$2:$G241,$G241),9))</f>
        <v>020405201</v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>京都橘・京　都</v>
      </c>
    </row>
    <row r="242" spans="1:22" x14ac:dyDescent="0.45">
      <c r="A242" t="s">
        <v>1892</v>
      </c>
      <c r="B242">
        <v>241</v>
      </c>
      <c r="C242" t="s">
        <v>1918</v>
      </c>
      <c r="D242" t="s">
        <v>1919</v>
      </c>
      <c r="E242">
        <v>4</v>
      </c>
      <c r="F242" t="s">
        <v>93</v>
      </c>
      <c r="G242">
        <v>20020614</v>
      </c>
      <c r="H242" t="s">
        <v>1920</v>
      </c>
      <c r="I242" t="s">
        <v>867</v>
      </c>
      <c r="J242" t="s">
        <v>1382</v>
      </c>
      <c r="K242" t="s">
        <v>141</v>
      </c>
      <c r="L242" t="s">
        <v>93</v>
      </c>
      <c r="M242" t="s">
        <v>1875</v>
      </c>
      <c r="O242" s="2" t="str">
        <f>IFERROR(IF($B242="","",INDEX(所属情報!$E:$E,MATCH($A242,所属情報!$A:$A,0))),"")</f>
        <v>Kansai Univ.</v>
      </c>
      <c r="P242" s="2" t="str">
        <f t="shared" si="9"/>
        <v>中島　杏奈 (4)</v>
      </c>
      <c r="Q242" s="2" t="str">
        <f t="shared" si="10"/>
        <v>ﾅｶｼﾞﾏ ｱﾝﾅ</v>
      </c>
      <c r="R242" s="2" t="str">
        <f t="shared" si="11"/>
        <v>NAKAJIMA Anna (02)</v>
      </c>
      <c r="S242" s="2" t="str">
        <f>IFERROR(IF($F242="","",INDEX(リスト!$C:$C,MATCH($F242,リスト!$B:$B,0))),"")</f>
        <v>27</v>
      </c>
      <c r="T242" s="2" t="str">
        <f>IFERROR(IF($K242="","",INDEX(リスト!$F:$F,MATCH($K242,リスト!$E:$E,0))),"")</f>
        <v>JPN</v>
      </c>
      <c r="U242" s="2" t="str">
        <f>IF($B242="","",RIGHT($G242*1000+200+COUNTIF($G$2:$G242,$G242),9))</f>
        <v>020614202</v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>摂津・大　阪</v>
      </c>
    </row>
    <row r="243" spans="1:22" x14ac:dyDescent="0.45">
      <c r="A243" t="s">
        <v>1892</v>
      </c>
      <c r="B243">
        <v>242</v>
      </c>
      <c r="C243" t="s">
        <v>1921</v>
      </c>
      <c r="D243" t="s">
        <v>1922</v>
      </c>
      <c r="E243">
        <v>4</v>
      </c>
      <c r="F243" t="s">
        <v>107</v>
      </c>
      <c r="G243">
        <v>20030214</v>
      </c>
      <c r="H243" t="s">
        <v>1923</v>
      </c>
      <c r="I243" t="s">
        <v>1924</v>
      </c>
      <c r="J243" t="s">
        <v>1253</v>
      </c>
      <c r="K243" t="s">
        <v>141</v>
      </c>
      <c r="L243" t="s">
        <v>107</v>
      </c>
      <c r="M243" t="s">
        <v>1925</v>
      </c>
      <c r="O243" s="2" t="str">
        <f>IFERROR(IF($B243="","",INDEX(所属情報!$E:$E,MATCH($A243,所属情報!$A:$A,0))),"")</f>
        <v>Kansai Univ.</v>
      </c>
      <c r="P243" s="2" t="str">
        <f t="shared" si="9"/>
        <v>冨田　紗妃 (4)</v>
      </c>
      <c r="Q243" s="2" t="str">
        <f t="shared" si="10"/>
        <v>ﾄﾝﾀﾞ ｻｷ</v>
      </c>
      <c r="R243" s="2" t="str">
        <f t="shared" si="11"/>
        <v>TONDA Saki (03)</v>
      </c>
      <c r="S243" s="2" t="str">
        <f>IFERROR(IF($F243="","",INDEX(リスト!$C:$C,MATCH($F243,リスト!$B:$B,0))),"")</f>
        <v>34</v>
      </c>
      <c r="T243" s="2" t="str">
        <f>IFERROR(IF($K243="","",INDEX(リスト!$F:$F,MATCH($K243,リスト!$E:$E,0))),"")</f>
        <v>JPN</v>
      </c>
      <c r="U243" s="2" t="str">
        <f>IF($B243="","",RIGHT($G243*1000+200+COUNTIF($G$2:$G243,$G243),9))</f>
        <v>030214202</v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>広島井口・広　島</v>
      </c>
    </row>
    <row r="244" spans="1:22" x14ac:dyDescent="0.45">
      <c r="A244" t="s">
        <v>1892</v>
      </c>
      <c r="B244">
        <v>243</v>
      </c>
      <c r="C244" t="s">
        <v>1926</v>
      </c>
      <c r="D244" t="s">
        <v>1927</v>
      </c>
      <c r="E244">
        <v>3</v>
      </c>
      <c r="F244" t="s">
        <v>107</v>
      </c>
      <c r="G244">
        <v>20031005</v>
      </c>
      <c r="H244" t="s">
        <v>1928</v>
      </c>
      <c r="I244" t="s">
        <v>1873</v>
      </c>
      <c r="J244" t="s">
        <v>1929</v>
      </c>
      <c r="K244" t="s">
        <v>141</v>
      </c>
      <c r="L244" t="s">
        <v>107</v>
      </c>
      <c r="M244" t="s">
        <v>1930</v>
      </c>
      <c r="O244" s="2" t="str">
        <f>IFERROR(IF($B244="","",INDEX(所属情報!$E:$E,MATCH($A244,所属情報!$A:$A,0))),"")</f>
        <v>Kansai Univ.</v>
      </c>
      <c r="P244" s="2" t="str">
        <f t="shared" si="9"/>
        <v>岩本　風音 (3)</v>
      </c>
      <c r="Q244" s="2" t="str">
        <f t="shared" si="10"/>
        <v>ｲﾜﾓﾄ ｶｻﾞﾈ</v>
      </c>
      <c r="R244" s="2" t="str">
        <f t="shared" si="11"/>
        <v>IWAMOTO Kazane (03)</v>
      </c>
      <c r="S244" s="2" t="str">
        <f>IFERROR(IF($F244="","",INDEX(リスト!$C:$C,MATCH($F244,リスト!$B:$B,0))),"")</f>
        <v>34</v>
      </c>
      <c r="T244" s="2" t="str">
        <f>IFERROR(IF($K244="","",INDEX(リスト!$F:$F,MATCH($K244,リスト!$E:$E,0))),"")</f>
        <v>JPN</v>
      </c>
      <c r="U244" s="2" t="str">
        <f>IF($B244="","",RIGHT($G244*1000+200+COUNTIF($G$2:$G244,$G244),9))</f>
        <v>031005201</v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>舟入・広　島</v>
      </c>
    </row>
    <row r="245" spans="1:22" x14ac:dyDescent="0.45">
      <c r="A245" t="s">
        <v>1892</v>
      </c>
      <c r="B245">
        <v>244</v>
      </c>
      <c r="C245" t="s">
        <v>1931</v>
      </c>
      <c r="D245" t="s">
        <v>1932</v>
      </c>
      <c r="E245">
        <v>3</v>
      </c>
      <c r="F245" t="s">
        <v>97</v>
      </c>
      <c r="G245">
        <v>20030808</v>
      </c>
      <c r="H245" t="s">
        <v>1933</v>
      </c>
      <c r="I245" t="s">
        <v>1934</v>
      </c>
      <c r="J245" t="s">
        <v>1534</v>
      </c>
      <c r="K245" t="s">
        <v>141</v>
      </c>
      <c r="L245" t="s">
        <v>97</v>
      </c>
      <c r="M245" t="s">
        <v>1935</v>
      </c>
      <c r="O245" s="2" t="str">
        <f>IFERROR(IF($B245="","",INDEX(所属情報!$E:$E,MATCH($A245,所属情報!$A:$A,0))),"")</f>
        <v>Kansai Univ.</v>
      </c>
      <c r="P245" s="2" t="str">
        <f t="shared" si="9"/>
        <v>池﨑　萌絵 (3)</v>
      </c>
      <c r="Q245" s="2" t="str">
        <f t="shared" si="10"/>
        <v>ｲｹｻﾞｷ ﾓｴ</v>
      </c>
      <c r="R245" s="2" t="str">
        <f t="shared" si="11"/>
        <v>IKEZAKI Moe (03)</v>
      </c>
      <c r="S245" s="2" t="str">
        <f>IFERROR(IF($F245="","",INDEX(リスト!$C:$C,MATCH($F245,リスト!$B:$B,0))),"")</f>
        <v>29</v>
      </c>
      <c r="T245" s="2" t="str">
        <f>IFERROR(IF($K245="","",INDEX(リスト!$F:$F,MATCH($K245,リスト!$E:$E,0))),"")</f>
        <v>JPN</v>
      </c>
      <c r="U245" s="2" t="str">
        <f>IF($B245="","",RIGHT($G245*1000+200+COUNTIF($G$2:$G245,$G245),9))</f>
        <v>030808201</v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>智辯学園奈良カレッジ・奈　良</v>
      </c>
    </row>
    <row r="246" spans="1:22" x14ac:dyDescent="0.45">
      <c r="A246" t="s">
        <v>1892</v>
      </c>
      <c r="B246">
        <v>245</v>
      </c>
      <c r="C246" t="s">
        <v>1936</v>
      </c>
      <c r="D246" t="s">
        <v>1937</v>
      </c>
      <c r="E246">
        <v>3</v>
      </c>
      <c r="F246" t="s">
        <v>95</v>
      </c>
      <c r="G246">
        <v>20040223</v>
      </c>
      <c r="H246" t="s">
        <v>1938</v>
      </c>
      <c r="I246" t="s">
        <v>1939</v>
      </c>
      <c r="J246" t="s">
        <v>1940</v>
      </c>
      <c r="K246" t="s">
        <v>141</v>
      </c>
      <c r="L246" t="s">
        <v>95</v>
      </c>
      <c r="M246" t="s">
        <v>1941</v>
      </c>
      <c r="O246" s="2" t="str">
        <f>IFERROR(IF($B246="","",INDEX(所属情報!$E:$E,MATCH($A246,所属情報!$A:$A,0))),"")</f>
        <v>Kansai Univ.</v>
      </c>
      <c r="P246" s="2" t="str">
        <f t="shared" si="9"/>
        <v>有田　茉合香 (3)</v>
      </c>
      <c r="Q246" s="2" t="str">
        <f t="shared" si="10"/>
        <v>ｱﾘﾀ ﾏﾘｶ</v>
      </c>
      <c r="R246" s="2" t="str">
        <f t="shared" si="11"/>
        <v>ARITA Marika (04)</v>
      </c>
      <c r="S246" s="2" t="str">
        <f>IFERROR(IF($F246="","",INDEX(リスト!$C:$C,MATCH($F246,リスト!$B:$B,0))),"")</f>
        <v>28</v>
      </c>
      <c r="T246" s="2" t="str">
        <f>IFERROR(IF($K246="","",INDEX(リスト!$F:$F,MATCH($K246,リスト!$E:$E,0))),"")</f>
        <v>JPN</v>
      </c>
      <c r="U246" s="2" t="str">
        <f>IF($B246="","",RIGHT($G246*1000+200+COUNTIF($G$2:$G246,$G246),9))</f>
        <v>040223201</v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>小野・兵　庫</v>
      </c>
    </row>
    <row r="247" spans="1:22" x14ac:dyDescent="0.45">
      <c r="A247" t="s">
        <v>1892</v>
      </c>
      <c r="B247">
        <v>246</v>
      </c>
      <c r="C247" t="s">
        <v>1942</v>
      </c>
      <c r="D247" t="s">
        <v>1943</v>
      </c>
      <c r="E247">
        <v>3</v>
      </c>
      <c r="F247" t="s">
        <v>91</v>
      </c>
      <c r="G247">
        <v>20030907</v>
      </c>
      <c r="H247" t="s">
        <v>1944</v>
      </c>
      <c r="I247" t="s">
        <v>1945</v>
      </c>
      <c r="J247" t="s">
        <v>1396</v>
      </c>
      <c r="K247" t="s">
        <v>141</v>
      </c>
      <c r="L247" t="s">
        <v>91</v>
      </c>
      <c r="M247" t="s">
        <v>1226</v>
      </c>
      <c r="O247" s="2" t="str">
        <f>IFERROR(IF($B247="","",INDEX(所属情報!$E:$E,MATCH($A247,所属情報!$A:$A,0))),"")</f>
        <v>Kansai Univ.</v>
      </c>
      <c r="P247" s="2" t="str">
        <f t="shared" si="9"/>
        <v>澤田　佳奈 (3)</v>
      </c>
      <c r="Q247" s="2" t="str">
        <f t="shared" si="10"/>
        <v>ｻﾜﾀﾞ ｶﾅ</v>
      </c>
      <c r="R247" s="2" t="str">
        <f t="shared" si="11"/>
        <v>SAWADA Kana (03)</v>
      </c>
      <c r="S247" s="2" t="str">
        <f>IFERROR(IF($F247="","",INDEX(リスト!$C:$C,MATCH($F247,リスト!$B:$B,0))),"")</f>
        <v>26</v>
      </c>
      <c r="T247" s="2" t="str">
        <f>IFERROR(IF($K247="","",INDEX(リスト!$F:$F,MATCH($K247,リスト!$E:$E,0))),"")</f>
        <v>JPN</v>
      </c>
      <c r="U247" s="2" t="str">
        <f>IF($B247="","",RIGHT($G247*1000+200+COUNTIF($G$2:$G247,$G247),9))</f>
        <v>030907201</v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>西城陽・京　都</v>
      </c>
    </row>
    <row r="248" spans="1:22" x14ac:dyDescent="0.45">
      <c r="A248" t="s">
        <v>1892</v>
      </c>
      <c r="B248">
        <v>247</v>
      </c>
      <c r="C248" t="s">
        <v>1946</v>
      </c>
      <c r="D248" t="s">
        <v>1947</v>
      </c>
      <c r="E248">
        <v>3</v>
      </c>
      <c r="F248" t="s">
        <v>95</v>
      </c>
      <c r="G248">
        <v>20030815</v>
      </c>
      <c r="H248" t="s">
        <v>1948</v>
      </c>
      <c r="I248" t="s">
        <v>1949</v>
      </c>
      <c r="J248" t="s">
        <v>1078</v>
      </c>
      <c r="K248" t="s">
        <v>141</v>
      </c>
      <c r="L248" t="s">
        <v>95</v>
      </c>
      <c r="M248" t="s">
        <v>737</v>
      </c>
      <c r="O248" s="2" t="str">
        <f>IFERROR(IF($B248="","",INDEX(所属情報!$E:$E,MATCH($A248,所属情報!$A:$A,0))),"")</f>
        <v>Kansai Univ.</v>
      </c>
      <c r="P248" s="2" t="str">
        <f t="shared" si="9"/>
        <v>野川　明莉 (3)</v>
      </c>
      <c r="Q248" s="2" t="str">
        <f t="shared" si="10"/>
        <v>ﾉｶﾞﾜ ｱｶﾘ</v>
      </c>
      <c r="R248" s="2" t="str">
        <f t="shared" si="11"/>
        <v>NOGAWA Akari (03)</v>
      </c>
      <c r="S248" s="2" t="str">
        <f>IFERROR(IF($F248="","",INDEX(リスト!$C:$C,MATCH($F248,リスト!$B:$B,0))),"")</f>
        <v>28</v>
      </c>
      <c r="T248" s="2" t="str">
        <f>IFERROR(IF($K248="","",INDEX(リスト!$F:$F,MATCH($K248,リスト!$E:$E,0))),"")</f>
        <v>JPN</v>
      </c>
      <c r="U248" s="2" t="str">
        <f>IF($B248="","",RIGHT($G248*1000+200+COUNTIF($G$2:$G248,$G248),9))</f>
        <v>030815201</v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>市立尼崎・兵　庫</v>
      </c>
    </row>
    <row r="249" spans="1:22" x14ac:dyDescent="0.45">
      <c r="A249" t="s">
        <v>1892</v>
      </c>
      <c r="B249">
        <v>248</v>
      </c>
      <c r="C249" t="s">
        <v>1950</v>
      </c>
      <c r="D249" t="s">
        <v>1951</v>
      </c>
      <c r="E249">
        <v>4</v>
      </c>
      <c r="F249" t="s">
        <v>968</v>
      </c>
      <c r="G249">
        <v>20020724</v>
      </c>
      <c r="H249" t="s">
        <v>1952</v>
      </c>
      <c r="I249" t="s">
        <v>1953</v>
      </c>
      <c r="J249" t="s">
        <v>965</v>
      </c>
      <c r="K249" t="s">
        <v>141</v>
      </c>
      <c r="L249" t="s">
        <v>73</v>
      </c>
      <c r="M249" t="s">
        <v>1954</v>
      </c>
      <c r="O249" s="2" t="str">
        <f>IFERROR(IF($B249="","",INDEX(所属情報!$E:$E,MATCH($A249,所属情報!$A:$A,0))),"")</f>
        <v>Kansai Univ.</v>
      </c>
      <c r="P249" s="2" t="str">
        <f t="shared" si="9"/>
        <v>川畑　藍 (4)</v>
      </c>
      <c r="Q249" s="2" t="str">
        <f t="shared" si="10"/>
        <v>ｶﾜﾊﾞﾀ ｱｲ</v>
      </c>
      <c r="R249" s="2" t="str">
        <f t="shared" si="11"/>
        <v>KAWABATA Ai (02)</v>
      </c>
      <c r="S249" s="2" t="str">
        <f>IFERROR(IF($F249="","",INDEX(リスト!$C:$C,MATCH($F249,リスト!$B:$B,0))),"")</f>
        <v>49</v>
      </c>
      <c r="T249" s="2" t="str">
        <f>IFERROR(IF($K249="","",INDEX(リスト!$F:$F,MATCH($K249,リスト!$E:$E,0))),"")</f>
        <v>JPN</v>
      </c>
      <c r="U249" s="2" t="str">
        <f>IF($B249="","",RIGHT($G249*1000+200+COUNTIF($G$2:$G249,$G249),9))</f>
        <v>020724201</v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>金沢泉丘・石　川</v>
      </c>
    </row>
    <row r="250" spans="1:22" x14ac:dyDescent="0.45">
      <c r="A250" t="s">
        <v>1892</v>
      </c>
      <c r="B250">
        <v>249</v>
      </c>
      <c r="C250" t="s">
        <v>1955</v>
      </c>
      <c r="D250" t="s">
        <v>1956</v>
      </c>
      <c r="E250">
        <v>3</v>
      </c>
      <c r="F250" t="s">
        <v>113</v>
      </c>
      <c r="G250">
        <v>20030409</v>
      </c>
      <c r="H250" t="s">
        <v>1957</v>
      </c>
      <c r="I250" t="s">
        <v>1958</v>
      </c>
      <c r="J250" t="s">
        <v>1959</v>
      </c>
      <c r="K250" t="s">
        <v>141</v>
      </c>
      <c r="L250" t="s">
        <v>113</v>
      </c>
      <c r="M250" t="s">
        <v>1960</v>
      </c>
      <c r="O250" s="2" t="str">
        <f>IFERROR(IF($B250="","",INDEX(所属情報!$E:$E,MATCH($A250,所属情報!$A:$A,0))),"")</f>
        <v>Kansai Univ.</v>
      </c>
      <c r="P250" s="2" t="str">
        <f t="shared" si="9"/>
        <v>坂倉　希望 (3)</v>
      </c>
      <c r="Q250" s="2" t="str">
        <f t="shared" si="10"/>
        <v>ｻｶｸﾗ ﾉｿﾞﾐ</v>
      </c>
      <c r="R250" s="2" t="str">
        <f t="shared" si="11"/>
        <v>SAKAKURA Nozomi (03)</v>
      </c>
      <c r="S250" s="2" t="str">
        <f>IFERROR(IF($F250="","",INDEX(リスト!$C:$C,MATCH($F250,リスト!$B:$B,0))),"")</f>
        <v>37</v>
      </c>
      <c r="T250" s="2" t="str">
        <f>IFERROR(IF($K250="","",INDEX(リスト!$F:$F,MATCH($K250,リスト!$E:$E,0))),"")</f>
        <v>JPN</v>
      </c>
      <c r="U250" s="2" t="str">
        <f>IF($B250="","",RIGHT($G250*1000+200+COUNTIF($G$2:$G250,$G250),9))</f>
        <v>030409201</v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>丸亀・香　川</v>
      </c>
    </row>
    <row r="251" spans="1:22" x14ac:dyDescent="0.45">
      <c r="A251" t="s">
        <v>1892</v>
      </c>
      <c r="B251">
        <v>250</v>
      </c>
      <c r="C251" t="s">
        <v>1961</v>
      </c>
      <c r="D251" t="s">
        <v>1962</v>
      </c>
      <c r="E251">
        <v>3</v>
      </c>
      <c r="F251" t="s">
        <v>95</v>
      </c>
      <c r="G251">
        <v>20040210</v>
      </c>
      <c r="H251" t="s">
        <v>1963</v>
      </c>
      <c r="I251" t="s">
        <v>1964</v>
      </c>
      <c r="J251" t="s">
        <v>1269</v>
      </c>
      <c r="K251" t="s">
        <v>141</v>
      </c>
      <c r="L251" t="s">
        <v>95</v>
      </c>
      <c r="M251" t="s">
        <v>1965</v>
      </c>
      <c r="O251" s="2" t="str">
        <f>IFERROR(IF($B251="","",INDEX(所属情報!$E:$E,MATCH($A251,所属情報!$A:$A,0))),"")</f>
        <v>Kansai Univ.</v>
      </c>
      <c r="P251" s="2" t="str">
        <f t="shared" si="9"/>
        <v>山名　彩香 (3)</v>
      </c>
      <c r="Q251" s="2" t="str">
        <f t="shared" si="10"/>
        <v>ﾔﾏﾅ ｱﾔｶ</v>
      </c>
      <c r="R251" s="2" t="str">
        <f t="shared" si="11"/>
        <v>YAMANA Ayaka (04)</v>
      </c>
      <c r="S251" s="2" t="str">
        <f>IFERROR(IF($F251="","",INDEX(リスト!$C:$C,MATCH($F251,リスト!$B:$B,0))),"")</f>
        <v>28</v>
      </c>
      <c r="T251" s="2" t="str">
        <f>IFERROR(IF($K251="","",INDEX(リスト!$F:$F,MATCH($K251,リスト!$E:$E,0))),"")</f>
        <v>JPN</v>
      </c>
      <c r="U251" s="2" t="str">
        <f>IF($B251="","",RIGHT($G251*1000+200+COUNTIF($G$2:$G251,$G251),9))</f>
        <v>040210201</v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>姫路南・兵　庫</v>
      </c>
    </row>
    <row r="252" spans="1:22" x14ac:dyDescent="0.45">
      <c r="A252" t="s">
        <v>1892</v>
      </c>
      <c r="B252">
        <v>251</v>
      </c>
      <c r="C252" t="s">
        <v>1966</v>
      </c>
      <c r="D252" t="s">
        <v>1967</v>
      </c>
      <c r="E252">
        <v>4</v>
      </c>
      <c r="F252" t="s">
        <v>95</v>
      </c>
      <c r="G252">
        <v>20010901</v>
      </c>
      <c r="H252" t="s">
        <v>1968</v>
      </c>
      <c r="I252" t="s">
        <v>1969</v>
      </c>
      <c r="J252" t="s">
        <v>891</v>
      </c>
      <c r="K252" t="s">
        <v>141</v>
      </c>
      <c r="L252" t="s">
        <v>95</v>
      </c>
      <c r="M252" t="s">
        <v>1970</v>
      </c>
      <c r="O252" s="2" t="str">
        <f>IFERROR(IF($B252="","",INDEX(所属情報!$E:$E,MATCH($A252,所属情報!$A:$A,0))),"")</f>
        <v>Kansai Univ.</v>
      </c>
      <c r="P252" s="2" t="str">
        <f t="shared" si="9"/>
        <v>溝口　真柚 (4)</v>
      </c>
      <c r="Q252" s="2" t="str">
        <f t="shared" si="10"/>
        <v>ﾐｿﾞｸﾞﾁ ﾏﾕ</v>
      </c>
      <c r="R252" s="2" t="str">
        <f t="shared" si="11"/>
        <v>MIZOGUCHI Mayu (01)</v>
      </c>
      <c r="S252" s="2" t="str">
        <f>IFERROR(IF($F252="","",INDEX(リスト!$C:$C,MATCH($F252,リスト!$B:$B,0))),"")</f>
        <v>28</v>
      </c>
      <c r="T252" s="2" t="str">
        <f>IFERROR(IF($K252="","",INDEX(リスト!$F:$F,MATCH($K252,リスト!$E:$E,0))),"")</f>
        <v>JPN</v>
      </c>
      <c r="U252" s="2" t="str">
        <f>IF($B252="","",RIGHT($G252*1000+200+COUNTIF($G$2:$G252,$G252),9))</f>
        <v>010901201</v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>夢野台・兵　庫</v>
      </c>
    </row>
    <row r="253" spans="1:22" x14ac:dyDescent="0.45">
      <c r="A253" t="s">
        <v>1892</v>
      </c>
      <c r="B253">
        <v>252</v>
      </c>
      <c r="C253" t="s">
        <v>1971</v>
      </c>
      <c r="D253" t="s">
        <v>1972</v>
      </c>
      <c r="E253">
        <v>3</v>
      </c>
      <c r="F253" t="s">
        <v>95</v>
      </c>
      <c r="G253">
        <v>20030506</v>
      </c>
      <c r="H253" t="s">
        <v>1973</v>
      </c>
      <c r="I253" t="s">
        <v>1974</v>
      </c>
      <c r="J253" t="s">
        <v>736</v>
      </c>
      <c r="K253" t="s">
        <v>141</v>
      </c>
      <c r="L253" t="s">
        <v>95</v>
      </c>
      <c r="M253" t="s">
        <v>874</v>
      </c>
      <c r="O253" s="2" t="str">
        <f>IFERROR(IF($B253="","",INDEX(所属情報!$E:$E,MATCH($A253,所属情報!$A:$A,0))),"")</f>
        <v>Kansai Univ.</v>
      </c>
      <c r="P253" s="2" t="str">
        <f t="shared" si="9"/>
        <v>新見　咲耶 (3)</v>
      </c>
      <c r="Q253" s="2" t="str">
        <f t="shared" si="10"/>
        <v>ﾆｲﾐ ｻﾔ</v>
      </c>
      <c r="R253" s="2" t="str">
        <f t="shared" si="11"/>
        <v>NIIMI Saya (03)</v>
      </c>
      <c r="S253" s="2" t="str">
        <f>IFERROR(IF($F253="","",INDEX(リスト!$C:$C,MATCH($F253,リスト!$B:$B,0))),"")</f>
        <v>28</v>
      </c>
      <c r="T253" s="2" t="str">
        <f>IFERROR(IF($K253="","",INDEX(リスト!$F:$F,MATCH($K253,リスト!$E:$E,0))),"")</f>
        <v>JPN</v>
      </c>
      <c r="U253" s="2" t="str">
        <f>IF($B253="","",RIGHT($G253*1000+200+COUNTIF($G$2:$G253,$G253),9))</f>
        <v>030506201</v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>市立西宮・兵　庫</v>
      </c>
    </row>
    <row r="254" spans="1:22" x14ac:dyDescent="0.45">
      <c r="A254" t="s">
        <v>1892</v>
      </c>
      <c r="B254">
        <v>253</v>
      </c>
      <c r="C254" t="s">
        <v>1975</v>
      </c>
      <c r="D254" t="s">
        <v>1976</v>
      </c>
      <c r="E254">
        <v>3</v>
      </c>
      <c r="F254" t="s">
        <v>93</v>
      </c>
      <c r="G254">
        <v>20031209</v>
      </c>
      <c r="H254" t="s">
        <v>1977</v>
      </c>
      <c r="I254" t="s">
        <v>1978</v>
      </c>
      <c r="J254" t="s">
        <v>1180</v>
      </c>
      <c r="K254" t="s">
        <v>141</v>
      </c>
      <c r="L254" t="s">
        <v>93</v>
      </c>
      <c r="M254" t="s">
        <v>1717</v>
      </c>
      <c r="O254" s="2" t="str">
        <f>IFERROR(IF($B254="","",INDEX(所属情報!$E:$E,MATCH($A254,所属情報!$A:$A,0))),"")</f>
        <v>Kansai Univ.</v>
      </c>
      <c r="P254" s="2" t="str">
        <f t="shared" si="9"/>
        <v>若林　遼 (3)</v>
      </c>
      <c r="Q254" s="2" t="str">
        <f t="shared" si="10"/>
        <v>ﾜｶﾊﾞﾔｼ ﾊﾙｶ</v>
      </c>
      <c r="R254" s="2" t="str">
        <f t="shared" si="11"/>
        <v>WAKABAYASHI Haruka (03)</v>
      </c>
      <c r="S254" s="2" t="str">
        <f>IFERROR(IF($F254="","",INDEX(リスト!$C:$C,MATCH($F254,リスト!$B:$B,0))),"")</f>
        <v>27</v>
      </c>
      <c r="T254" s="2" t="str">
        <f>IFERROR(IF($K254="","",INDEX(リスト!$F:$F,MATCH($K254,リスト!$E:$E,0))),"")</f>
        <v>JPN</v>
      </c>
      <c r="U254" s="2" t="str">
        <f>IF($B254="","",RIGHT($G254*1000+200+COUNTIF($G$2:$G254,$G254),9))</f>
        <v>031209201</v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>いちりつ・大　阪</v>
      </c>
    </row>
    <row r="255" spans="1:22" x14ac:dyDescent="0.45">
      <c r="A255" t="s">
        <v>1892</v>
      </c>
      <c r="B255">
        <v>254</v>
      </c>
      <c r="C255" t="s">
        <v>1979</v>
      </c>
      <c r="D255" t="s">
        <v>1980</v>
      </c>
      <c r="E255">
        <v>3</v>
      </c>
      <c r="F255" t="s">
        <v>95</v>
      </c>
      <c r="G255">
        <v>20031008</v>
      </c>
      <c r="H255" t="s">
        <v>1981</v>
      </c>
      <c r="I255" t="s">
        <v>1982</v>
      </c>
      <c r="J255" t="s">
        <v>909</v>
      </c>
      <c r="K255" t="s">
        <v>141</v>
      </c>
      <c r="L255" t="s">
        <v>95</v>
      </c>
      <c r="M255" t="s">
        <v>1983</v>
      </c>
      <c r="O255" s="2" t="str">
        <f>IFERROR(IF($B255="","",INDEX(所属情報!$E:$E,MATCH($A255,所属情報!$A:$A,0))),"")</f>
        <v>Kansai Univ.</v>
      </c>
      <c r="P255" s="2" t="str">
        <f t="shared" si="9"/>
        <v>入江　ほの花 (3)</v>
      </c>
      <c r="Q255" s="2" t="str">
        <f t="shared" si="10"/>
        <v>ｲﾘｴ ﾎﾉｶ</v>
      </c>
      <c r="R255" s="2" t="str">
        <f t="shared" si="11"/>
        <v>IRIE Honoka (03)</v>
      </c>
      <c r="S255" s="2" t="str">
        <f>IFERROR(IF($F255="","",INDEX(リスト!$C:$C,MATCH($F255,リスト!$B:$B,0))),"")</f>
        <v>28</v>
      </c>
      <c r="T255" s="2" t="str">
        <f>IFERROR(IF($K255="","",INDEX(リスト!$F:$F,MATCH($K255,リスト!$E:$E,0))),"")</f>
        <v>JPN</v>
      </c>
      <c r="U255" s="2" t="str">
        <f>IF($B255="","",RIGHT($G255*1000+200+COUNTIF($G$2:$G255,$G255),9))</f>
        <v>031008201</v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>県立伊丹・兵　庫</v>
      </c>
    </row>
    <row r="256" spans="1:22" x14ac:dyDescent="0.45">
      <c r="A256" t="s">
        <v>1892</v>
      </c>
      <c r="B256">
        <v>255</v>
      </c>
      <c r="C256" t="s">
        <v>1984</v>
      </c>
      <c r="D256" t="s">
        <v>1985</v>
      </c>
      <c r="E256">
        <v>2</v>
      </c>
      <c r="F256" t="s">
        <v>93</v>
      </c>
      <c r="G256">
        <v>20050221</v>
      </c>
      <c r="H256" t="s">
        <v>1986</v>
      </c>
      <c r="I256" t="s">
        <v>1507</v>
      </c>
      <c r="J256" t="s">
        <v>1539</v>
      </c>
      <c r="K256" t="s">
        <v>141</v>
      </c>
      <c r="L256" t="s">
        <v>93</v>
      </c>
      <c r="M256" t="s">
        <v>1987</v>
      </c>
      <c r="O256" s="2" t="str">
        <f>IFERROR(IF($B256="","",INDEX(所属情報!$E:$E,MATCH($A256,所属情報!$A:$A,0))),"")</f>
        <v>Kansai Univ.</v>
      </c>
      <c r="P256" s="2" t="str">
        <f t="shared" si="9"/>
        <v>武田　真音 (2)</v>
      </c>
      <c r="Q256" s="2" t="str">
        <f t="shared" si="10"/>
        <v>ﾀｹﾀﾞ ﾏｵ</v>
      </c>
      <c r="R256" s="2" t="str">
        <f t="shared" si="11"/>
        <v>TAKEDA Mao (05)</v>
      </c>
      <c r="S256" s="2" t="str">
        <f>IFERROR(IF($F256="","",INDEX(リスト!$C:$C,MATCH($F256,リスト!$B:$B,0))),"")</f>
        <v>27</v>
      </c>
      <c r="T256" s="2" t="str">
        <f>IFERROR(IF($K256="","",INDEX(リスト!$F:$F,MATCH($K256,リスト!$E:$E,0))),"")</f>
        <v>JPN</v>
      </c>
      <c r="U256" s="2" t="str">
        <f>IF($B256="","",RIGHT($G256*1000+200+COUNTIF($G$2:$G256,$G256),9))</f>
        <v>050221201</v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>香里ヌヴェール学院・大　阪</v>
      </c>
    </row>
    <row r="257" spans="1:22" x14ac:dyDescent="0.45">
      <c r="A257" t="s">
        <v>1892</v>
      </c>
      <c r="B257">
        <v>256</v>
      </c>
      <c r="C257" t="s">
        <v>1988</v>
      </c>
      <c r="D257" t="s">
        <v>1989</v>
      </c>
      <c r="E257">
        <v>2</v>
      </c>
      <c r="F257" t="s">
        <v>85</v>
      </c>
      <c r="G257">
        <v>20041021</v>
      </c>
      <c r="H257" t="s">
        <v>1990</v>
      </c>
      <c r="I257" t="s">
        <v>1018</v>
      </c>
      <c r="J257" t="s">
        <v>1269</v>
      </c>
      <c r="K257" t="s">
        <v>141</v>
      </c>
      <c r="L257" t="s">
        <v>85</v>
      </c>
      <c r="M257" t="s">
        <v>1991</v>
      </c>
      <c r="O257" s="2" t="str">
        <f>IFERROR(IF($B257="","",INDEX(所属情報!$E:$E,MATCH($A257,所属情報!$A:$A,0))),"")</f>
        <v>Kansai Univ.</v>
      </c>
      <c r="P257" s="2" t="str">
        <f t="shared" si="9"/>
        <v>前田　彩花 (2)</v>
      </c>
      <c r="Q257" s="2" t="str">
        <f t="shared" si="10"/>
        <v>ﾏｴﾀﾞ ｱﾔｶ</v>
      </c>
      <c r="R257" s="2" t="str">
        <f t="shared" si="11"/>
        <v>MAEDA Ayaka (04)</v>
      </c>
      <c r="S257" s="2" t="str">
        <f>IFERROR(IF($F257="","",INDEX(リスト!$C:$C,MATCH($F257,リスト!$B:$B,0))),"")</f>
        <v>23</v>
      </c>
      <c r="T257" s="2" t="str">
        <f>IFERROR(IF($K257="","",INDEX(リスト!$F:$F,MATCH($K257,リスト!$E:$E,0))),"")</f>
        <v>JPN</v>
      </c>
      <c r="U257" s="2" t="str">
        <f>IF($B257="","",RIGHT($G257*1000+200+COUNTIF($G$2:$G257,$G257),9))</f>
        <v>041021201</v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>愛知・愛　知</v>
      </c>
    </row>
    <row r="258" spans="1:22" x14ac:dyDescent="0.45">
      <c r="A258" t="s">
        <v>1892</v>
      </c>
      <c r="B258">
        <v>257</v>
      </c>
      <c r="C258" t="s">
        <v>1992</v>
      </c>
      <c r="D258" t="s">
        <v>1993</v>
      </c>
      <c r="E258">
        <v>2</v>
      </c>
      <c r="F258" t="s">
        <v>61</v>
      </c>
      <c r="G258">
        <v>20050304</v>
      </c>
      <c r="H258" t="s">
        <v>1994</v>
      </c>
      <c r="I258" t="s">
        <v>735</v>
      </c>
      <c r="J258" t="s">
        <v>1995</v>
      </c>
      <c r="K258" t="s">
        <v>141</v>
      </c>
      <c r="L258" t="s">
        <v>61</v>
      </c>
      <c r="M258" t="s">
        <v>1996</v>
      </c>
      <c r="O258" s="2" t="str">
        <f>IFERROR(IF($B258="","",INDEX(所属情報!$E:$E,MATCH($A258,所属情報!$A:$A,0))),"")</f>
        <v>Kansai Univ.</v>
      </c>
      <c r="P258" s="2" t="str">
        <f t="shared" si="9"/>
        <v>山本　沙來 (2)</v>
      </c>
      <c r="Q258" s="2" t="str">
        <f t="shared" si="10"/>
        <v>ﾔﾏﾓﾄ ｻﾗ</v>
      </c>
      <c r="R258" s="2" t="str">
        <f t="shared" si="11"/>
        <v>YAMAMOTO Sara (05)</v>
      </c>
      <c r="S258" s="2" t="str">
        <f>IFERROR(IF($F258="","",INDEX(リスト!$C:$C,MATCH($F258,リスト!$B:$B,0))),"")</f>
        <v>11</v>
      </c>
      <c r="T258" s="2" t="str">
        <f>IFERROR(IF($K258="","",INDEX(リスト!$F:$F,MATCH($K258,リスト!$E:$E,0))),"")</f>
        <v>JPN</v>
      </c>
      <c r="U258" s="2" t="str">
        <f>IF($B258="","",RIGHT($G258*1000+200+COUNTIF($G$2:$G258,$G258),9))</f>
        <v>050304201</v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>県立川越・埼　玉</v>
      </c>
    </row>
    <row r="259" spans="1:22" x14ac:dyDescent="0.45">
      <c r="A259" t="s">
        <v>1892</v>
      </c>
      <c r="B259">
        <v>258</v>
      </c>
      <c r="C259" t="s">
        <v>1997</v>
      </c>
      <c r="D259" t="s">
        <v>1998</v>
      </c>
      <c r="E259">
        <v>2</v>
      </c>
      <c r="F259" t="s">
        <v>93</v>
      </c>
      <c r="G259">
        <v>20041012</v>
      </c>
      <c r="H259" t="s">
        <v>1999</v>
      </c>
      <c r="I259" t="s">
        <v>2000</v>
      </c>
      <c r="J259" t="s">
        <v>1225</v>
      </c>
      <c r="K259" t="s">
        <v>141</v>
      </c>
      <c r="L259" t="s">
        <v>93</v>
      </c>
      <c r="M259" t="s">
        <v>1987</v>
      </c>
      <c r="O259" s="2" t="str">
        <f>IFERROR(IF($B259="","",INDEX(所属情報!$E:$E,MATCH($A259,所属情報!$A:$A,0))),"")</f>
        <v>Kansai Univ.</v>
      </c>
      <c r="P259" s="2" t="str">
        <f t="shared" ref="P259:P322" si="12">IF($C259="","",IF($E259="",$C259,$C259&amp;" ("&amp;$E259&amp;")"))</f>
        <v>新山　心友 (2)</v>
      </c>
      <c r="Q259" s="2" t="str">
        <f t="shared" ref="Q259:Q322" si="13">IF($D259="","",ASC($D259))</f>
        <v>ﾆｲﾔﾏ ﾐﾕ</v>
      </c>
      <c r="R259" s="2" t="str">
        <f t="shared" ref="R259:R322" si="14">IF($I259="","",UPPER($I259)&amp;" "&amp;UPPER(LEFT($J259,1))&amp;LOWER(RIGHT($J259,LEN($J259)-1))&amp;" ("&amp;MID($G259,3,2)&amp;")")</f>
        <v>NIIYAMA Miyu (04)</v>
      </c>
      <c r="S259" s="2" t="str">
        <f>IFERROR(IF($F259="","",INDEX(リスト!$C:$C,MATCH($F259,リスト!$B:$B,0))),"")</f>
        <v>27</v>
      </c>
      <c r="T259" s="2" t="str">
        <f>IFERROR(IF($K259="","",INDEX(リスト!$F:$F,MATCH($K259,リスト!$E:$E,0))),"")</f>
        <v>JPN</v>
      </c>
      <c r="U259" s="2" t="str">
        <f>IF($B259="","",RIGHT($G259*1000+200+COUNTIF($G$2:$G259,$G259),9))</f>
        <v>041012202</v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>香里ヌヴェール学院・大　阪</v>
      </c>
    </row>
    <row r="260" spans="1:22" x14ac:dyDescent="0.45">
      <c r="A260" t="s">
        <v>1892</v>
      </c>
      <c r="B260">
        <v>259</v>
      </c>
      <c r="C260" t="s">
        <v>2001</v>
      </c>
      <c r="D260" t="s">
        <v>2002</v>
      </c>
      <c r="E260">
        <v>2</v>
      </c>
      <c r="F260" t="s">
        <v>93</v>
      </c>
      <c r="G260">
        <v>20050105</v>
      </c>
      <c r="H260" t="s">
        <v>2003</v>
      </c>
      <c r="I260" t="s">
        <v>1750</v>
      </c>
      <c r="J260" t="s">
        <v>1329</v>
      </c>
      <c r="K260" t="s">
        <v>141</v>
      </c>
      <c r="L260" t="s">
        <v>93</v>
      </c>
      <c r="M260" t="s">
        <v>1019</v>
      </c>
      <c r="O260" s="2" t="str">
        <f>IFERROR(IF($B260="","",INDEX(所属情報!$E:$E,MATCH($A260,所属情報!$A:$A,0))),"")</f>
        <v>Kansai Univ.</v>
      </c>
      <c r="P260" s="2" t="str">
        <f t="shared" si="12"/>
        <v>梶　莉央 (2)</v>
      </c>
      <c r="Q260" s="2" t="str">
        <f t="shared" si="13"/>
        <v>ｶｼﾞ ﾘｵ</v>
      </c>
      <c r="R260" s="2" t="str">
        <f t="shared" si="14"/>
        <v>KAJI Rio (05)</v>
      </c>
      <c r="S260" s="2" t="str">
        <f>IFERROR(IF($F260="","",INDEX(リスト!$C:$C,MATCH($F260,リスト!$B:$B,0))),"")</f>
        <v>27</v>
      </c>
      <c r="T260" s="2" t="str">
        <f>IFERROR(IF($K260="","",INDEX(リスト!$F:$F,MATCH($K260,リスト!$E:$E,0))),"")</f>
        <v>JPN</v>
      </c>
      <c r="U260" s="2" t="str">
        <f>IF($B260="","",RIGHT($G260*1000+200+COUNTIF($G$2:$G260,$G260),9))</f>
        <v>050105201</v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>関西大北陽・大　阪</v>
      </c>
    </row>
    <row r="261" spans="1:22" x14ac:dyDescent="0.45">
      <c r="A261" t="s">
        <v>1892</v>
      </c>
      <c r="B261">
        <v>260</v>
      </c>
      <c r="C261" t="s">
        <v>2004</v>
      </c>
      <c r="D261" t="s">
        <v>2005</v>
      </c>
      <c r="E261">
        <v>2</v>
      </c>
      <c r="F261" t="s">
        <v>115</v>
      </c>
      <c r="G261">
        <v>20041101</v>
      </c>
      <c r="H261" t="s">
        <v>2006</v>
      </c>
      <c r="I261" t="s">
        <v>2007</v>
      </c>
      <c r="J261" t="s">
        <v>2008</v>
      </c>
      <c r="K261" t="s">
        <v>141</v>
      </c>
      <c r="L261" t="s">
        <v>115</v>
      </c>
      <c r="M261" t="s">
        <v>1181</v>
      </c>
      <c r="O261" s="2" t="str">
        <f>IFERROR(IF($B261="","",INDEX(所属情報!$E:$E,MATCH($A261,所属情報!$A:$A,0))),"")</f>
        <v>Kansai Univ.</v>
      </c>
      <c r="P261" s="2" t="str">
        <f t="shared" si="12"/>
        <v>堀口　花凪 (2)</v>
      </c>
      <c r="Q261" s="2" t="str">
        <f t="shared" si="13"/>
        <v>ﾎﾘｸﾞﾁ ﾊﾅ</v>
      </c>
      <c r="R261" s="2" t="str">
        <f t="shared" si="14"/>
        <v>HORIGUCHI Hana (04)</v>
      </c>
      <c r="S261" s="2" t="str">
        <f>IFERROR(IF($F261="","",INDEX(リスト!$C:$C,MATCH($F261,リスト!$B:$B,0))),"")</f>
        <v>38</v>
      </c>
      <c r="T261" s="2" t="str">
        <f>IFERROR(IF($K261="","",INDEX(リスト!$F:$F,MATCH($K261,リスト!$E:$E,0))),"")</f>
        <v>JPN</v>
      </c>
      <c r="U261" s="2" t="str">
        <f>IF($B261="","",RIGHT($G261*1000+200+COUNTIF($G$2:$G261,$G261),9))</f>
        <v>041101202</v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>済美・愛　媛</v>
      </c>
    </row>
    <row r="262" spans="1:22" x14ac:dyDescent="0.45">
      <c r="A262" t="s">
        <v>1892</v>
      </c>
      <c r="B262">
        <v>261</v>
      </c>
      <c r="C262" t="s">
        <v>2009</v>
      </c>
      <c r="D262" t="s">
        <v>2010</v>
      </c>
      <c r="E262">
        <v>2</v>
      </c>
      <c r="F262" t="s">
        <v>968</v>
      </c>
      <c r="G262">
        <v>20040429</v>
      </c>
      <c r="H262" t="s">
        <v>2011</v>
      </c>
      <c r="I262" t="s">
        <v>2012</v>
      </c>
      <c r="J262" t="s">
        <v>1180</v>
      </c>
      <c r="K262" t="s">
        <v>141</v>
      </c>
      <c r="L262" t="s">
        <v>93</v>
      </c>
      <c r="M262" t="s">
        <v>2013</v>
      </c>
      <c r="O262" s="2" t="str">
        <f>IFERROR(IF($B262="","",INDEX(所属情報!$E:$E,MATCH($A262,所属情報!$A:$A,0))),"")</f>
        <v>Kansai Univ.</v>
      </c>
      <c r="P262" s="2" t="str">
        <f t="shared" si="12"/>
        <v>今井　春伽 (2)</v>
      </c>
      <c r="Q262" s="2" t="str">
        <f t="shared" si="13"/>
        <v>ｲﾏｲ ﾊﾙｶ</v>
      </c>
      <c r="R262" s="2" t="str">
        <f t="shared" si="14"/>
        <v>IMAI Haruka (04)</v>
      </c>
      <c r="S262" s="2" t="str">
        <f>IFERROR(IF($F262="","",INDEX(リスト!$C:$C,MATCH($F262,リスト!$B:$B,0))),"")</f>
        <v>49</v>
      </c>
      <c r="T262" s="2" t="str">
        <f>IFERROR(IF($K262="","",INDEX(リスト!$F:$F,MATCH($K262,リスト!$E:$E,0))),"")</f>
        <v>JPN</v>
      </c>
      <c r="U262" s="2" t="str">
        <f>IF($B262="","",RIGHT($G262*1000+200+COUNTIF($G$2:$G262,$G262),9))</f>
        <v>040429201</v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>関西大・大　阪</v>
      </c>
    </row>
    <row r="263" spans="1:22" x14ac:dyDescent="0.45">
      <c r="A263" t="s">
        <v>1892</v>
      </c>
      <c r="B263">
        <v>262</v>
      </c>
      <c r="C263" t="s">
        <v>2014</v>
      </c>
      <c r="D263" t="s">
        <v>2015</v>
      </c>
      <c r="E263">
        <v>2</v>
      </c>
      <c r="F263" t="s">
        <v>968</v>
      </c>
      <c r="G263">
        <v>20040728</v>
      </c>
      <c r="H263" t="s">
        <v>2016</v>
      </c>
      <c r="I263" t="s">
        <v>735</v>
      </c>
      <c r="J263" t="s">
        <v>2017</v>
      </c>
      <c r="K263" t="s">
        <v>141</v>
      </c>
      <c r="L263" t="s">
        <v>93</v>
      </c>
      <c r="M263" t="s">
        <v>2018</v>
      </c>
      <c r="O263" s="2" t="str">
        <f>IFERROR(IF($B263="","",INDEX(所属情報!$E:$E,MATCH($A263,所属情報!$A:$A,0))),"")</f>
        <v>Kansai Univ.</v>
      </c>
      <c r="P263" s="2" t="str">
        <f t="shared" si="12"/>
        <v>山本　佳乃子 (2)</v>
      </c>
      <c r="Q263" s="2" t="str">
        <f t="shared" si="13"/>
        <v>ﾔﾏﾓﾄ ｶﾉｺ</v>
      </c>
      <c r="R263" s="2" t="str">
        <f t="shared" si="14"/>
        <v>YAMAMOTO Kanoko (04)</v>
      </c>
      <c r="S263" s="2" t="str">
        <f>IFERROR(IF($F263="","",INDEX(リスト!$C:$C,MATCH($F263,リスト!$B:$B,0))),"")</f>
        <v>49</v>
      </c>
      <c r="T263" s="2" t="str">
        <f>IFERROR(IF($K263="","",INDEX(リスト!$F:$F,MATCH($K263,リスト!$E:$E,0))),"")</f>
        <v>JPN</v>
      </c>
      <c r="U263" s="2" t="str">
        <f>IF($B263="","",RIGHT($G263*1000+200+COUNTIF($G$2:$G263,$G263),9))</f>
        <v>040728201</v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>東海大大阪仰星・大　阪</v>
      </c>
    </row>
    <row r="264" spans="1:22" x14ac:dyDescent="0.45">
      <c r="A264" t="s">
        <v>2019</v>
      </c>
      <c r="B264">
        <v>263</v>
      </c>
      <c r="C264" t="s">
        <v>2020</v>
      </c>
      <c r="D264" t="s">
        <v>2021</v>
      </c>
      <c r="E264" t="s">
        <v>704</v>
      </c>
      <c r="F264" t="s">
        <v>95</v>
      </c>
      <c r="G264">
        <v>20000827</v>
      </c>
      <c r="H264" t="s">
        <v>2022</v>
      </c>
      <c r="I264" t="s">
        <v>2023</v>
      </c>
      <c r="J264" t="s">
        <v>1078</v>
      </c>
      <c r="K264" t="s">
        <v>141</v>
      </c>
      <c r="L264" t="s">
        <v>95</v>
      </c>
      <c r="M264" t="s">
        <v>2024</v>
      </c>
      <c r="O264" s="2" t="str">
        <f>IFERROR(IF($B264="","",INDEX(所属情報!$E:$E,MATCH($A264,所属情報!$A:$A,0))),"")</f>
        <v>Mukogawa Women's Univ.</v>
      </c>
      <c r="P264" s="2" t="str">
        <f t="shared" si="12"/>
        <v>船田　茜理 (M2)</v>
      </c>
      <c r="Q264" s="2" t="str">
        <f t="shared" si="13"/>
        <v>ﾌﾅﾀﾞ ｱｶﾘ</v>
      </c>
      <c r="R264" s="2" t="str">
        <f t="shared" si="14"/>
        <v>FUNADA Akari (00)</v>
      </c>
      <c r="S264" s="2" t="str">
        <f>IFERROR(IF($F264="","",INDEX(リスト!$C:$C,MATCH($F264,リスト!$B:$B,0))),"")</f>
        <v>28</v>
      </c>
      <c r="T264" s="2" t="str">
        <f>IFERROR(IF($K264="","",INDEX(リスト!$F:$F,MATCH($K264,リスト!$E:$E,0))),"")</f>
        <v>JPN</v>
      </c>
      <c r="U264" s="2" t="str">
        <f>IF($B264="","",RIGHT($G264*1000+200+COUNTIF($G$2:$G264,$G264),9))</f>
        <v>000827201</v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>高砂・兵　庫</v>
      </c>
    </row>
    <row r="265" spans="1:22" x14ac:dyDescent="0.45">
      <c r="A265" t="s">
        <v>2019</v>
      </c>
      <c r="B265">
        <v>264</v>
      </c>
      <c r="C265" t="s">
        <v>2025</v>
      </c>
      <c r="D265" t="s">
        <v>2026</v>
      </c>
      <c r="E265">
        <v>4</v>
      </c>
      <c r="F265" t="s">
        <v>95</v>
      </c>
      <c r="G265">
        <v>20021226</v>
      </c>
      <c r="H265" t="s">
        <v>2027</v>
      </c>
      <c r="I265" t="s">
        <v>2028</v>
      </c>
      <c r="J265" t="s">
        <v>2029</v>
      </c>
      <c r="K265" t="s">
        <v>141</v>
      </c>
      <c r="L265" t="s">
        <v>95</v>
      </c>
      <c r="M265" t="s">
        <v>1941</v>
      </c>
      <c r="O265" s="2" t="str">
        <f>IFERROR(IF($B265="","",INDEX(所属情報!$E:$E,MATCH($A265,所属情報!$A:$A,0))),"")</f>
        <v>Mukogawa Women's Univ.</v>
      </c>
      <c r="P265" s="2" t="str">
        <f t="shared" si="12"/>
        <v>石野　智深 (4)</v>
      </c>
      <c r="Q265" s="2" t="str">
        <f t="shared" si="13"/>
        <v>ｲｼﾉ ﾄﾓﾐ</v>
      </c>
      <c r="R265" s="2" t="str">
        <f t="shared" si="14"/>
        <v>ISHINO Tomomi (02)</v>
      </c>
      <c r="S265" s="2" t="str">
        <f>IFERROR(IF($F265="","",INDEX(リスト!$C:$C,MATCH($F265,リスト!$B:$B,0))),"")</f>
        <v>28</v>
      </c>
      <c r="T265" s="2" t="str">
        <f>IFERROR(IF($K265="","",INDEX(リスト!$F:$F,MATCH($K265,リスト!$E:$E,0))),"")</f>
        <v>JPN</v>
      </c>
      <c r="U265" s="2" t="str">
        <f>IF($B265="","",RIGHT($G265*1000+200+COUNTIF($G$2:$G265,$G265),9))</f>
        <v>021226202</v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>小野・兵　庫</v>
      </c>
    </row>
    <row r="266" spans="1:22" x14ac:dyDescent="0.45">
      <c r="A266" t="s">
        <v>2019</v>
      </c>
      <c r="B266">
        <v>265</v>
      </c>
      <c r="C266" t="s">
        <v>2030</v>
      </c>
      <c r="D266" t="s">
        <v>2031</v>
      </c>
      <c r="E266">
        <v>4</v>
      </c>
      <c r="F266" t="s">
        <v>99</v>
      </c>
      <c r="G266">
        <v>20020824</v>
      </c>
      <c r="H266" t="s">
        <v>2032</v>
      </c>
      <c r="I266" t="s">
        <v>2033</v>
      </c>
      <c r="J266" t="s">
        <v>2034</v>
      </c>
      <c r="K266" t="s">
        <v>141</v>
      </c>
      <c r="L266" t="s">
        <v>99</v>
      </c>
      <c r="M266" t="s">
        <v>1002</v>
      </c>
      <c r="O266" s="2" t="str">
        <f>IFERROR(IF($B266="","",INDEX(所属情報!$E:$E,MATCH($A266,所属情報!$A:$A,0))),"")</f>
        <v>Mukogawa Women's Univ.</v>
      </c>
      <c r="P266" s="2" t="str">
        <f t="shared" si="12"/>
        <v>稲谷　凪紗 (4)</v>
      </c>
      <c r="Q266" s="2" t="str">
        <f t="shared" si="13"/>
        <v>ｲﾅﾀﾆ ﾅｷﾞｻ</v>
      </c>
      <c r="R266" s="2" t="str">
        <f t="shared" si="14"/>
        <v>INATANI Nagisa (02)</v>
      </c>
      <c r="S266" s="2" t="str">
        <f>IFERROR(IF($F266="","",INDEX(リスト!$C:$C,MATCH($F266,リスト!$B:$B,0))),"")</f>
        <v>30</v>
      </c>
      <c r="T266" s="2" t="str">
        <f>IFERROR(IF($K266="","",INDEX(リスト!$F:$F,MATCH($K266,リスト!$E:$E,0))),"")</f>
        <v>JPN</v>
      </c>
      <c r="U266" s="2" t="str">
        <f>IF($B266="","",RIGHT($G266*1000+200+COUNTIF($G$2:$G266,$G266),9))</f>
        <v>020824201</v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>桐蔭・和歌山</v>
      </c>
    </row>
    <row r="267" spans="1:22" x14ac:dyDescent="0.45">
      <c r="A267" t="s">
        <v>2019</v>
      </c>
      <c r="B267">
        <v>266</v>
      </c>
      <c r="C267" t="s">
        <v>2035</v>
      </c>
      <c r="D267" t="s">
        <v>2036</v>
      </c>
      <c r="E267">
        <v>4</v>
      </c>
      <c r="F267" t="s">
        <v>95</v>
      </c>
      <c r="G267">
        <v>20020611</v>
      </c>
      <c r="H267" t="s">
        <v>2037</v>
      </c>
      <c r="I267" t="s">
        <v>2038</v>
      </c>
      <c r="J267" t="s">
        <v>2039</v>
      </c>
      <c r="K267" t="s">
        <v>141</v>
      </c>
      <c r="L267" t="s">
        <v>95</v>
      </c>
      <c r="M267" t="s">
        <v>1983</v>
      </c>
      <c r="O267" s="2" t="str">
        <f>IFERROR(IF($B267="","",INDEX(所属情報!$E:$E,MATCH($A267,所属情報!$A:$A,0))),"")</f>
        <v>Mukogawa Women's Univ.</v>
      </c>
      <c r="P267" s="2" t="str">
        <f t="shared" si="12"/>
        <v>加藤　りの (4)</v>
      </c>
      <c r="Q267" s="2" t="str">
        <f t="shared" si="13"/>
        <v>ｶﾄｳ ﾘﾉ</v>
      </c>
      <c r="R267" s="2" t="str">
        <f t="shared" si="14"/>
        <v>KATO Rino (02)</v>
      </c>
      <c r="S267" s="2" t="str">
        <f>IFERROR(IF($F267="","",INDEX(リスト!$C:$C,MATCH($F267,リスト!$B:$B,0))),"")</f>
        <v>28</v>
      </c>
      <c r="T267" s="2" t="str">
        <f>IFERROR(IF($K267="","",INDEX(リスト!$F:$F,MATCH($K267,リスト!$E:$E,0))),"")</f>
        <v>JPN</v>
      </c>
      <c r="U267" s="2" t="str">
        <f>IF($B267="","",RIGHT($G267*1000+200+COUNTIF($G$2:$G267,$G267),9))</f>
        <v>020611202</v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>県立伊丹・兵　庫</v>
      </c>
    </row>
    <row r="268" spans="1:22" x14ac:dyDescent="0.45">
      <c r="A268" t="s">
        <v>2019</v>
      </c>
      <c r="B268">
        <v>267</v>
      </c>
      <c r="C268" t="s">
        <v>2040</v>
      </c>
      <c r="D268" t="s">
        <v>2041</v>
      </c>
      <c r="E268">
        <v>4</v>
      </c>
      <c r="F268" t="s">
        <v>95</v>
      </c>
      <c r="G268">
        <v>20020430</v>
      </c>
      <c r="H268" t="s">
        <v>2042</v>
      </c>
      <c r="I268" t="s">
        <v>2043</v>
      </c>
      <c r="J268" t="s">
        <v>1269</v>
      </c>
      <c r="K268" t="s">
        <v>141</v>
      </c>
      <c r="L268" t="s">
        <v>95</v>
      </c>
      <c r="M268" t="s">
        <v>2044</v>
      </c>
      <c r="O268" s="2" t="str">
        <f>IFERROR(IF($B268="","",INDEX(所属情報!$E:$E,MATCH($A268,所属情報!$A:$A,0))),"")</f>
        <v>Mukogawa Women's Univ.</v>
      </c>
      <c r="P268" s="2" t="str">
        <f t="shared" si="12"/>
        <v>水谷　文香 (4)</v>
      </c>
      <c r="Q268" s="2" t="str">
        <f t="shared" si="13"/>
        <v>ﾐｽﾞﾀﾆ ｱﾔｶ</v>
      </c>
      <c r="R268" s="2" t="str">
        <f t="shared" si="14"/>
        <v>MIZUTANI Ayaka (02)</v>
      </c>
      <c r="S268" s="2" t="str">
        <f>IFERROR(IF($F268="","",INDEX(リスト!$C:$C,MATCH($F268,リスト!$B:$B,0))),"")</f>
        <v>28</v>
      </c>
      <c r="T268" s="2" t="str">
        <f>IFERROR(IF($K268="","",INDEX(リスト!$F:$F,MATCH($K268,リスト!$E:$E,0))),"")</f>
        <v>JPN</v>
      </c>
      <c r="U268" s="2" t="str">
        <f>IF($B268="","",RIGHT($G268*1000+200+COUNTIF($G$2:$G268,$G268),9))</f>
        <v>020430201</v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>伊川谷北・兵　庫</v>
      </c>
    </row>
    <row r="269" spans="1:22" x14ac:dyDescent="0.45">
      <c r="A269" t="s">
        <v>2019</v>
      </c>
      <c r="B269">
        <v>268</v>
      </c>
      <c r="C269" t="s">
        <v>2045</v>
      </c>
      <c r="D269" t="s">
        <v>2046</v>
      </c>
      <c r="E269">
        <v>4</v>
      </c>
      <c r="F269" t="s">
        <v>95</v>
      </c>
      <c r="G269">
        <v>20020516</v>
      </c>
      <c r="I269" t="s">
        <v>2047</v>
      </c>
      <c r="J269" t="s">
        <v>1190</v>
      </c>
      <c r="K269" t="s">
        <v>141</v>
      </c>
      <c r="L269" t="s">
        <v>95</v>
      </c>
      <c r="M269" t="s">
        <v>2048</v>
      </c>
      <c r="O269" s="2" t="str">
        <f>IFERROR(IF($B269="","",INDEX(所属情報!$E:$E,MATCH($A269,所属情報!$A:$A,0))),"")</f>
        <v>Mukogawa Women's Univ.</v>
      </c>
      <c r="P269" s="2" t="str">
        <f t="shared" si="12"/>
        <v>吉野　茉那 (4)</v>
      </c>
      <c r="Q269" s="2" t="str">
        <f t="shared" si="13"/>
        <v>ﾖｼﾉ ﾏﾅ</v>
      </c>
      <c r="R269" s="2" t="str">
        <f t="shared" si="14"/>
        <v>YOSHINO Mana (02)</v>
      </c>
      <c r="S269" s="2" t="str">
        <f>IFERROR(IF($F269="","",INDEX(リスト!$C:$C,MATCH($F269,リスト!$B:$B,0))),"")</f>
        <v>28</v>
      </c>
      <c r="T269" s="2" t="str">
        <f>IFERROR(IF($K269="","",INDEX(リスト!$F:$F,MATCH($K269,リスト!$E:$E,0))),"")</f>
        <v>JPN</v>
      </c>
      <c r="U269" s="2" t="str">
        <f>IF($B269="","",RIGHT($G269*1000+200+COUNTIF($G$2:$G269,$G269),9))</f>
        <v>020516201</v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>武庫川女子大附属・兵　庫</v>
      </c>
    </row>
    <row r="270" spans="1:22" x14ac:dyDescent="0.45">
      <c r="A270" t="s">
        <v>2019</v>
      </c>
      <c r="B270">
        <v>269</v>
      </c>
      <c r="C270" t="s">
        <v>2049</v>
      </c>
      <c r="D270" t="s">
        <v>2050</v>
      </c>
      <c r="E270">
        <v>4</v>
      </c>
      <c r="F270" t="s">
        <v>968</v>
      </c>
      <c r="G270">
        <v>20020919</v>
      </c>
      <c r="H270" t="s">
        <v>2051</v>
      </c>
      <c r="I270" t="s">
        <v>2052</v>
      </c>
      <c r="J270" t="s">
        <v>2053</v>
      </c>
      <c r="K270" t="s">
        <v>141</v>
      </c>
      <c r="L270" t="s">
        <v>95</v>
      </c>
      <c r="M270" t="s">
        <v>2054</v>
      </c>
      <c r="O270" s="2" t="str">
        <f>IFERROR(IF($B270="","",INDEX(所属情報!$E:$E,MATCH($A270,所属情報!$A:$A,0))),"")</f>
        <v>Mukogawa Women's Univ.</v>
      </c>
      <c r="P270" s="2" t="str">
        <f t="shared" si="12"/>
        <v>内山　京子 (4)</v>
      </c>
      <c r="Q270" s="2" t="str">
        <f t="shared" si="13"/>
        <v>ｳﾁﾔﾏ ｷｮｳｺ</v>
      </c>
      <c r="R270" s="2" t="str">
        <f t="shared" si="14"/>
        <v>UCHIYAMA Kyoko (02)</v>
      </c>
      <c r="S270" s="2" t="str">
        <f>IFERROR(IF($F270="","",INDEX(リスト!$C:$C,MATCH($F270,リスト!$B:$B,0))),"")</f>
        <v>49</v>
      </c>
      <c r="T270" s="2" t="str">
        <f>IFERROR(IF($K270="","",INDEX(リスト!$F:$F,MATCH($K270,リスト!$E:$E,0))),"")</f>
        <v>JPN</v>
      </c>
      <c r="U270" s="2" t="str">
        <f>IF($B270="","",RIGHT($G270*1000+200+COUNTIF($G$2:$G270,$G270),9))</f>
        <v>020919201</v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>鳴尾・兵　庫</v>
      </c>
    </row>
    <row r="271" spans="1:22" x14ac:dyDescent="0.45">
      <c r="A271" t="s">
        <v>2019</v>
      </c>
      <c r="B271">
        <v>270</v>
      </c>
      <c r="C271" t="s">
        <v>2055</v>
      </c>
      <c r="D271" t="s">
        <v>2056</v>
      </c>
      <c r="E271">
        <v>3</v>
      </c>
      <c r="F271" t="s">
        <v>95</v>
      </c>
      <c r="G271">
        <v>20030906</v>
      </c>
      <c r="I271" t="s">
        <v>2057</v>
      </c>
      <c r="J271" t="s">
        <v>2058</v>
      </c>
      <c r="K271" t="s">
        <v>141</v>
      </c>
      <c r="L271" t="s">
        <v>95</v>
      </c>
      <c r="M271" t="s">
        <v>2044</v>
      </c>
      <c r="O271" s="2" t="str">
        <f>IFERROR(IF($B271="","",INDEX(所属情報!$E:$E,MATCH($A271,所属情報!$A:$A,0))),"")</f>
        <v>Mukogawa Women's Univ.</v>
      </c>
      <c r="P271" s="2" t="str">
        <f t="shared" si="12"/>
        <v>飯塚　美彩子 (3)</v>
      </c>
      <c r="Q271" s="2" t="str">
        <f t="shared" si="13"/>
        <v>ｲｲﾂﾞｶ ﾐｻｺ</v>
      </c>
      <c r="R271" s="2" t="str">
        <f t="shared" si="14"/>
        <v>IIZUKA Misako (03)</v>
      </c>
      <c r="S271" s="2" t="str">
        <f>IFERROR(IF($F271="","",INDEX(リスト!$C:$C,MATCH($F271,リスト!$B:$B,0))),"")</f>
        <v>28</v>
      </c>
      <c r="T271" s="2" t="str">
        <f>IFERROR(IF($K271="","",INDEX(リスト!$F:$F,MATCH($K271,リスト!$E:$E,0))),"")</f>
        <v>JPN</v>
      </c>
      <c r="U271" s="2" t="str">
        <f>IF($B271="","",RIGHT($G271*1000+200+COUNTIF($G$2:$G271,$G271),9))</f>
        <v>030906201</v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>伊川谷北・兵　庫</v>
      </c>
    </row>
    <row r="272" spans="1:22" x14ac:dyDescent="0.45">
      <c r="A272" t="s">
        <v>2019</v>
      </c>
      <c r="B272">
        <v>271</v>
      </c>
      <c r="C272" t="s">
        <v>2059</v>
      </c>
      <c r="D272" t="s">
        <v>2060</v>
      </c>
      <c r="E272">
        <v>3</v>
      </c>
      <c r="F272" t="s">
        <v>93</v>
      </c>
      <c r="G272">
        <v>20030908</v>
      </c>
      <c r="H272" t="s">
        <v>2061</v>
      </c>
      <c r="I272" t="s">
        <v>2062</v>
      </c>
      <c r="J272" t="s">
        <v>1015</v>
      </c>
      <c r="K272" t="s">
        <v>141</v>
      </c>
      <c r="L272" t="s">
        <v>93</v>
      </c>
      <c r="M272" t="s">
        <v>1875</v>
      </c>
      <c r="O272" s="2" t="str">
        <f>IFERROR(IF($B272="","",INDEX(所属情報!$E:$E,MATCH($A272,所属情報!$A:$A,0))),"")</f>
        <v>Mukogawa Women's Univ.</v>
      </c>
      <c r="P272" s="2" t="str">
        <f t="shared" si="12"/>
        <v>植村　莉子 (3)</v>
      </c>
      <c r="Q272" s="2" t="str">
        <f t="shared" si="13"/>
        <v>ｳｴﾑﾗ ﾘｺ</v>
      </c>
      <c r="R272" s="2" t="str">
        <f t="shared" si="14"/>
        <v>UEMURA Riko (03)</v>
      </c>
      <c r="S272" s="2" t="str">
        <f>IFERROR(IF($F272="","",INDEX(リスト!$C:$C,MATCH($F272,リスト!$B:$B,0))),"")</f>
        <v>27</v>
      </c>
      <c r="T272" s="2" t="str">
        <f>IFERROR(IF($K272="","",INDEX(リスト!$F:$F,MATCH($K272,リスト!$E:$E,0))),"")</f>
        <v>JPN</v>
      </c>
      <c r="U272" s="2" t="str">
        <f>IF($B272="","",RIGHT($G272*1000+200+COUNTIF($G$2:$G272,$G272),9))</f>
        <v>030908201</v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>摂津・大　阪</v>
      </c>
    </row>
    <row r="273" spans="1:22" x14ac:dyDescent="0.45">
      <c r="A273" t="s">
        <v>2019</v>
      </c>
      <c r="B273">
        <v>272</v>
      </c>
      <c r="C273" t="s">
        <v>2063</v>
      </c>
      <c r="D273" t="s">
        <v>2064</v>
      </c>
      <c r="E273">
        <v>3</v>
      </c>
      <c r="F273" t="s">
        <v>115</v>
      </c>
      <c r="G273">
        <v>20030904</v>
      </c>
      <c r="H273" t="s">
        <v>2065</v>
      </c>
      <c r="I273" t="s">
        <v>2066</v>
      </c>
      <c r="J273" t="s">
        <v>2067</v>
      </c>
      <c r="K273" t="s">
        <v>141</v>
      </c>
      <c r="L273" t="s">
        <v>115</v>
      </c>
      <c r="M273" t="s">
        <v>1181</v>
      </c>
      <c r="O273" s="2" t="str">
        <f>IFERROR(IF($B273="","",INDEX(所属情報!$E:$E,MATCH($A273,所属情報!$A:$A,0))),"")</f>
        <v>Mukogawa Women's Univ.</v>
      </c>
      <c r="P273" s="2" t="str">
        <f t="shared" si="12"/>
        <v>片山　歩香 (3)</v>
      </c>
      <c r="Q273" s="2" t="str">
        <f t="shared" si="13"/>
        <v>ｶﾀﾔﾏ ｱﾕｶ</v>
      </c>
      <c r="R273" s="2" t="str">
        <f t="shared" si="14"/>
        <v>KATAYAMA Ayuka (03)</v>
      </c>
      <c r="S273" s="2" t="str">
        <f>IFERROR(IF($F273="","",INDEX(リスト!$C:$C,MATCH($F273,リスト!$B:$B,0))),"")</f>
        <v>38</v>
      </c>
      <c r="T273" s="2" t="str">
        <f>IFERROR(IF($K273="","",INDEX(リスト!$F:$F,MATCH($K273,リスト!$E:$E,0))),"")</f>
        <v>JPN</v>
      </c>
      <c r="U273" s="2" t="str">
        <f>IF($B273="","",RIGHT($G273*1000+200+COUNTIF($G$2:$G273,$G273),9))</f>
        <v>030904201</v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>済美・愛　媛</v>
      </c>
    </row>
    <row r="274" spans="1:22" x14ac:dyDescent="0.45">
      <c r="A274" t="s">
        <v>2019</v>
      </c>
      <c r="B274">
        <v>273</v>
      </c>
      <c r="C274" t="s">
        <v>2068</v>
      </c>
      <c r="D274" t="s">
        <v>2069</v>
      </c>
      <c r="E274">
        <v>3</v>
      </c>
      <c r="F274" t="s">
        <v>93</v>
      </c>
      <c r="G274">
        <v>20030425</v>
      </c>
      <c r="H274" t="s">
        <v>2070</v>
      </c>
      <c r="I274" t="s">
        <v>2071</v>
      </c>
      <c r="J274" t="s">
        <v>1445</v>
      </c>
      <c r="K274" t="s">
        <v>141</v>
      </c>
      <c r="L274" t="s">
        <v>93</v>
      </c>
      <c r="M274" t="s">
        <v>2072</v>
      </c>
      <c r="O274" s="2" t="str">
        <f>IFERROR(IF($B274="","",INDEX(所属情報!$E:$E,MATCH($A274,所属情報!$A:$A,0))),"")</f>
        <v>Mukogawa Women's Univ.</v>
      </c>
      <c r="P274" s="2" t="str">
        <f t="shared" si="12"/>
        <v>香取　美春 (3)</v>
      </c>
      <c r="Q274" s="2" t="str">
        <f t="shared" si="13"/>
        <v>ｶﾄﾘ ﾐﾊﾙ</v>
      </c>
      <c r="R274" s="2" t="str">
        <f t="shared" si="14"/>
        <v>KATORI Miharu (03)</v>
      </c>
      <c r="S274" s="2" t="str">
        <f>IFERROR(IF($F274="","",INDEX(リスト!$C:$C,MATCH($F274,リスト!$B:$B,0))),"")</f>
        <v>27</v>
      </c>
      <c r="T274" s="2" t="str">
        <f>IFERROR(IF($K274="","",INDEX(リスト!$F:$F,MATCH($K274,リスト!$E:$E,0))),"")</f>
        <v>JPN</v>
      </c>
      <c r="U274" s="2" t="str">
        <f>IF($B274="","",RIGHT($G274*1000+200+COUNTIF($G$2:$G274,$G274),9))</f>
        <v>030425201</v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>桜宮・大　阪</v>
      </c>
    </row>
    <row r="275" spans="1:22" x14ac:dyDescent="0.45">
      <c r="A275" t="s">
        <v>2019</v>
      </c>
      <c r="B275">
        <v>274</v>
      </c>
      <c r="C275" t="s">
        <v>2073</v>
      </c>
      <c r="D275" t="s">
        <v>2074</v>
      </c>
      <c r="E275">
        <v>3</v>
      </c>
      <c r="F275" t="s">
        <v>95</v>
      </c>
      <c r="G275">
        <v>20031020</v>
      </c>
      <c r="H275" t="s">
        <v>2075</v>
      </c>
      <c r="I275" t="s">
        <v>1489</v>
      </c>
      <c r="J275" t="s">
        <v>1548</v>
      </c>
      <c r="K275" t="s">
        <v>141</v>
      </c>
      <c r="L275" t="s">
        <v>95</v>
      </c>
      <c r="M275" t="s">
        <v>2076</v>
      </c>
      <c r="O275" s="2" t="str">
        <f>IFERROR(IF($B275="","",INDEX(所属情報!$E:$E,MATCH($A275,所属情報!$A:$A,0))),"")</f>
        <v>Mukogawa Women's Univ.</v>
      </c>
      <c r="P275" s="2" t="str">
        <f t="shared" si="12"/>
        <v>清水　結衣 (3)</v>
      </c>
      <c r="Q275" s="2" t="str">
        <f t="shared" si="13"/>
        <v>ｼﾐｽﾞ ﾕｲ</v>
      </c>
      <c r="R275" s="2" t="str">
        <f t="shared" si="14"/>
        <v>SHIMIZU Yui (03)</v>
      </c>
      <c r="S275" s="2" t="str">
        <f>IFERROR(IF($F275="","",INDEX(リスト!$C:$C,MATCH($F275,リスト!$B:$B,0))),"")</f>
        <v>28</v>
      </c>
      <c r="T275" s="2" t="str">
        <f>IFERROR(IF($K275="","",INDEX(リスト!$F:$F,MATCH($K275,リスト!$E:$E,0))),"")</f>
        <v>JPN</v>
      </c>
      <c r="U275" s="2" t="str">
        <f>IF($B275="","",RIGHT($G275*1000+200+COUNTIF($G$2:$G275,$G275),9))</f>
        <v>031020201</v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>洲本・兵　庫</v>
      </c>
    </row>
    <row r="276" spans="1:22" x14ac:dyDescent="0.45">
      <c r="A276" t="s">
        <v>2019</v>
      </c>
      <c r="B276">
        <v>275</v>
      </c>
      <c r="C276" t="s">
        <v>2077</v>
      </c>
      <c r="D276" t="s">
        <v>2078</v>
      </c>
      <c r="E276">
        <v>3</v>
      </c>
      <c r="F276" t="s">
        <v>95</v>
      </c>
      <c r="G276">
        <v>20030717</v>
      </c>
      <c r="H276" t="s">
        <v>2079</v>
      </c>
      <c r="I276" t="s">
        <v>2080</v>
      </c>
      <c r="J276" t="s">
        <v>2081</v>
      </c>
      <c r="K276" t="s">
        <v>141</v>
      </c>
      <c r="L276" t="s">
        <v>95</v>
      </c>
      <c r="M276" t="s">
        <v>789</v>
      </c>
      <c r="O276" s="2" t="str">
        <f>IFERROR(IF($B276="","",INDEX(所属情報!$E:$E,MATCH($A276,所属情報!$A:$A,0))),"")</f>
        <v>Mukogawa Women's Univ.</v>
      </c>
      <c r="P276" s="2" t="str">
        <f t="shared" si="12"/>
        <v>杉本　美優音 (3)</v>
      </c>
      <c r="Q276" s="2" t="str">
        <f t="shared" si="13"/>
        <v>ｽｷﾞﾓﾄ ﾐﾕﾈ</v>
      </c>
      <c r="R276" s="2" t="str">
        <f t="shared" si="14"/>
        <v>SUGIMOTO Miyune (03)</v>
      </c>
      <c r="S276" s="2" t="str">
        <f>IFERROR(IF($F276="","",INDEX(リスト!$C:$C,MATCH($F276,リスト!$B:$B,0))),"")</f>
        <v>28</v>
      </c>
      <c r="T276" s="2" t="str">
        <f>IFERROR(IF($K276="","",INDEX(リスト!$F:$F,MATCH($K276,リスト!$E:$E,0))),"")</f>
        <v>JPN</v>
      </c>
      <c r="U276" s="2" t="str">
        <f>IF($B276="","",RIGHT($G276*1000+200+COUNTIF($G$2:$G276,$G276),9))</f>
        <v>030717201</v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>滝川第二・兵　庫</v>
      </c>
    </row>
    <row r="277" spans="1:22" x14ac:dyDescent="0.45">
      <c r="A277" t="s">
        <v>2019</v>
      </c>
      <c r="B277">
        <v>276</v>
      </c>
      <c r="C277" t="s">
        <v>2082</v>
      </c>
      <c r="D277" t="s">
        <v>2083</v>
      </c>
      <c r="E277">
        <v>3</v>
      </c>
      <c r="F277" t="s">
        <v>93</v>
      </c>
      <c r="G277">
        <v>20030627</v>
      </c>
      <c r="H277" t="s">
        <v>2084</v>
      </c>
      <c r="I277" t="s">
        <v>2085</v>
      </c>
      <c r="J277" t="s">
        <v>2086</v>
      </c>
      <c r="K277" t="s">
        <v>141</v>
      </c>
      <c r="L277" t="s">
        <v>93</v>
      </c>
      <c r="M277" t="s">
        <v>2087</v>
      </c>
      <c r="O277" s="2" t="str">
        <f>IFERROR(IF($B277="","",INDEX(所属情報!$E:$E,MATCH($A277,所属情報!$A:$A,0))),"")</f>
        <v>Mukogawa Women's Univ.</v>
      </c>
      <c r="P277" s="2" t="str">
        <f t="shared" si="12"/>
        <v>塚原　悠葉 (3)</v>
      </c>
      <c r="Q277" s="2" t="str">
        <f t="shared" si="13"/>
        <v>ﾂｶﾊﾗ ﾕｳﾊ</v>
      </c>
      <c r="R277" s="2" t="str">
        <f t="shared" si="14"/>
        <v>TSUKAHARA Yuha (03)</v>
      </c>
      <c r="S277" s="2" t="str">
        <f>IFERROR(IF($F277="","",INDEX(リスト!$C:$C,MATCH($F277,リスト!$B:$B,0))),"")</f>
        <v>27</v>
      </c>
      <c r="T277" s="2" t="str">
        <f>IFERROR(IF($K277="","",INDEX(リスト!$F:$F,MATCH($K277,リスト!$E:$E,0))),"")</f>
        <v>JPN</v>
      </c>
      <c r="U277" s="2" t="str">
        <f>IF($B277="","",RIGHT($G277*1000+200+COUNTIF($G$2:$G277,$G277),9))</f>
        <v>030627201</v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>枚方・大　阪</v>
      </c>
    </row>
    <row r="278" spans="1:22" x14ac:dyDescent="0.45">
      <c r="A278" t="s">
        <v>2019</v>
      </c>
      <c r="B278">
        <v>277</v>
      </c>
      <c r="C278" t="s">
        <v>2088</v>
      </c>
      <c r="D278" t="s">
        <v>2089</v>
      </c>
      <c r="E278">
        <v>3</v>
      </c>
      <c r="F278" t="s">
        <v>97</v>
      </c>
      <c r="G278">
        <v>20040328</v>
      </c>
      <c r="H278" t="s">
        <v>2090</v>
      </c>
      <c r="I278" t="s">
        <v>2091</v>
      </c>
      <c r="J278" t="s">
        <v>833</v>
      </c>
      <c r="K278" t="s">
        <v>141</v>
      </c>
      <c r="L278" t="s">
        <v>97</v>
      </c>
      <c r="M278" t="s">
        <v>1373</v>
      </c>
      <c r="O278" s="2" t="str">
        <f>IFERROR(IF($B278="","",INDEX(所属情報!$E:$E,MATCH($A278,所属情報!$A:$A,0))),"")</f>
        <v>Mukogawa Women's Univ.</v>
      </c>
      <c r="P278" s="2" t="str">
        <f t="shared" si="12"/>
        <v>野田　真杜 (3)</v>
      </c>
      <c r="Q278" s="2" t="str">
        <f t="shared" si="13"/>
        <v>ﾉﾀﾞ ﾏｺﾄ</v>
      </c>
      <c r="R278" s="2" t="str">
        <f t="shared" si="14"/>
        <v>NODA Makoto (04)</v>
      </c>
      <c r="S278" s="2" t="str">
        <f>IFERROR(IF($F278="","",INDEX(リスト!$C:$C,MATCH($F278,リスト!$B:$B,0))),"")</f>
        <v>29</v>
      </c>
      <c r="T278" s="2" t="str">
        <f>IFERROR(IF($K278="","",INDEX(リスト!$F:$F,MATCH($K278,リスト!$E:$E,0))),"")</f>
        <v>JPN</v>
      </c>
      <c r="U278" s="2" t="str">
        <f>IF($B278="","",RIGHT($G278*1000+200+COUNTIF($G$2:$G278,$G278),9))</f>
        <v>040328201</v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>添上・奈　良</v>
      </c>
    </row>
    <row r="279" spans="1:22" x14ac:dyDescent="0.45">
      <c r="A279" t="s">
        <v>2019</v>
      </c>
      <c r="B279">
        <v>278</v>
      </c>
      <c r="C279" t="s">
        <v>2092</v>
      </c>
      <c r="D279" t="s">
        <v>2093</v>
      </c>
      <c r="E279">
        <v>3</v>
      </c>
      <c r="F279" t="s">
        <v>111</v>
      </c>
      <c r="G279">
        <v>20030706</v>
      </c>
      <c r="H279" t="s">
        <v>2094</v>
      </c>
      <c r="I279" t="s">
        <v>992</v>
      </c>
      <c r="J279" t="s">
        <v>2095</v>
      </c>
      <c r="K279" t="s">
        <v>141</v>
      </c>
      <c r="L279" t="s">
        <v>111</v>
      </c>
      <c r="M279" t="s">
        <v>2096</v>
      </c>
      <c r="O279" s="2" t="str">
        <f>IFERROR(IF($B279="","",INDEX(所属情報!$E:$E,MATCH($A279,所属情報!$A:$A,0))),"")</f>
        <v>Mukogawa Women's Univ.</v>
      </c>
      <c r="P279" s="2" t="str">
        <f t="shared" si="12"/>
        <v>福井　雅 (3)</v>
      </c>
      <c r="Q279" s="2" t="str">
        <f t="shared" si="13"/>
        <v>ﾌｸｲ ﾐﾔﾋﾞ</v>
      </c>
      <c r="R279" s="2" t="str">
        <f t="shared" si="14"/>
        <v>FUKUI Miyabi (03)</v>
      </c>
      <c r="S279" s="2" t="str">
        <f>IFERROR(IF($F279="","",INDEX(リスト!$C:$C,MATCH($F279,リスト!$B:$B,0))),"")</f>
        <v>36</v>
      </c>
      <c r="T279" s="2" t="str">
        <f>IFERROR(IF($K279="","",INDEX(リスト!$F:$F,MATCH($K279,リスト!$E:$E,0))),"")</f>
        <v>JPN</v>
      </c>
      <c r="U279" s="2" t="str">
        <f>IF($B279="","",RIGHT($G279*1000+200+COUNTIF($G$2:$G279,$G279),9))</f>
        <v>030706201</v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>城南・徳　島</v>
      </c>
    </row>
    <row r="280" spans="1:22" x14ac:dyDescent="0.45">
      <c r="A280" t="s">
        <v>2019</v>
      </c>
      <c r="B280">
        <v>279</v>
      </c>
      <c r="C280" t="s">
        <v>2097</v>
      </c>
      <c r="D280" t="s">
        <v>2098</v>
      </c>
      <c r="E280">
        <v>3</v>
      </c>
      <c r="F280" t="s">
        <v>93</v>
      </c>
      <c r="G280">
        <v>20030628</v>
      </c>
      <c r="H280" t="s">
        <v>2099</v>
      </c>
      <c r="I280" t="s">
        <v>2100</v>
      </c>
      <c r="J280" t="s">
        <v>2101</v>
      </c>
      <c r="K280" t="s">
        <v>141</v>
      </c>
      <c r="L280" t="s">
        <v>93</v>
      </c>
      <c r="M280" t="s">
        <v>1727</v>
      </c>
      <c r="O280" s="2" t="str">
        <f>IFERROR(IF($B280="","",INDEX(所属情報!$E:$E,MATCH($A280,所属情報!$A:$A,0))),"")</f>
        <v>Mukogawa Women's Univ.</v>
      </c>
      <c r="P280" s="2" t="str">
        <f t="shared" si="12"/>
        <v>宮繁　愛葉 (3)</v>
      </c>
      <c r="Q280" s="2" t="str">
        <f t="shared" si="13"/>
        <v>ﾐﾔｼｹﾞ ｲﾄﾊ</v>
      </c>
      <c r="R280" s="2" t="str">
        <f t="shared" si="14"/>
        <v>MIYASHIGE Itoha (03)</v>
      </c>
      <c r="S280" s="2" t="str">
        <f>IFERROR(IF($F280="","",INDEX(リスト!$C:$C,MATCH($F280,リスト!$B:$B,0))),"")</f>
        <v>27</v>
      </c>
      <c r="T280" s="2" t="str">
        <f>IFERROR(IF($K280="","",INDEX(リスト!$F:$F,MATCH($K280,リスト!$E:$E,0))),"")</f>
        <v>JPN</v>
      </c>
      <c r="U280" s="2" t="str">
        <f>IF($B280="","",RIGHT($G280*1000+200+COUNTIF($G$2:$G280,$G280),9))</f>
        <v>030628201</v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>大阪体育大浪商・大　阪</v>
      </c>
    </row>
    <row r="281" spans="1:22" x14ac:dyDescent="0.45">
      <c r="A281" t="s">
        <v>2019</v>
      </c>
      <c r="B281">
        <v>280</v>
      </c>
      <c r="C281" t="s">
        <v>2102</v>
      </c>
      <c r="D281" t="s">
        <v>2103</v>
      </c>
      <c r="E281">
        <v>3</v>
      </c>
      <c r="F281" t="s">
        <v>95</v>
      </c>
      <c r="G281">
        <v>20031203</v>
      </c>
      <c r="H281" t="s">
        <v>2104</v>
      </c>
      <c r="I281" t="s">
        <v>2105</v>
      </c>
      <c r="J281" t="s">
        <v>1112</v>
      </c>
      <c r="K281" t="s">
        <v>141</v>
      </c>
      <c r="L281" t="s">
        <v>95</v>
      </c>
      <c r="M281" t="s">
        <v>1970</v>
      </c>
      <c r="O281" s="2" t="str">
        <f>IFERROR(IF($B281="","",INDEX(所属情報!$E:$E,MATCH($A281,所属情報!$A:$A,0))),"")</f>
        <v>Mukogawa Women's Univ.</v>
      </c>
      <c r="P281" s="2" t="str">
        <f t="shared" si="12"/>
        <v>宮武　愛珠 (3)</v>
      </c>
      <c r="Q281" s="2" t="str">
        <f t="shared" si="13"/>
        <v>ﾐﾔﾀｹ ﾏﾅﾐ</v>
      </c>
      <c r="R281" s="2" t="str">
        <f t="shared" si="14"/>
        <v>MIYATAKE Manami (03)</v>
      </c>
      <c r="S281" s="2" t="str">
        <f>IFERROR(IF($F281="","",INDEX(リスト!$C:$C,MATCH($F281,リスト!$B:$B,0))),"")</f>
        <v>28</v>
      </c>
      <c r="T281" s="2" t="str">
        <f>IFERROR(IF($K281="","",INDEX(リスト!$F:$F,MATCH($K281,リスト!$E:$E,0))),"")</f>
        <v>JPN</v>
      </c>
      <c r="U281" s="2" t="str">
        <f>IF($B281="","",RIGHT($G281*1000+200+COUNTIF($G$2:$G281,$G281),9))</f>
        <v>031203201</v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>夢野台・兵　庫</v>
      </c>
    </row>
    <row r="282" spans="1:22" x14ac:dyDescent="0.45">
      <c r="A282" t="s">
        <v>2019</v>
      </c>
      <c r="B282">
        <v>281</v>
      </c>
      <c r="C282" t="s">
        <v>2106</v>
      </c>
      <c r="D282" t="s">
        <v>2107</v>
      </c>
      <c r="E282">
        <v>3</v>
      </c>
      <c r="F282" t="s">
        <v>95</v>
      </c>
      <c r="G282">
        <v>20030421</v>
      </c>
      <c r="H282" t="s">
        <v>2108</v>
      </c>
      <c r="I282" t="s">
        <v>2109</v>
      </c>
      <c r="J282" t="s">
        <v>2110</v>
      </c>
      <c r="K282" t="s">
        <v>141</v>
      </c>
      <c r="L282" t="s">
        <v>95</v>
      </c>
      <c r="M282" t="s">
        <v>1264</v>
      </c>
      <c r="O282" s="2" t="str">
        <f>IFERROR(IF($B282="","",INDEX(所属情報!$E:$E,MATCH($A282,所属情報!$A:$A,0))),"")</f>
        <v>Mukogawa Women's Univ.</v>
      </c>
      <c r="P282" s="2" t="str">
        <f t="shared" si="12"/>
        <v>横田　桃子 (3)</v>
      </c>
      <c r="Q282" s="2" t="str">
        <f t="shared" si="13"/>
        <v>ﾖｺﾀ ﾓﾓｺ</v>
      </c>
      <c r="R282" s="2" t="str">
        <f t="shared" si="14"/>
        <v>YOKOTA Momoko (03)</v>
      </c>
      <c r="S282" s="2" t="str">
        <f>IFERROR(IF($F282="","",INDEX(リスト!$C:$C,MATCH($F282,リスト!$B:$B,0))),"")</f>
        <v>28</v>
      </c>
      <c r="T282" s="2" t="str">
        <f>IFERROR(IF($K282="","",INDEX(リスト!$F:$F,MATCH($K282,リスト!$E:$E,0))),"")</f>
        <v>JPN</v>
      </c>
      <c r="U282" s="2" t="str">
        <f>IF($B282="","",RIGHT($G282*1000+200+COUNTIF($G$2:$G282,$G282),9))</f>
        <v>030421201</v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>神戸山手女子・兵　庫</v>
      </c>
    </row>
    <row r="283" spans="1:22" x14ac:dyDescent="0.45">
      <c r="A283" t="s">
        <v>2019</v>
      </c>
      <c r="B283">
        <v>282</v>
      </c>
      <c r="C283" t="s">
        <v>2111</v>
      </c>
      <c r="D283" t="s">
        <v>2112</v>
      </c>
      <c r="E283">
        <v>3</v>
      </c>
      <c r="F283" t="s">
        <v>968</v>
      </c>
      <c r="G283">
        <v>20040210</v>
      </c>
      <c r="I283" t="s">
        <v>2113</v>
      </c>
      <c r="J283" t="s">
        <v>2114</v>
      </c>
      <c r="K283" t="s">
        <v>141</v>
      </c>
      <c r="L283" t="s">
        <v>93</v>
      </c>
      <c r="M283" t="s">
        <v>1875</v>
      </c>
      <c r="O283" s="2" t="str">
        <f>IFERROR(IF($B283="","",INDEX(所属情報!$E:$E,MATCH($A283,所属情報!$A:$A,0))),"")</f>
        <v>Mukogawa Women's Univ.</v>
      </c>
      <c r="P283" s="2" t="str">
        <f t="shared" si="12"/>
        <v>井ノ阪　杏実 (3)</v>
      </c>
      <c r="Q283" s="2" t="str">
        <f t="shared" si="13"/>
        <v>ｲﾉｻｶ ｷｮｳﾐ</v>
      </c>
      <c r="R283" s="2" t="str">
        <f t="shared" si="14"/>
        <v>INOSAKA Kyomi (04)</v>
      </c>
      <c r="S283" s="2" t="str">
        <f>IFERROR(IF($F283="","",INDEX(リスト!$C:$C,MATCH($F283,リスト!$B:$B,0))),"")</f>
        <v>49</v>
      </c>
      <c r="T283" s="2" t="str">
        <f>IFERROR(IF($K283="","",INDEX(リスト!$F:$F,MATCH($K283,リスト!$E:$E,0))),"")</f>
        <v>JPN</v>
      </c>
      <c r="U283" s="2" t="str">
        <f>IF($B283="","",RIGHT($G283*1000+200+COUNTIF($G$2:$G283,$G283),9))</f>
        <v>040210202</v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>摂津・大　阪</v>
      </c>
    </row>
    <row r="284" spans="1:22" x14ac:dyDescent="0.45">
      <c r="A284" t="s">
        <v>2019</v>
      </c>
      <c r="B284">
        <v>283</v>
      </c>
      <c r="C284" t="s">
        <v>2115</v>
      </c>
      <c r="D284" t="s">
        <v>2116</v>
      </c>
      <c r="E284">
        <v>2</v>
      </c>
      <c r="F284" t="s">
        <v>95</v>
      </c>
      <c r="G284">
        <v>20040502</v>
      </c>
      <c r="H284" t="s">
        <v>2117</v>
      </c>
      <c r="I284" t="s">
        <v>2118</v>
      </c>
      <c r="J284" t="s">
        <v>1695</v>
      </c>
      <c r="K284" t="s">
        <v>141</v>
      </c>
      <c r="L284" t="s">
        <v>89</v>
      </c>
      <c r="M284" t="s">
        <v>1460</v>
      </c>
      <c r="O284" s="2" t="str">
        <f>IFERROR(IF($B284="","",INDEX(所属情報!$E:$E,MATCH($A284,所属情報!$A:$A,0))),"")</f>
        <v>Mukogawa Women's Univ.</v>
      </c>
      <c r="P284" s="2" t="str">
        <f t="shared" si="12"/>
        <v>石田　さつき (2)</v>
      </c>
      <c r="Q284" s="2" t="str">
        <f t="shared" si="13"/>
        <v>ｲｼﾀﾞ ｻﾂｷ</v>
      </c>
      <c r="R284" s="2" t="str">
        <f t="shared" si="14"/>
        <v>ISHIDA Satsuki (04)</v>
      </c>
      <c r="S284" s="2" t="str">
        <f>IFERROR(IF($F284="","",INDEX(リスト!$C:$C,MATCH($F284,リスト!$B:$B,0))),"")</f>
        <v>28</v>
      </c>
      <c r="T284" s="2" t="str">
        <f>IFERROR(IF($K284="","",INDEX(リスト!$F:$F,MATCH($K284,リスト!$E:$E,0))),"")</f>
        <v>JPN</v>
      </c>
      <c r="U284" s="2" t="str">
        <f>IF($B284="","",RIGHT($G284*1000+200+COUNTIF($G$2:$G284,$G284),9))</f>
        <v>040502202</v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>大津商業・滋　賀</v>
      </c>
    </row>
    <row r="285" spans="1:22" x14ac:dyDescent="0.45">
      <c r="A285" t="s">
        <v>2019</v>
      </c>
      <c r="B285">
        <v>284</v>
      </c>
      <c r="C285" t="s">
        <v>2119</v>
      </c>
      <c r="D285" t="s">
        <v>2120</v>
      </c>
      <c r="E285">
        <v>2</v>
      </c>
      <c r="F285" t="s">
        <v>93</v>
      </c>
      <c r="G285">
        <v>20041019</v>
      </c>
      <c r="H285" t="s">
        <v>2121</v>
      </c>
      <c r="I285" t="s">
        <v>2122</v>
      </c>
      <c r="J285" t="s">
        <v>2123</v>
      </c>
      <c r="K285" t="s">
        <v>141</v>
      </c>
      <c r="L285" t="s">
        <v>93</v>
      </c>
      <c r="M285" t="s">
        <v>1019</v>
      </c>
      <c r="O285" s="2" t="str">
        <f>IFERROR(IF($B285="","",INDEX(所属情報!$E:$E,MATCH($A285,所属情報!$A:$A,0))),"")</f>
        <v>Mukogawa Women's Univ.</v>
      </c>
      <c r="P285" s="2" t="str">
        <f t="shared" si="12"/>
        <v>大前　友乃 (2)</v>
      </c>
      <c r="Q285" s="2" t="str">
        <f t="shared" si="13"/>
        <v>ｵｵﾏｴ ﾕｳﾉ</v>
      </c>
      <c r="R285" s="2" t="str">
        <f t="shared" si="14"/>
        <v>OMAE Yuno (04)</v>
      </c>
      <c r="S285" s="2" t="str">
        <f>IFERROR(IF($F285="","",INDEX(リスト!$C:$C,MATCH($F285,リスト!$B:$B,0))),"")</f>
        <v>27</v>
      </c>
      <c r="T285" s="2" t="str">
        <f>IFERROR(IF($K285="","",INDEX(リスト!$F:$F,MATCH($K285,リスト!$E:$E,0))),"")</f>
        <v>JPN</v>
      </c>
      <c r="U285" s="2" t="str">
        <f>IF($B285="","",RIGHT($G285*1000+200+COUNTIF($G$2:$G285,$G285),9))</f>
        <v>041019201</v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>関西大北陽・大　阪</v>
      </c>
    </row>
    <row r="286" spans="1:22" x14ac:dyDescent="0.45">
      <c r="A286" t="s">
        <v>2019</v>
      </c>
      <c r="B286">
        <v>285</v>
      </c>
      <c r="C286" t="s">
        <v>2124</v>
      </c>
      <c r="D286" t="s">
        <v>2125</v>
      </c>
      <c r="E286">
        <v>2</v>
      </c>
      <c r="F286" t="s">
        <v>105</v>
      </c>
      <c r="G286">
        <v>20040512</v>
      </c>
      <c r="H286" t="s">
        <v>2126</v>
      </c>
      <c r="I286" t="s">
        <v>2127</v>
      </c>
      <c r="J286" t="s">
        <v>1629</v>
      </c>
      <c r="K286" t="s">
        <v>141</v>
      </c>
      <c r="L286" t="s">
        <v>105</v>
      </c>
      <c r="M286" t="s">
        <v>2128</v>
      </c>
      <c r="O286" s="2" t="str">
        <f>IFERROR(IF($B286="","",INDEX(所属情報!$E:$E,MATCH($A286,所属情報!$A:$A,0))),"")</f>
        <v>Mukogawa Women's Univ.</v>
      </c>
      <c r="P286" s="2" t="str">
        <f t="shared" si="12"/>
        <v>岡崎　真衣 (2)</v>
      </c>
      <c r="Q286" s="2" t="str">
        <f t="shared" si="13"/>
        <v>ｵｶｻﾞｷ ﾏｲ</v>
      </c>
      <c r="R286" s="2" t="str">
        <f t="shared" si="14"/>
        <v>OKAZAKI Mai (04)</v>
      </c>
      <c r="S286" s="2" t="str">
        <f>IFERROR(IF($F286="","",INDEX(リスト!$C:$C,MATCH($F286,リスト!$B:$B,0))),"")</f>
        <v>33</v>
      </c>
      <c r="T286" s="2" t="str">
        <f>IFERROR(IF($K286="","",INDEX(リスト!$F:$F,MATCH($K286,リスト!$E:$E,0))),"")</f>
        <v>JPN</v>
      </c>
      <c r="U286" s="2" t="str">
        <f>IF($B286="","",RIGHT($G286*1000+200+COUNTIF($G$2:$G286,$G286),9))</f>
        <v>040512202</v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>玉野光南・岡　山</v>
      </c>
    </row>
    <row r="287" spans="1:22" x14ac:dyDescent="0.45">
      <c r="A287" t="s">
        <v>2019</v>
      </c>
      <c r="B287">
        <v>286</v>
      </c>
      <c r="C287" t="s">
        <v>2129</v>
      </c>
      <c r="D287" t="s">
        <v>2130</v>
      </c>
      <c r="E287">
        <v>2</v>
      </c>
      <c r="F287" t="s">
        <v>93</v>
      </c>
      <c r="G287">
        <v>20041021</v>
      </c>
      <c r="H287" t="s">
        <v>2131</v>
      </c>
      <c r="I287" t="s">
        <v>1781</v>
      </c>
      <c r="J287" t="s">
        <v>2132</v>
      </c>
      <c r="K287" t="s">
        <v>141</v>
      </c>
      <c r="L287" t="s">
        <v>95</v>
      </c>
      <c r="M287" t="s">
        <v>2048</v>
      </c>
      <c r="O287" s="2" t="str">
        <f>IFERROR(IF($B287="","",INDEX(所属情報!$E:$E,MATCH($A287,所属情報!$A:$A,0))),"")</f>
        <v>Mukogawa Women's Univ.</v>
      </c>
      <c r="P287" s="2" t="str">
        <f t="shared" si="12"/>
        <v>岡本　茜 (2)</v>
      </c>
      <c r="Q287" s="2" t="str">
        <f t="shared" si="13"/>
        <v>ｵｶﾓﾄ ｱｶﾈ</v>
      </c>
      <c r="R287" s="2" t="str">
        <f t="shared" si="14"/>
        <v>OKAMOTO Akane (04)</v>
      </c>
      <c r="S287" s="2" t="str">
        <f>IFERROR(IF($F287="","",INDEX(リスト!$C:$C,MATCH($F287,リスト!$B:$B,0))),"")</f>
        <v>27</v>
      </c>
      <c r="T287" s="2" t="str">
        <f>IFERROR(IF($K287="","",INDEX(リスト!$F:$F,MATCH($K287,リスト!$E:$E,0))),"")</f>
        <v>JPN</v>
      </c>
      <c r="U287" s="2" t="str">
        <f>IF($B287="","",RIGHT($G287*1000+200+COUNTIF($G$2:$G287,$G287),9))</f>
        <v>041021202</v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>武庫川女子大附属・兵　庫</v>
      </c>
    </row>
    <row r="288" spans="1:22" x14ac:dyDescent="0.45">
      <c r="A288" t="s">
        <v>2019</v>
      </c>
      <c r="B288">
        <v>287</v>
      </c>
      <c r="C288" t="s">
        <v>2133</v>
      </c>
      <c r="D288" t="s">
        <v>2134</v>
      </c>
      <c r="E288">
        <v>2</v>
      </c>
      <c r="F288" t="s">
        <v>93</v>
      </c>
      <c r="G288">
        <v>20040713</v>
      </c>
      <c r="H288" t="s">
        <v>2135</v>
      </c>
      <c r="I288" t="s">
        <v>1618</v>
      </c>
      <c r="J288" t="s">
        <v>1406</v>
      </c>
      <c r="K288" t="s">
        <v>141</v>
      </c>
      <c r="L288" t="s">
        <v>93</v>
      </c>
      <c r="M288" t="s">
        <v>2087</v>
      </c>
      <c r="O288" s="2" t="str">
        <f>IFERROR(IF($B288="","",INDEX(所属情報!$E:$E,MATCH($A288,所属情報!$A:$A,0))),"")</f>
        <v>Mukogawa Women's Univ.</v>
      </c>
      <c r="P288" s="2" t="str">
        <f t="shared" si="12"/>
        <v>奥野　夏碧 (2)</v>
      </c>
      <c r="Q288" s="2" t="str">
        <f t="shared" si="13"/>
        <v>ｵｸﾉ ﾅﾂﾐ</v>
      </c>
      <c r="R288" s="2" t="str">
        <f t="shared" si="14"/>
        <v>OKUNO Natsumi (04)</v>
      </c>
      <c r="S288" s="2" t="str">
        <f>IFERROR(IF($F288="","",INDEX(リスト!$C:$C,MATCH($F288,リスト!$B:$B,0))),"")</f>
        <v>27</v>
      </c>
      <c r="T288" s="2" t="str">
        <f>IFERROR(IF($K288="","",INDEX(リスト!$F:$F,MATCH($K288,リスト!$E:$E,0))),"")</f>
        <v>JPN</v>
      </c>
      <c r="U288" s="2" t="str">
        <f>IF($B288="","",RIGHT($G288*1000+200+COUNTIF($G$2:$G288,$G288),9))</f>
        <v>040713202</v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>枚方・大　阪</v>
      </c>
    </row>
    <row r="289" spans="1:22" x14ac:dyDescent="0.45">
      <c r="A289" t="s">
        <v>2019</v>
      </c>
      <c r="B289">
        <v>288</v>
      </c>
      <c r="C289" t="s">
        <v>2136</v>
      </c>
      <c r="D289" t="s">
        <v>2137</v>
      </c>
      <c r="E289">
        <v>2</v>
      </c>
      <c r="F289" t="s">
        <v>95</v>
      </c>
      <c r="G289">
        <v>20040412</v>
      </c>
      <c r="H289" t="s">
        <v>2138</v>
      </c>
      <c r="I289" t="s">
        <v>2139</v>
      </c>
      <c r="J289" t="s">
        <v>1023</v>
      </c>
      <c r="K289" t="s">
        <v>141</v>
      </c>
      <c r="L289" t="s">
        <v>95</v>
      </c>
      <c r="M289" t="s">
        <v>737</v>
      </c>
      <c r="O289" s="2" t="str">
        <f>IFERROR(IF($B289="","",INDEX(所属情報!$E:$E,MATCH($A289,所属情報!$A:$A,0))),"")</f>
        <v>Mukogawa Women's Univ.</v>
      </c>
      <c r="P289" s="2" t="str">
        <f t="shared" si="12"/>
        <v>海沼　杏実 (2)</v>
      </c>
      <c r="Q289" s="2" t="str">
        <f t="shared" si="13"/>
        <v>ｶｲﾇﾏ ｱｽﾞﾐ</v>
      </c>
      <c r="R289" s="2" t="str">
        <f t="shared" si="14"/>
        <v>KAINUMA Azumi (04)</v>
      </c>
      <c r="S289" s="2" t="str">
        <f>IFERROR(IF($F289="","",INDEX(リスト!$C:$C,MATCH($F289,リスト!$B:$B,0))),"")</f>
        <v>28</v>
      </c>
      <c r="T289" s="2" t="str">
        <f>IFERROR(IF($K289="","",INDEX(リスト!$F:$F,MATCH($K289,リスト!$E:$E,0))),"")</f>
        <v>JPN</v>
      </c>
      <c r="U289" s="2" t="str">
        <f>IF($B289="","",RIGHT($G289*1000+200+COUNTIF($G$2:$G289,$G289),9))</f>
        <v>040412203</v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>市立尼崎・兵　庫</v>
      </c>
    </row>
    <row r="290" spans="1:22" x14ac:dyDescent="0.45">
      <c r="A290" t="s">
        <v>2019</v>
      </c>
      <c r="B290">
        <v>289</v>
      </c>
      <c r="C290" t="s">
        <v>2140</v>
      </c>
      <c r="D290" t="s">
        <v>2141</v>
      </c>
      <c r="E290">
        <v>2</v>
      </c>
      <c r="F290" t="s">
        <v>95</v>
      </c>
      <c r="G290">
        <v>20040618</v>
      </c>
      <c r="H290" t="s">
        <v>2142</v>
      </c>
      <c r="I290" t="s">
        <v>2143</v>
      </c>
      <c r="J290" t="s">
        <v>903</v>
      </c>
      <c r="K290" t="s">
        <v>141</v>
      </c>
      <c r="L290" t="s">
        <v>95</v>
      </c>
      <c r="M290" t="s">
        <v>1284</v>
      </c>
      <c r="O290" s="2" t="str">
        <f>IFERROR(IF($B290="","",INDEX(所属情報!$E:$E,MATCH($A290,所属情報!$A:$A,0))),"")</f>
        <v>Mukogawa Women's Univ.</v>
      </c>
      <c r="P290" s="2" t="str">
        <f t="shared" si="12"/>
        <v>紀本　優月 (2)</v>
      </c>
      <c r="Q290" s="2" t="str">
        <f t="shared" si="13"/>
        <v>ｷﾓﾄ ﾕﾂﾞｷ</v>
      </c>
      <c r="R290" s="2" t="str">
        <f t="shared" si="14"/>
        <v>KIMOTO Yuzuki (04)</v>
      </c>
      <c r="S290" s="2" t="str">
        <f>IFERROR(IF($F290="","",INDEX(リスト!$C:$C,MATCH($F290,リスト!$B:$B,0))),"")</f>
        <v>28</v>
      </c>
      <c r="T290" s="2" t="str">
        <f>IFERROR(IF($K290="","",INDEX(リスト!$F:$F,MATCH($K290,リスト!$E:$E,0))),"")</f>
        <v>JPN</v>
      </c>
      <c r="U290" s="2" t="str">
        <f>IF($B290="","",RIGHT($G290*1000+200+COUNTIF($G$2:$G290,$G290),9))</f>
        <v>040618201</v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>淡路三原・兵　庫</v>
      </c>
    </row>
    <row r="291" spans="1:22" x14ac:dyDescent="0.45">
      <c r="A291" t="s">
        <v>2019</v>
      </c>
      <c r="B291">
        <v>290</v>
      </c>
      <c r="C291" t="s">
        <v>2144</v>
      </c>
      <c r="D291" t="s">
        <v>2145</v>
      </c>
      <c r="E291">
        <v>2</v>
      </c>
      <c r="F291" t="s">
        <v>93</v>
      </c>
      <c r="G291">
        <v>20050210</v>
      </c>
      <c r="H291" t="s">
        <v>2146</v>
      </c>
      <c r="I291" t="s">
        <v>2147</v>
      </c>
      <c r="J291" t="s">
        <v>2148</v>
      </c>
      <c r="K291" t="s">
        <v>141</v>
      </c>
      <c r="L291" t="s">
        <v>93</v>
      </c>
      <c r="M291" t="s">
        <v>2149</v>
      </c>
      <c r="O291" s="2" t="str">
        <f>IFERROR(IF($B291="","",INDEX(所属情報!$E:$E,MATCH($A291,所属情報!$A:$A,0))),"")</f>
        <v>Mukogawa Women's Univ.</v>
      </c>
      <c r="P291" s="2" t="str">
        <f t="shared" si="12"/>
        <v>久保　里紗子 (2)</v>
      </c>
      <c r="Q291" s="2" t="str">
        <f t="shared" si="13"/>
        <v>ｸﾎﾞ ﾘｻｺ</v>
      </c>
      <c r="R291" s="2" t="str">
        <f t="shared" si="14"/>
        <v>KUBO Risako (05)</v>
      </c>
      <c r="S291" s="2" t="str">
        <f>IFERROR(IF($F291="","",INDEX(リスト!$C:$C,MATCH($F291,リスト!$B:$B,0))),"")</f>
        <v>27</v>
      </c>
      <c r="T291" s="2" t="str">
        <f>IFERROR(IF($K291="","",INDEX(リスト!$F:$F,MATCH($K291,リスト!$E:$E,0))),"")</f>
        <v>JPN</v>
      </c>
      <c r="U291" s="2" t="str">
        <f>IF($B291="","",RIGHT($G291*1000+200+COUNTIF($G$2:$G291,$G291),9))</f>
        <v>050210201</v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>北千里・大　阪</v>
      </c>
    </row>
    <row r="292" spans="1:22" x14ac:dyDescent="0.45">
      <c r="A292" t="s">
        <v>2019</v>
      </c>
      <c r="B292">
        <v>291</v>
      </c>
      <c r="C292" t="s">
        <v>2150</v>
      </c>
      <c r="D292" t="s">
        <v>2151</v>
      </c>
      <c r="E292">
        <v>2</v>
      </c>
      <c r="F292" t="s">
        <v>111</v>
      </c>
      <c r="G292">
        <v>20040801</v>
      </c>
      <c r="H292" t="s">
        <v>2152</v>
      </c>
      <c r="I292" t="s">
        <v>1489</v>
      </c>
      <c r="J292" t="s">
        <v>2153</v>
      </c>
      <c r="K292" t="s">
        <v>141</v>
      </c>
      <c r="L292" t="s">
        <v>111</v>
      </c>
      <c r="M292" t="s">
        <v>2154</v>
      </c>
      <c r="O292" s="2" t="str">
        <f>IFERROR(IF($B292="","",INDEX(所属情報!$E:$E,MATCH($A292,所属情報!$A:$A,0))),"")</f>
        <v>Mukogawa Women's Univ.</v>
      </c>
      <c r="P292" s="2" t="str">
        <f t="shared" si="12"/>
        <v>清水　一花 (2)</v>
      </c>
      <c r="Q292" s="2" t="str">
        <f t="shared" si="13"/>
        <v>ｼﾐｽﾞ ｲﾁｶ</v>
      </c>
      <c r="R292" s="2" t="str">
        <f t="shared" si="14"/>
        <v>SHIMIZU Ichika (04)</v>
      </c>
      <c r="S292" s="2" t="str">
        <f>IFERROR(IF($F292="","",INDEX(リスト!$C:$C,MATCH($F292,リスト!$B:$B,0))),"")</f>
        <v>36</v>
      </c>
      <c r="T292" s="2" t="str">
        <f>IFERROR(IF($K292="","",INDEX(リスト!$F:$F,MATCH($K292,リスト!$E:$E,0))),"")</f>
        <v>JPN</v>
      </c>
      <c r="U292" s="2" t="str">
        <f>IF($B292="","",RIGHT($G292*1000+200+COUNTIF($G$2:$G292,$G292),9))</f>
        <v>040801201</v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>池田・徳　島</v>
      </c>
    </row>
    <row r="293" spans="1:22" x14ac:dyDescent="0.45">
      <c r="A293" t="s">
        <v>2019</v>
      </c>
      <c r="B293">
        <v>292</v>
      </c>
      <c r="C293" t="s">
        <v>2155</v>
      </c>
      <c r="D293" t="s">
        <v>2156</v>
      </c>
      <c r="E293">
        <v>2</v>
      </c>
      <c r="F293" t="s">
        <v>95</v>
      </c>
      <c r="G293">
        <v>20050228</v>
      </c>
      <c r="H293" t="s">
        <v>2157</v>
      </c>
      <c r="I293" t="s">
        <v>2158</v>
      </c>
      <c r="J293" t="s">
        <v>2159</v>
      </c>
      <c r="K293" t="s">
        <v>141</v>
      </c>
      <c r="L293" t="s">
        <v>91</v>
      </c>
      <c r="M293" t="s">
        <v>1091</v>
      </c>
      <c r="O293" s="2" t="str">
        <f>IFERROR(IF($B293="","",INDEX(所属情報!$E:$E,MATCH($A293,所属情報!$A:$A,0))),"")</f>
        <v>Mukogawa Women's Univ.</v>
      </c>
      <c r="P293" s="2" t="str">
        <f t="shared" si="12"/>
        <v>菅野　未久瑠 (2)</v>
      </c>
      <c r="Q293" s="2" t="str">
        <f t="shared" si="13"/>
        <v>ｽｶﾞﾉ ﾐｸﾙ</v>
      </c>
      <c r="R293" s="2" t="str">
        <f t="shared" si="14"/>
        <v>SUGANO Mikuru (05)</v>
      </c>
      <c r="S293" s="2" t="str">
        <f>IFERROR(IF($F293="","",INDEX(リスト!$C:$C,MATCH($F293,リスト!$B:$B,0))),"")</f>
        <v>28</v>
      </c>
      <c r="T293" s="2" t="str">
        <f>IFERROR(IF($K293="","",INDEX(リスト!$F:$F,MATCH($K293,リスト!$E:$E,0))),"")</f>
        <v>JPN</v>
      </c>
      <c r="U293" s="2" t="str">
        <f>IF($B293="","",RIGHT($G293*1000+200+COUNTIF($G$2:$G293,$G293),9))</f>
        <v>050228201</v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>京都西山・京　都</v>
      </c>
    </row>
    <row r="294" spans="1:22" x14ac:dyDescent="0.45">
      <c r="A294" t="s">
        <v>2019</v>
      </c>
      <c r="B294">
        <v>293</v>
      </c>
      <c r="C294" t="s">
        <v>2160</v>
      </c>
      <c r="D294" t="s">
        <v>2161</v>
      </c>
      <c r="E294">
        <v>2</v>
      </c>
      <c r="F294" t="s">
        <v>91</v>
      </c>
      <c r="G294">
        <v>20040820</v>
      </c>
      <c r="H294" t="s">
        <v>2162</v>
      </c>
      <c r="I294" t="s">
        <v>2163</v>
      </c>
      <c r="J294" t="s">
        <v>2164</v>
      </c>
      <c r="K294" t="s">
        <v>141</v>
      </c>
      <c r="L294" t="s">
        <v>91</v>
      </c>
      <c r="M294" t="s">
        <v>807</v>
      </c>
      <c r="O294" s="2" t="str">
        <f>IFERROR(IF($B294="","",INDEX(所属情報!$E:$E,MATCH($A294,所属情報!$A:$A,0))),"")</f>
        <v>Mukogawa Women's Univ.</v>
      </c>
      <c r="P294" s="2" t="str">
        <f t="shared" si="12"/>
        <v>多胡　和泉 (2)</v>
      </c>
      <c r="Q294" s="2" t="str">
        <f t="shared" si="13"/>
        <v>ﾀｺﾞ ｲｽﾞﾐ</v>
      </c>
      <c r="R294" s="2" t="str">
        <f t="shared" si="14"/>
        <v>TAGO Izumi (04)</v>
      </c>
      <c r="S294" s="2" t="str">
        <f>IFERROR(IF($F294="","",INDEX(リスト!$C:$C,MATCH($F294,リスト!$B:$B,0))),"")</f>
        <v>26</v>
      </c>
      <c r="T294" s="2" t="str">
        <f>IFERROR(IF($K294="","",INDEX(リスト!$F:$F,MATCH($K294,リスト!$E:$E,0))),"")</f>
        <v>JPN</v>
      </c>
      <c r="U294" s="2" t="str">
        <f>IF($B294="","",RIGHT($G294*1000+200+COUNTIF($G$2:$G294,$G294),9))</f>
        <v>040820201</v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>花園・京　都</v>
      </c>
    </row>
    <row r="295" spans="1:22" x14ac:dyDescent="0.45">
      <c r="A295" t="s">
        <v>2019</v>
      </c>
      <c r="B295">
        <v>294</v>
      </c>
      <c r="C295" t="s">
        <v>2165</v>
      </c>
      <c r="D295" t="s">
        <v>2166</v>
      </c>
      <c r="E295">
        <v>2</v>
      </c>
      <c r="F295" t="s">
        <v>89</v>
      </c>
      <c r="G295">
        <v>20050215</v>
      </c>
      <c r="H295" t="s">
        <v>2167</v>
      </c>
      <c r="I295" t="s">
        <v>2168</v>
      </c>
      <c r="J295" t="s">
        <v>2169</v>
      </c>
      <c r="K295" t="s">
        <v>141</v>
      </c>
      <c r="L295" t="s">
        <v>89</v>
      </c>
      <c r="M295" t="s">
        <v>1007</v>
      </c>
      <c r="O295" s="2" t="str">
        <f>IFERROR(IF($B295="","",INDEX(所属情報!$E:$E,MATCH($A295,所属情報!$A:$A,0))),"")</f>
        <v>Mukogawa Women's Univ.</v>
      </c>
      <c r="P295" s="2" t="str">
        <f t="shared" si="12"/>
        <v>辻　杏樹 (2)</v>
      </c>
      <c r="Q295" s="2" t="str">
        <f t="shared" si="13"/>
        <v>ﾂｼﾞ ｱﾝｼﾞｭ</v>
      </c>
      <c r="R295" s="2" t="str">
        <f t="shared" si="14"/>
        <v>TSUJI Anju (05)</v>
      </c>
      <c r="S295" s="2" t="str">
        <f>IFERROR(IF($F295="","",INDEX(リスト!$C:$C,MATCH($F295,リスト!$B:$B,0))),"")</f>
        <v>25</v>
      </c>
      <c r="T295" s="2" t="str">
        <f>IFERROR(IF($K295="","",INDEX(リスト!$F:$F,MATCH($K295,リスト!$E:$E,0))),"")</f>
        <v>JPN</v>
      </c>
      <c r="U295" s="2" t="str">
        <f>IF($B295="","",RIGHT($G295*1000+200+COUNTIF($G$2:$G295,$G295),9))</f>
        <v>050215201</v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>草津東・滋　賀</v>
      </c>
    </row>
    <row r="296" spans="1:22" x14ac:dyDescent="0.45">
      <c r="A296" t="s">
        <v>2019</v>
      </c>
      <c r="B296">
        <v>295</v>
      </c>
      <c r="C296" t="s">
        <v>2170</v>
      </c>
      <c r="D296" t="s">
        <v>2171</v>
      </c>
      <c r="E296">
        <v>2</v>
      </c>
      <c r="F296" t="s">
        <v>93</v>
      </c>
      <c r="G296">
        <v>20050107</v>
      </c>
      <c r="H296" t="s">
        <v>2172</v>
      </c>
      <c r="I296" t="s">
        <v>2173</v>
      </c>
      <c r="J296" t="s">
        <v>2174</v>
      </c>
      <c r="K296" t="s">
        <v>141</v>
      </c>
      <c r="L296" t="s">
        <v>93</v>
      </c>
      <c r="M296" t="s">
        <v>783</v>
      </c>
      <c r="O296" s="2" t="str">
        <f>IFERROR(IF($B296="","",INDEX(所属情報!$E:$E,MATCH($A296,所属情報!$A:$A,0))),"")</f>
        <v>Mukogawa Women's Univ.</v>
      </c>
      <c r="P296" s="2" t="str">
        <f t="shared" si="12"/>
        <v>中田　成美 (2)</v>
      </c>
      <c r="Q296" s="2" t="str">
        <f t="shared" si="13"/>
        <v>ﾅｶﾀ ﾅﾙﾐ</v>
      </c>
      <c r="R296" s="2" t="str">
        <f t="shared" si="14"/>
        <v>NAKATA Narumi (05)</v>
      </c>
      <c r="S296" s="2" t="str">
        <f>IFERROR(IF($F296="","",INDEX(リスト!$C:$C,MATCH($F296,リスト!$B:$B,0))),"")</f>
        <v>27</v>
      </c>
      <c r="T296" s="2" t="str">
        <f>IFERROR(IF($K296="","",INDEX(リスト!$F:$F,MATCH($K296,リスト!$E:$E,0))),"")</f>
        <v>JPN</v>
      </c>
      <c r="U296" s="2" t="str">
        <f>IF($B296="","",RIGHT($G296*1000+200+COUNTIF($G$2:$G296,$G296),9))</f>
        <v>050107201</v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>東大阪大敬愛・大　阪</v>
      </c>
    </row>
    <row r="297" spans="1:22" x14ac:dyDescent="0.45">
      <c r="A297" t="s">
        <v>2019</v>
      </c>
      <c r="B297">
        <v>296</v>
      </c>
      <c r="C297" t="s">
        <v>2175</v>
      </c>
      <c r="D297" t="s">
        <v>2176</v>
      </c>
      <c r="E297">
        <v>2</v>
      </c>
      <c r="F297" t="s">
        <v>111</v>
      </c>
      <c r="G297">
        <v>20040714</v>
      </c>
      <c r="H297" t="s">
        <v>2177</v>
      </c>
      <c r="I297" t="s">
        <v>2178</v>
      </c>
      <c r="J297" t="s">
        <v>806</v>
      </c>
      <c r="K297" t="s">
        <v>141</v>
      </c>
      <c r="L297" t="s">
        <v>111</v>
      </c>
      <c r="M297" t="s">
        <v>2179</v>
      </c>
      <c r="O297" s="2" t="str">
        <f>IFERROR(IF($B297="","",INDEX(所属情報!$E:$E,MATCH($A297,所属情報!$A:$A,0))),"")</f>
        <v>Mukogawa Women's Univ.</v>
      </c>
      <c r="P297" s="2" t="str">
        <f t="shared" si="12"/>
        <v>花木　香凜 (2)</v>
      </c>
      <c r="Q297" s="2" t="str">
        <f t="shared" si="13"/>
        <v>ﾊﾅｷ ｶﾘﾝ</v>
      </c>
      <c r="R297" s="2" t="str">
        <f t="shared" si="14"/>
        <v>HANAKI Karin (04)</v>
      </c>
      <c r="S297" s="2" t="str">
        <f>IFERROR(IF($F297="","",INDEX(リスト!$C:$C,MATCH($F297,リスト!$B:$B,0))),"")</f>
        <v>36</v>
      </c>
      <c r="T297" s="2" t="str">
        <f>IFERROR(IF($K297="","",INDEX(リスト!$F:$F,MATCH($K297,リスト!$E:$E,0))),"")</f>
        <v>JPN</v>
      </c>
      <c r="U297" s="2" t="str">
        <f>IF($B297="","",RIGHT($G297*1000+200+COUNTIF($G$2:$G297,$G297),9))</f>
        <v>040714201</v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>鳴門・徳　島</v>
      </c>
    </row>
    <row r="298" spans="1:22" x14ac:dyDescent="0.45">
      <c r="A298" t="s">
        <v>2019</v>
      </c>
      <c r="B298">
        <v>297</v>
      </c>
      <c r="C298" t="s">
        <v>2180</v>
      </c>
      <c r="D298" t="s">
        <v>2181</v>
      </c>
      <c r="E298">
        <v>2</v>
      </c>
      <c r="F298" t="s">
        <v>97</v>
      </c>
      <c r="G298">
        <v>20041201</v>
      </c>
      <c r="H298" t="s">
        <v>2182</v>
      </c>
      <c r="I298" t="s">
        <v>1018</v>
      </c>
      <c r="J298" t="s">
        <v>2183</v>
      </c>
      <c r="K298" t="s">
        <v>141</v>
      </c>
      <c r="L298" t="s">
        <v>97</v>
      </c>
      <c r="M298" t="s">
        <v>1373</v>
      </c>
      <c r="O298" s="2" t="str">
        <f>IFERROR(IF($B298="","",INDEX(所属情報!$E:$E,MATCH($A298,所属情報!$A:$A,0))),"")</f>
        <v>Mukogawa Women's Univ.</v>
      </c>
      <c r="P298" s="2" t="str">
        <f t="shared" si="12"/>
        <v>前田　冬優花 (2)</v>
      </c>
      <c r="Q298" s="2" t="str">
        <f t="shared" si="13"/>
        <v>ﾏｴﾀﾞ ﾌﾕﾊ</v>
      </c>
      <c r="R298" s="2" t="str">
        <f t="shared" si="14"/>
        <v>MAEDA Fuyuha (04)</v>
      </c>
      <c r="S298" s="2" t="str">
        <f>IFERROR(IF($F298="","",INDEX(リスト!$C:$C,MATCH($F298,リスト!$B:$B,0))),"")</f>
        <v>29</v>
      </c>
      <c r="T298" s="2" t="str">
        <f>IFERROR(IF($K298="","",INDEX(リスト!$F:$F,MATCH($K298,リスト!$E:$E,0))),"")</f>
        <v>JPN</v>
      </c>
      <c r="U298" s="2" t="str">
        <f>IF($B298="","",RIGHT($G298*1000+200+COUNTIF($G$2:$G298,$G298),9))</f>
        <v>041201201</v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>添上・奈　良</v>
      </c>
    </row>
    <row r="299" spans="1:22" x14ac:dyDescent="0.45">
      <c r="A299" t="s">
        <v>2019</v>
      </c>
      <c r="B299">
        <v>298</v>
      </c>
      <c r="C299" t="s">
        <v>2184</v>
      </c>
      <c r="D299" t="s">
        <v>2185</v>
      </c>
      <c r="E299">
        <v>2</v>
      </c>
      <c r="F299" t="s">
        <v>968</v>
      </c>
      <c r="G299">
        <v>20040620</v>
      </c>
      <c r="H299" t="s">
        <v>2186</v>
      </c>
      <c r="I299" t="s">
        <v>2187</v>
      </c>
      <c r="J299" t="s">
        <v>2188</v>
      </c>
      <c r="K299" t="s">
        <v>141</v>
      </c>
      <c r="L299" t="s">
        <v>95</v>
      </c>
      <c r="M299" t="s">
        <v>2189</v>
      </c>
      <c r="O299" s="2" t="str">
        <f>IFERROR(IF($B299="","",INDEX(所属情報!$E:$E,MATCH($A299,所属情報!$A:$A,0))),"")</f>
        <v>Mukogawa Women's Univ.</v>
      </c>
      <c r="P299" s="2" t="str">
        <f t="shared" si="12"/>
        <v>望月　こはく (2)</v>
      </c>
      <c r="Q299" s="2" t="str">
        <f t="shared" si="13"/>
        <v>ﾓﾁﾂﾞｷ ｺﾊｸ</v>
      </c>
      <c r="R299" s="2" t="str">
        <f t="shared" si="14"/>
        <v>MOCHIZUKI Kohaku (04)</v>
      </c>
      <c r="S299" s="2" t="str">
        <f>IFERROR(IF($F299="","",INDEX(リスト!$C:$C,MATCH($F299,リスト!$B:$B,0))),"")</f>
        <v>49</v>
      </c>
      <c r="T299" s="2" t="str">
        <f>IFERROR(IF($K299="","",INDEX(リスト!$F:$F,MATCH($K299,リスト!$E:$E,0))),"")</f>
        <v>JPN</v>
      </c>
      <c r="U299" s="2" t="str">
        <f>IF($B299="","",RIGHT($G299*1000+200+COUNTIF($G$2:$G299,$G299),9))</f>
        <v>040620201</v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>宝塚・兵　庫</v>
      </c>
    </row>
    <row r="300" spans="1:22" x14ac:dyDescent="0.45">
      <c r="A300" t="s">
        <v>2019</v>
      </c>
      <c r="B300">
        <v>299</v>
      </c>
      <c r="C300" t="s">
        <v>2190</v>
      </c>
      <c r="D300" t="s">
        <v>2191</v>
      </c>
      <c r="E300">
        <v>2</v>
      </c>
      <c r="F300" t="s">
        <v>97</v>
      </c>
      <c r="G300">
        <v>20040531</v>
      </c>
      <c r="H300" t="s">
        <v>2192</v>
      </c>
      <c r="I300" t="s">
        <v>1633</v>
      </c>
      <c r="J300" t="s">
        <v>1015</v>
      </c>
      <c r="K300" t="s">
        <v>141</v>
      </c>
      <c r="L300" t="s">
        <v>97</v>
      </c>
      <c r="M300" t="s">
        <v>1373</v>
      </c>
      <c r="O300" s="2" t="str">
        <f>IFERROR(IF($B300="","",INDEX(所属情報!$E:$E,MATCH($A300,所属情報!$A:$A,0))),"")</f>
        <v>Mukogawa Women's Univ.</v>
      </c>
      <c r="P300" s="2" t="str">
        <f t="shared" si="12"/>
        <v>山下　璃子 (2)</v>
      </c>
      <c r="Q300" s="2" t="str">
        <f t="shared" si="13"/>
        <v>ﾔﾏｼﾀ ﾘｺ</v>
      </c>
      <c r="R300" s="2" t="str">
        <f t="shared" si="14"/>
        <v>YAMASHITA Riko (04)</v>
      </c>
      <c r="S300" s="2" t="str">
        <f>IFERROR(IF($F300="","",INDEX(リスト!$C:$C,MATCH($F300,リスト!$B:$B,0))),"")</f>
        <v>29</v>
      </c>
      <c r="T300" s="2" t="str">
        <f>IFERROR(IF($K300="","",INDEX(リスト!$F:$F,MATCH($K300,リスト!$E:$E,0))),"")</f>
        <v>JPN</v>
      </c>
      <c r="U300" s="2" t="str">
        <f>IF($B300="","",RIGHT($G300*1000+200+COUNTIF($G$2:$G300,$G300),9))</f>
        <v>040531201</v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>添上・奈　良</v>
      </c>
    </row>
    <row r="301" spans="1:22" x14ac:dyDescent="0.45">
      <c r="A301" t="s">
        <v>2019</v>
      </c>
      <c r="B301">
        <v>300</v>
      </c>
      <c r="C301" t="s">
        <v>2193</v>
      </c>
      <c r="D301" t="s">
        <v>2194</v>
      </c>
      <c r="E301">
        <v>2</v>
      </c>
      <c r="F301" t="s">
        <v>115</v>
      </c>
      <c r="G301">
        <v>20040423</v>
      </c>
      <c r="H301" t="s">
        <v>2195</v>
      </c>
      <c r="I301" t="s">
        <v>2109</v>
      </c>
      <c r="J301" t="s">
        <v>2196</v>
      </c>
      <c r="K301" t="s">
        <v>141</v>
      </c>
      <c r="L301" t="s">
        <v>115</v>
      </c>
      <c r="M301" t="s">
        <v>1181</v>
      </c>
      <c r="O301" s="2" t="str">
        <f>IFERROR(IF($B301="","",INDEX(所属情報!$E:$E,MATCH($A301,所属情報!$A:$A,0))),"")</f>
        <v>Mukogawa Women's Univ.</v>
      </c>
      <c r="P301" s="2" t="str">
        <f t="shared" si="12"/>
        <v>横田　瑞樹 (2)</v>
      </c>
      <c r="Q301" s="2" t="str">
        <f t="shared" si="13"/>
        <v>ﾖｺﾀ ﾐｽﾞｷ</v>
      </c>
      <c r="R301" s="2" t="str">
        <f t="shared" si="14"/>
        <v>YOKOTA Mizuki (04)</v>
      </c>
      <c r="S301" s="2" t="str">
        <f>IFERROR(IF($F301="","",INDEX(リスト!$C:$C,MATCH($F301,リスト!$B:$B,0))),"")</f>
        <v>38</v>
      </c>
      <c r="T301" s="2" t="str">
        <f>IFERROR(IF($K301="","",INDEX(リスト!$F:$F,MATCH($K301,リスト!$E:$E,0))),"")</f>
        <v>JPN</v>
      </c>
      <c r="U301" s="2" t="str">
        <f>IF($B301="","",RIGHT($G301*1000+200+COUNTIF($G$2:$G301,$G301),9))</f>
        <v>040423201</v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>済美・愛　媛</v>
      </c>
    </row>
    <row r="302" spans="1:22" x14ac:dyDescent="0.45">
      <c r="A302" t="s">
        <v>2019</v>
      </c>
      <c r="B302">
        <v>301</v>
      </c>
      <c r="C302" t="s">
        <v>2197</v>
      </c>
      <c r="D302" t="s">
        <v>2198</v>
      </c>
      <c r="E302">
        <v>2</v>
      </c>
      <c r="F302" t="s">
        <v>968</v>
      </c>
      <c r="G302">
        <v>20040517</v>
      </c>
      <c r="I302" t="s">
        <v>2199</v>
      </c>
      <c r="J302" t="s">
        <v>2200</v>
      </c>
      <c r="K302" t="s">
        <v>141</v>
      </c>
      <c r="L302" t="s">
        <v>113</v>
      </c>
      <c r="M302" t="s">
        <v>1960</v>
      </c>
      <c r="O302" s="2" t="str">
        <f>IFERROR(IF($B302="","",INDEX(所属情報!$E:$E,MATCH($A302,所属情報!$A:$A,0))),"")</f>
        <v>Mukogawa Women's Univ.</v>
      </c>
      <c r="P302" s="2" t="str">
        <f t="shared" si="12"/>
        <v>畑山　莉穂 (2)</v>
      </c>
      <c r="Q302" s="2" t="str">
        <f t="shared" si="13"/>
        <v>ﾊﾀｹﾔﾏ ﾘﾎ</v>
      </c>
      <c r="R302" s="2" t="str">
        <f t="shared" si="14"/>
        <v>HATAKEYAMA Riho (04)</v>
      </c>
      <c r="S302" s="2" t="str">
        <f>IFERROR(IF($F302="","",INDEX(リスト!$C:$C,MATCH($F302,リスト!$B:$B,0))),"")</f>
        <v>49</v>
      </c>
      <c r="T302" s="2" t="str">
        <f>IFERROR(IF($K302="","",INDEX(リスト!$F:$F,MATCH($K302,リスト!$E:$E,0))),"")</f>
        <v>JPN</v>
      </c>
      <c r="U302" s="2" t="str">
        <f>IF($B302="","",RIGHT($G302*1000+200+COUNTIF($G$2:$G302,$G302),9))</f>
        <v>040517201</v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>丸亀・香　川</v>
      </c>
    </row>
    <row r="303" spans="1:22" x14ac:dyDescent="0.45">
      <c r="A303" t="s">
        <v>2019</v>
      </c>
      <c r="B303">
        <v>302</v>
      </c>
      <c r="C303" t="s">
        <v>2201</v>
      </c>
      <c r="D303" t="s">
        <v>2202</v>
      </c>
      <c r="E303">
        <v>2</v>
      </c>
      <c r="F303" t="s">
        <v>968</v>
      </c>
      <c r="G303">
        <v>20041110</v>
      </c>
      <c r="H303" t="s">
        <v>2203</v>
      </c>
      <c r="I303" t="s">
        <v>1825</v>
      </c>
      <c r="J303" t="s">
        <v>2204</v>
      </c>
      <c r="K303" t="s">
        <v>141</v>
      </c>
      <c r="L303" t="s">
        <v>95</v>
      </c>
      <c r="M303" t="s">
        <v>874</v>
      </c>
      <c r="O303" s="2" t="str">
        <f>IFERROR(IF($B303="","",INDEX(所属情報!$E:$E,MATCH($A303,所属情報!$A:$A,0))),"")</f>
        <v>Mukogawa Women's Univ.</v>
      </c>
      <c r="P303" s="2" t="str">
        <f t="shared" si="12"/>
        <v>平田　暖 (2)</v>
      </c>
      <c r="Q303" s="2" t="str">
        <f t="shared" si="13"/>
        <v>ﾋﾗﾀ ﾉﾝ</v>
      </c>
      <c r="R303" s="2" t="str">
        <f t="shared" si="14"/>
        <v>HIRATA Non (04)</v>
      </c>
      <c r="S303" s="2" t="str">
        <f>IFERROR(IF($F303="","",INDEX(リスト!$C:$C,MATCH($F303,リスト!$B:$B,0))),"")</f>
        <v>49</v>
      </c>
      <c r="T303" s="2" t="str">
        <f>IFERROR(IF($K303="","",INDEX(リスト!$F:$F,MATCH($K303,リスト!$E:$E,0))),"")</f>
        <v>JPN</v>
      </c>
      <c r="U303" s="2" t="str">
        <f>IF($B303="","",RIGHT($G303*1000+200+COUNTIF($G$2:$G303,$G303),9))</f>
        <v>041110201</v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>市立西宮・兵　庫</v>
      </c>
    </row>
    <row r="304" spans="1:22" x14ac:dyDescent="0.45">
      <c r="A304" t="s">
        <v>2019</v>
      </c>
      <c r="B304">
        <v>303</v>
      </c>
      <c r="C304" t="s">
        <v>2205</v>
      </c>
      <c r="D304" t="s">
        <v>2206</v>
      </c>
      <c r="E304">
        <v>1</v>
      </c>
      <c r="F304" t="s">
        <v>95</v>
      </c>
      <c r="G304">
        <v>20050415</v>
      </c>
      <c r="I304" t="s">
        <v>2028</v>
      </c>
      <c r="J304" t="s">
        <v>2207</v>
      </c>
      <c r="K304" t="s">
        <v>141</v>
      </c>
      <c r="L304" t="s">
        <v>95</v>
      </c>
      <c r="M304" t="s">
        <v>2208</v>
      </c>
      <c r="O304" s="2" t="str">
        <f>IFERROR(IF($B304="","",INDEX(所属情報!$E:$E,MATCH($A304,所属情報!$A:$A,0))),"")</f>
        <v>Mukogawa Women's Univ.</v>
      </c>
      <c r="P304" s="2" t="str">
        <f t="shared" si="12"/>
        <v>石野　多麻季 (1)</v>
      </c>
      <c r="Q304" s="2" t="str">
        <f t="shared" si="13"/>
        <v>ｲｼﾉ ﾀﾏｷ</v>
      </c>
      <c r="R304" s="2" t="str">
        <f t="shared" si="14"/>
        <v>ISHINO Tamaki (05)</v>
      </c>
      <c r="S304" s="2" t="str">
        <f>IFERROR(IF($F304="","",INDEX(リスト!$C:$C,MATCH($F304,リスト!$B:$B,0))),"")</f>
        <v>28</v>
      </c>
      <c r="T304" s="2" t="str">
        <f>IFERROR(IF($K304="","",INDEX(リスト!$F:$F,MATCH($K304,リスト!$E:$E,0))),"")</f>
        <v>JPN</v>
      </c>
      <c r="U304" s="2" t="str">
        <f>IF($B304="","",RIGHT($G304*1000+200+COUNTIF($G$2:$G304,$G304),9))</f>
        <v>050415203</v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>明石西・兵　庫</v>
      </c>
    </row>
    <row r="305" spans="1:22" x14ac:dyDescent="0.45">
      <c r="A305" t="s">
        <v>2019</v>
      </c>
      <c r="B305">
        <v>304</v>
      </c>
      <c r="C305" t="s">
        <v>2209</v>
      </c>
      <c r="D305" t="s">
        <v>1866</v>
      </c>
      <c r="E305">
        <v>1</v>
      </c>
      <c r="F305" t="s">
        <v>117</v>
      </c>
      <c r="G305">
        <v>20060305</v>
      </c>
      <c r="I305" t="s">
        <v>1639</v>
      </c>
      <c r="J305" t="s">
        <v>1868</v>
      </c>
      <c r="K305" t="s">
        <v>141</v>
      </c>
      <c r="L305" t="s">
        <v>117</v>
      </c>
      <c r="M305" t="s">
        <v>2210</v>
      </c>
      <c r="O305" s="2" t="str">
        <f>IFERROR(IF($B305="","",INDEX(所属情報!$E:$E,MATCH($A305,所属情報!$A:$A,0))),"")</f>
        <v>Mukogawa Women's Univ.</v>
      </c>
      <c r="P305" s="2" t="str">
        <f t="shared" si="12"/>
        <v>小松　迦帆 (1)</v>
      </c>
      <c r="Q305" s="2" t="str">
        <f t="shared" si="13"/>
        <v>ｺﾏﾂ ｶﾎ</v>
      </c>
      <c r="R305" s="2" t="str">
        <f t="shared" si="14"/>
        <v>KOMATSU Kaho (06)</v>
      </c>
      <c r="S305" s="2" t="str">
        <f>IFERROR(IF($F305="","",INDEX(リスト!$C:$C,MATCH($F305,リスト!$B:$B,0))),"")</f>
        <v>39</v>
      </c>
      <c r="T305" s="2" t="str">
        <f>IFERROR(IF($K305="","",INDEX(リスト!$F:$F,MATCH($K305,リスト!$E:$E,0))),"")</f>
        <v>JPN</v>
      </c>
      <c r="U305" s="2" t="str">
        <f>IF($B305="","",RIGHT($G305*1000+200+COUNTIF($G$2:$G305,$G305),9))</f>
        <v>060305201</v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>高知農業・高　知</v>
      </c>
    </row>
    <row r="306" spans="1:22" x14ac:dyDescent="0.45">
      <c r="A306" t="s">
        <v>2019</v>
      </c>
      <c r="B306">
        <v>305</v>
      </c>
      <c r="C306" t="s">
        <v>2211</v>
      </c>
      <c r="D306" t="s">
        <v>2212</v>
      </c>
      <c r="E306">
        <v>1</v>
      </c>
      <c r="F306" t="s">
        <v>91</v>
      </c>
      <c r="G306">
        <v>20060116</v>
      </c>
      <c r="I306" t="s">
        <v>2213</v>
      </c>
      <c r="J306" t="s">
        <v>2214</v>
      </c>
      <c r="K306" t="s">
        <v>141</v>
      </c>
      <c r="L306" t="s">
        <v>91</v>
      </c>
      <c r="M306" t="s">
        <v>1226</v>
      </c>
      <c r="O306" s="2" t="str">
        <f>IFERROR(IF($B306="","",INDEX(所属情報!$E:$E,MATCH($A306,所属情報!$A:$A,0))),"")</f>
        <v>Mukogawa Women's Univ.</v>
      </c>
      <c r="P306" s="2" t="str">
        <f t="shared" si="12"/>
        <v>中山　瑞佳 (1)</v>
      </c>
      <c r="Q306" s="2" t="str">
        <f t="shared" si="13"/>
        <v>ﾅｶﾔﾏ ﾐｽﾞｶ</v>
      </c>
      <c r="R306" s="2" t="str">
        <f t="shared" si="14"/>
        <v>NAKAYAMA Mizuka (06)</v>
      </c>
      <c r="S306" s="2" t="str">
        <f>IFERROR(IF($F306="","",INDEX(リスト!$C:$C,MATCH($F306,リスト!$B:$B,0))),"")</f>
        <v>26</v>
      </c>
      <c r="T306" s="2" t="str">
        <f>IFERROR(IF($K306="","",INDEX(リスト!$F:$F,MATCH($K306,リスト!$E:$E,0))),"")</f>
        <v>JPN</v>
      </c>
      <c r="U306" s="2" t="str">
        <f>IF($B306="","",RIGHT($G306*1000+200+COUNTIF($G$2:$G306,$G306),9))</f>
        <v>060116201</v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>西城陽・京　都</v>
      </c>
    </row>
    <row r="307" spans="1:22" x14ac:dyDescent="0.45">
      <c r="A307" t="s">
        <v>2019</v>
      </c>
      <c r="B307">
        <v>306</v>
      </c>
      <c r="C307" t="s">
        <v>2215</v>
      </c>
      <c r="D307" t="s">
        <v>2216</v>
      </c>
      <c r="E307">
        <v>1</v>
      </c>
      <c r="F307" t="s">
        <v>95</v>
      </c>
      <c r="G307">
        <v>20051225</v>
      </c>
      <c r="I307" t="s">
        <v>723</v>
      </c>
      <c r="J307" t="s">
        <v>1396</v>
      </c>
      <c r="K307" t="s">
        <v>141</v>
      </c>
      <c r="L307" t="s">
        <v>95</v>
      </c>
      <c r="M307" t="s">
        <v>1591</v>
      </c>
      <c r="O307" s="2" t="str">
        <f>IFERROR(IF($B307="","",INDEX(所属情報!$E:$E,MATCH($A307,所属情報!$A:$A,0))),"")</f>
        <v>Mukogawa Women's Univ.</v>
      </c>
      <c r="P307" s="2" t="str">
        <f t="shared" si="12"/>
        <v>西田　佳那 (1)</v>
      </c>
      <c r="Q307" s="2" t="str">
        <f t="shared" si="13"/>
        <v>ﾆｼﾀﾞ ｶﾅ</v>
      </c>
      <c r="R307" s="2" t="str">
        <f t="shared" si="14"/>
        <v>NISHIDA Kana (05)</v>
      </c>
      <c r="S307" s="2" t="str">
        <f>IFERROR(IF($F307="","",INDEX(リスト!$C:$C,MATCH($F307,リスト!$B:$B,0))),"")</f>
        <v>28</v>
      </c>
      <c r="T307" s="2" t="str">
        <f>IFERROR(IF($K307="","",INDEX(リスト!$F:$F,MATCH($K307,リスト!$E:$E,0))),"")</f>
        <v>JPN</v>
      </c>
      <c r="U307" s="2" t="str">
        <f>IF($B307="","",RIGHT($G307*1000+200+COUNTIF($G$2:$G307,$G307),9))</f>
        <v>051225201</v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>姫路商業・兵　庫</v>
      </c>
    </row>
    <row r="308" spans="1:22" x14ac:dyDescent="0.45">
      <c r="A308" t="s">
        <v>2019</v>
      </c>
      <c r="B308">
        <v>307</v>
      </c>
      <c r="C308" t="s">
        <v>2217</v>
      </c>
      <c r="D308" t="s">
        <v>2218</v>
      </c>
      <c r="E308">
        <v>1</v>
      </c>
      <c r="F308" t="s">
        <v>93</v>
      </c>
      <c r="G308">
        <v>20050513</v>
      </c>
      <c r="I308" t="s">
        <v>2219</v>
      </c>
      <c r="J308" t="s">
        <v>2220</v>
      </c>
      <c r="K308" t="s">
        <v>141</v>
      </c>
      <c r="L308" t="s">
        <v>93</v>
      </c>
      <c r="M308" t="s">
        <v>1875</v>
      </c>
      <c r="O308" s="2" t="str">
        <f>IFERROR(IF($B308="","",INDEX(所属情報!$E:$E,MATCH($A308,所属情報!$A:$A,0))),"")</f>
        <v>Mukogawa Women's Univ.</v>
      </c>
      <c r="P308" s="2" t="str">
        <f t="shared" si="12"/>
        <v>松山　奈穂 (1)</v>
      </c>
      <c r="Q308" s="2" t="str">
        <f t="shared" si="13"/>
        <v>ﾏﾂﾔﾏ ﾅｵ</v>
      </c>
      <c r="R308" s="2" t="str">
        <f t="shared" si="14"/>
        <v>MATSUYAMA Nao (05)</v>
      </c>
      <c r="S308" s="2" t="str">
        <f>IFERROR(IF($F308="","",INDEX(リスト!$C:$C,MATCH($F308,リスト!$B:$B,0))),"")</f>
        <v>27</v>
      </c>
      <c r="T308" s="2" t="str">
        <f>IFERROR(IF($K308="","",INDEX(リスト!$F:$F,MATCH($K308,リスト!$E:$E,0))),"")</f>
        <v>JPN</v>
      </c>
      <c r="U308" s="2" t="str">
        <f>IF($B308="","",RIGHT($G308*1000+200+COUNTIF($G$2:$G308,$G308),9))</f>
        <v>050513201</v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>摂津・大　阪</v>
      </c>
    </row>
    <row r="309" spans="1:22" x14ac:dyDescent="0.45">
      <c r="A309" t="s">
        <v>2019</v>
      </c>
      <c r="B309">
        <v>308</v>
      </c>
      <c r="C309" t="s">
        <v>2221</v>
      </c>
      <c r="D309" t="s">
        <v>2222</v>
      </c>
      <c r="E309">
        <v>1</v>
      </c>
      <c r="F309" t="s">
        <v>95</v>
      </c>
      <c r="G309">
        <v>20060105</v>
      </c>
      <c r="I309" t="s">
        <v>2223</v>
      </c>
      <c r="J309" t="s">
        <v>2224</v>
      </c>
      <c r="K309" t="s">
        <v>141</v>
      </c>
      <c r="L309" t="s">
        <v>95</v>
      </c>
      <c r="M309" t="s">
        <v>2225</v>
      </c>
      <c r="O309" s="2" t="str">
        <f>IFERROR(IF($B309="","",INDEX(所属情報!$E:$E,MATCH($A309,所属情報!$A:$A,0))),"")</f>
        <v>Mukogawa Women's Univ.</v>
      </c>
      <c r="P309" s="2" t="str">
        <f t="shared" si="12"/>
        <v>舛永　心音 (1)</v>
      </c>
      <c r="Q309" s="2" t="str">
        <f t="shared" si="13"/>
        <v>ﾏｽﾅｶﾞ ｺｺﾈ</v>
      </c>
      <c r="R309" s="2" t="str">
        <f t="shared" si="14"/>
        <v>MASUNAGA Kokone (06)</v>
      </c>
      <c r="S309" s="2" t="str">
        <f>IFERROR(IF($F309="","",INDEX(リスト!$C:$C,MATCH($F309,リスト!$B:$B,0))),"")</f>
        <v>28</v>
      </c>
      <c r="T309" s="2" t="str">
        <f>IFERROR(IF($K309="","",INDEX(リスト!$F:$F,MATCH($K309,リスト!$E:$E,0))),"")</f>
        <v>JPN</v>
      </c>
      <c r="U309" s="2" t="str">
        <f>IF($B309="","",RIGHT($G309*1000+200+COUNTIF($G$2:$G309,$G309),9))</f>
        <v>060105201</v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>葺合・兵　庫</v>
      </c>
    </row>
    <row r="310" spans="1:22" x14ac:dyDescent="0.45">
      <c r="A310" t="s">
        <v>2019</v>
      </c>
      <c r="B310">
        <v>309</v>
      </c>
      <c r="C310" t="s">
        <v>2226</v>
      </c>
      <c r="D310" t="s">
        <v>2227</v>
      </c>
      <c r="E310">
        <v>1</v>
      </c>
      <c r="F310" t="s">
        <v>95</v>
      </c>
      <c r="G310">
        <v>20050610</v>
      </c>
      <c r="I310" t="s">
        <v>838</v>
      </c>
      <c r="J310" t="s">
        <v>2228</v>
      </c>
      <c r="K310" t="s">
        <v>141</v>
      </c>
      <c r="L310" t="s">
        <v>95</v>
      </c>
      <c r="M310" t="s">
        <v>2229</v>
      </c>
      <c r="O310" s="2" t="str">
        <f>IFERROR(IF($B310="","",INDEX(所属情報!$E:$E,MATCH($A310,所属情報!$A:$A,0))),"")</f>
        <v>Mukogawa Women's Univ.</v>
      </c>
      <c r="P310" s="2" t="str">
        <f t="shared" si="12"/>
        <v>柳井　蓮音 (1)</v>
      </c>
      <c r="Q310" s="2" t="str">
        <f t="shared" si="13"/>
        <v>ﾔﾅｲ ﾚﾉﾝ</v>
      </c>
      <c r="R310" s="2" t="str">
        <f t="shared" si="14"/>
        <v>YANAI Renon (05)</v>
      </c>
      <c r="S310" s="2" t="str">
        <f>IFERROR(IF($F310="","",INDEX(リスト!$C:$C,MATCH($F310,リスト!$B:$B,0))),"")</f>
        <v>28</v>
      </c>
      <c r="T310" s="2" t="str">
        <f>IFERROR(IF($K310="","",INDEX(リスト!$F:$F,MATCH($K310,リスト!$E:$E,0))),"")</f>
        <v>JPN</v>
      </c>
      <c r="U310" s="2" t="str">
        <f>IF($B310="","",RIGHT($G310*1000+200+COUNTIF($G$2:$G310,$G310),9))</f>
        <v>050610201</v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>東播磨・兵　庫</v>
      </c>
    </row>
    <row r="311" spans="1:22" x14ac:dyDescent="0.45">
      <c r="A311" t="s">
        <v>2019</v>
      </c>
      <c r="B311">
        <v>310</v>
      </c>
      <c r="C311" t="s">
        <v>2230</v>
      </c>
      <c r="D311" t="s">
        <v>2231</v>
      </c>
      <c r="E311">
        <v>1</v>
      </c>
      <c r="F311" t="s">
        <v>95</v>
      </c>
      <c r="G311">
        <v>20051201</v>
      </c>
      <c r="I311" t="s">
        <v>2232</v>
      </c>
      <c r="J311" t="s">
        <v>2233</v>
      </c>
      <c r="K311" t="s">
        <v>141</v>
      </c>
      <c r="L311" t="s">
        <v>95</v>
      </c>
      <c r="M311" t="s">
        <v>1259</v>
      </c>
      <c r="O311" s="2" t="str">
        <f>IFERROR(IF($B311="","",INDEX(所属情報!$E:$E,MATCH($A311,所属情報!$A:$A,0))),"")</f>
        <v>Mukogawa Women's Univ.</v>
      </c>
      <c r="P311" s="2" t="str">
        <f t="shared" si="12"/>
        <v>柳　美幸 (1)</v>
      </c>
      <c r="Q311" s="2" t="str">
        <f t="shared" si="13"/>
        <v>ﾔﾅｷﾞ ﾐﾕｷ</v>
      </c>
      <c r="R311" s="2" t="str">
        <f t="shared" si="14"/>
        <v>YANAGI Miyuki (05)</v>
      </c>
      <c r="S311" s="2" t="str">
        <f>IFERROR(IF($F311="","",INDEX(リスト!$C:$C,MATCH($F311,リスト!$B:$B,0))),"")</f>
        <v>28</v>
      </c>
      <c r="T311" s="2" t="str">
        <f>IFERROR(IF($K311="","",INDEX(リスト!$F:$F,MATCH($K311,リスト!$E:$E,0))),"")</f>
        <v>JPN</v>
      </c>
      <c r="U311" s="2" t="str">
        <f>IF($B311="","",RIGHT($G311*1000+200+COUNTIF($G$2:$G311,$G311),9))</f>
        <v>051201201</v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>尼崎双星・兵　庫</v>
      </c>
    </row>
    <row r="312" spans="1:22" x14ac:dyDescent="0.45">
      <c r="A312" t="s">
        <v>2234</v>
      </c>
      <c r="B312">
        <v>311</v>
      </c>
      <c r="C312" t="s">
        <v>2235</v>
      </c>
      <c r="D312" t="s">
        <v>2236</v>
      </c>
      <c r="E312">
        <v>4</v>
      </c>
      <c r="F312" t="s">
        <v>83</v>
      </c>
      <c r="G312">
        <v>20020416</v>
      </c>
      <c r="H312" t="s">
        <v>2237</v>
      </c>
      <c r="I312" t="s">
        <v>2238</v>
      </c>
      <c r="J312" t="s">
        <v>2239</v>
      </c>
      <c r="K312" t="s">
        <v>141</v>
      </c>
      <c r="L312" t="s">
        <v>83</v>
      </c>
      <c r="M312" t="s">
        <v>2240</v>
      </c>
      <c r="O312" s="2" t="str">
        <f>IFERROR(IF($B312="","",INDEX(所属情報!$E:$E,MATCH($A312,所属情報!$A:$A,0))),"")</f>
        <v>Kwansei Gakuin Univ.</v>
      </c>
      <c r="P312" s="2" t="str">
        <f t="shared" si="12"/>
        <v>宮﨑　陽子 (4)</v>
      </c>
      <c r="Q312" s="2" t="str">
        <f t="shared" si="13"/>
        <v>ﾐﾔｻﾞｷ ﾖｳｺ</v>
      </c>
      <c r="R312" s="2" t="str">
        <f t="shared" si="14"/>
        <v>MIYAZAKI Yoko (02)</v>
      </c>
      <c r="S312" s="2" t="str">
        <f>IFERROR(IF($F312="","",INDEX(リスト!$C:$C,MATCH($F312,リスト!$B:$B,0))),"")</f>
        <v>22</v>
      </c>
      <c r="T312" s="2" t="str">
        <f>IFERROR(IF($K312="","",INDEX(リスト!$F:$F,MATCH($K312,リスト!$E:$E,0))),"")</f>
        <v>JPN</v>
      </c>
      <c r="U312" s="2" t="str">
        <f>IF($B312="","",RIGHT($G312*1000+200+COUNTIF($G$2:$G312,$G312),9))</f>
        <v>020416201</v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>浜松市立・静　岡</v>
      </c>
    </row>
    <row r="313" spans="1:22" x14ac:dyDescent="0.45">
      <c r="A313" t="s">
        <v>2234</v>
      </c>
      <c r="B313">
        <v>312</v>
      </c>
      <c r="C313" t="s">
        <v>2241</v>
      </c>
      <c r="D313" t="s">
        <v>2242</v>
      </c>
      <c r="E313">
        <v>4</v>
      </c>
      <c r="F313" t="s">
        <v>95</v>
      </c>
      <c r="G313">
        <v>20020822</v>
      </c>
      <c r="H313" t="s">
        <v>2243</v>
      </c>
      <c r="I313" t="s">
        <v>2244</v>
      </c>
      <c r="J313" t="s">
        <v>948</v>
      </c>
      <c r="K313" t="s">
        <v>141</v>
      </c>
      <c r="L313" t="s">
        <v>95</v>
      </c>
      <c r="M313" t="s">
        <v>2245</v>
      </c>
      <c r="O313" s="2" t="str">
        <f>IFERROR(IF($B313="","",INDEX(所属情報!$E:$E,MATCH($A313,所属情報!$A:$A,0))),"")</f>
        <v>Kwansei Gakuin Univ.</v>
      </c>
      <c r="P313" s="2" t="str">
        <f t="shared" si="12"/>
        <v>秋元　由良 (4)</v>
      </c>
      <c r="Q313" s="2" t="str">
        <f t="shared" si="13"/>
        <v>ｱｷﾓﾄ ﾕﾗ</v>
      </c>
      <c r="R313" s="2" t="str">
        <f t="shared" si="14"/>
        <v>AKIMOTO Yura (02)</v>
      </c>
      <c r="S313" s="2" t="str">
        <f>IFERROR(IF($F313="","",INDEX(リスト!$C:$C,MATCH($F313,リスト!$B:$B,0))),"")</f>
        <v>28</v>
      </c>
      <c r="T313" s="2" t="str">
        <f>IFERROR(IF($K313="","",INDEX(リスト!$F:$F,MATCH($K313,リスト!$E:$E,0))),"")</f>
        <v>JPN</v>
      </c>
      <c r="U313" s="2" t="str">
        <f>IF($B313="","",RIGHT($G313*1000+200+COUNTIF($G$2:$G313,$G313),9))</f>
        <v>020822201</v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>西宮北・兵　庫</v>
      </c>
    </row>
    <row r="314" spans="1:22" x14ac:dyDescent="0.45">
      <c r="A314" t="s">
        <v>2234</v>
      </c>
      <c r="B314">
        <v>313</v>
      </c>
      <c r="C314" t="s">
        <v>2246</v>
      </c>
      <c r="D314" t="s">
        <v>2247</v>
      </c>
      <c r="E314">
        <v>4</v>
      </c>
      <c r="F314" t="s">
        <v>95</v>
      </c>
      <c r="G314">
        <v>20020520</v>
      </c>
      <c r="H314" t="s">
        <v>2248</v>
      </c>
      <c r="I314" t="s">
        <v>2249</v>
      </c>
      <c r="J314" t="s">
        <v>2250</v>
      </c>
      <c r="K314" t="s">
        <v>141</v>
      </c>
      <c r="L314" t="s">
        <v>95</v>
      </c>
      <c r="M314" t="s">
        <v>2251</v>
      </c>
      <c r="O314" s="2" t="str">
        <f>IFERROR(IF($B314="","",INDEX(所属情報!$E:$E,MATCH($A314,所属情報!$A:$A,0))),"")</f>
        <v>Kwansei Gakuin Univ.</v>
      </c>
      <c r="P314" s="2" t="str">
        <f t="shared" si="12"/>
        <v>松永　理沙ジェニファー (4)</v>
      </c>
      <c r="Q314" s="2" t="str">
        <f t="shared" si="13"/>
        <v>ﾏﾂﾅｶﾞ ﾘｻｼﾞｪﾆﾌｧｰ</v>
      </c>
      <c r="R314" s="2" t="str">
        <f t="shared" si="14"/>
        <v>MATSUNAGA Risajennifer (02)</v>
      </c>
      <c r="S314" s="2" t="str">
        <f>IFERROR(IF($F314="","",INDEX(リスト!$C:$C,MATCH($F314,リスト!$B:$B,0))),"")</f>
        <v>28</v>
      </c>
      <c r="T314" s="2" t="str">
        <f>IFERROR(IF($K314="","",INDEX(リスト!$F:$F,MATCH($K314,リスト!$E:$E,0))),"")</f>
        <v>JPN</v>
      </c>
      <c r="U314" s="2" t="str">
        <f>IF($B314="","",RIGHT($G314*1000+200+COUNTIF($G$2:$G314,$G314),9))</f>
        <v>020520201</v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>芦屋国際中等・兵　庫</v>
      </c>
    </row>
    <row r="315" spans="1:22" x14ac:dyDescent="0.45">
      <c r="A315" t="s">
        <v>2234</v>
      </c>
      <c r="B315">
        <v>314</v>
      </c>
      <c r="C315" t="s">
        <v>2252</v>
      </c>
      <c r="D315" t="s">
        <v>2253</v>
      </c>
      <c r="E315">
        <v>4</v>
      </c>
      <c r="F315" t="s">
        <v>95</v>
      </c>
      <c r="G315">
        <v>20030212</v>
      </c>
      <c r="H315" t="s">
        <v>2254</v>
      </c>
      <c r="I315" t="s">
        <v>2255</v>
      </c>
      <c r="J315" t="s">
        <v>2256</v>
      </c>
      <c r="K315" t="s">
        <v>141</v>
      </c>
      <c r="L315" t="s">
        <v>95</v>
      </c>
      <c r="M315" t="s">
        <v>2257</v>
      </c>
      <c r="O315" s="2" t="str">
        <f>IFERROR(IF($B315="","",INDEX(所属情報!$E:$E,MATCH($A315,所属情報!$A:$A,0))),"")</f>
        <v>Kwansei Gakuin Univ.</v>
      </c>
      <c r="P315" s="2" t="str">
        <f t="shared" si="12"/>
        <v>加茂　万由子 (4)</v>
      </c>
      <c r="Q315" s="2" t="str">
        <f t="shared" si="13"/>
        <v>ｶﾓ ﾏﾕｺ</v>
      </c>
      <c r="R315" s="2" t="str">
        <f t="shared" si="14"/>
        <v>KAMO Mayuko (03)</v>
      </c>
      <c r="S315" s="2" t="str">
        <f>IFERROR(IF($F315="","",INDEX(リスト!$C:$C,MATCH($F315,リスト!$B:$B,0))),"")</f>
        <v>28</v>
      </c>
      <c r="T315" s="2" t="str">
        <f>IFERROR(IF($K315="","",INDEX(リスト!$F:$F,MATCH($K315,リスト!$E:$E,0))),"")</f>
        <v>JPN</v>
      </c>
      <c r="U315" s="2" t="str">
        <f>IF($B315="","",RIGHT($G315*1000+200+COUNTIF($G$2:$G315,$G315),9))</f>
        <v>030212201</v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>加古川西・兵　庫</v>
      </c>
    </row>
    <row r="316" spans="1:22" x14ac:dyDescent="0.45">
      <c r="A316" t="s">
        <v>2234</v>
      </c>
      <c r="B316">
        <v>315</v>
      </c>
      <c r="C316" t="s">
        <v>2258</v>
      </c>
      <c r="D316" t="s">
        <v>2259</v>
      </c>
      <c r="E316">
        <v>4</v>
      </c>
      <c r="F316" t="s">
        <v>107</v>
      </c>
      <c r="G316">
        <v>20021004</v>
      </c>
      <c r="H316" t="s">
        <v>2260</v>
      </c>
      <c r="I316" t="s">
        <v>2038</v>
      </c>
      <c r="J316" t="s">
        <v>1548</v>
      </c>
      <c r="K316" t="s">
        <v>141</v>
      </c>
      <c r="L316" t="s">
        <v>107</v>
      </c>
      <c r="M316" t="s">
        <v>2261</v>
      </c>
      <c r="O316" s="2" t="str">
        <f>IFERROR(IF($B316="","",INDEX(所属情報!$E:$E,MATCH($A316,所属情報!$A:$A,0))),"")</f>
        <v>Kwansei Gakuin Univ.</v>
      </c>
      <c r="P316" s="2" t="str">
        <f t="shared" si="12"/>
        <v>加藤　結衣 (4)</v>
      </c>
      <c r="Q316" s="2" t="str">
        <f t="shared" si="13"/>
        <v>ｶﾄｳ ﾕｲ</v>
      </c>
      <c r="R316" s="2" t="str">
        <f t="shared" si="14"/>
        <v>KATO Yui (02)</v>
      </c>
      <c r="S316" s="2" t="str">
        <f>IFERROR(IF($F316="","",INDEX(リスト!$C:$C,MATCH($F316,リスト!$B:$B,0))),"")</f>
        <v>34</v>
      </c>
      <c r="T316" s="2" t="str">
        <f>IFERROR(IF($K316="","",INDEX(リスト!$F:$F,MATCH($K316,リスト!$E:$E,0))),"")</f>
        <v>JPN</v>
      </c>
      <c r="U316" s="2" t="str">
        <f>IF($B316="","",RIGHT($G316*1000+200+COUNTIF($G$2:$G316,$G316),9))</f>
        <v>021004201</v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>比治山女子・広　島</v>
      </c>
    </row>
    <row r="317" spans="1:22" x14ac:dyDescent="0.45">
      <c r="A317" t="s">
        <v>2234</v>
      </c>
      <c r="B317">
        <v>316</v>
      </c>
      <c r="C317" t="s">
        <v>2262</v>
      </c>
      <c r="D317" t="s">
        <v>2263</v>
      </c>
      <c r="E317">
        <v>4</v>
      </c>
      <c r="F317" t="s">
        <v>105</v>
      </c>
      <c r="G317">
        <v>20021015</v>
      </c>
      <c r="H317" t="s">
        <v>2264</v>
      </c>
      <c r="I317" t="s">
        <v>2265</v>
      </c>
      <c r="J317" t="s">
        <v>2266</v>
      </c>
      <c r="K317" t="s">
        <v>141</v>
      </c>
      <c r="L317" t="s">
        <v>105</v>
      </c>
      <c r="M317" t="s">
        <v>2267</v>
      </c>
      <c r="O317" s="2" t="str">
        <f>IFERROR(IF($B317="","",INDEX(所属情報!$E:$E,MATCH($A317,所属情報!$A:$A,0))),"")</f>
        <v>Kwansei Gakuin Univ.</v>
      </c>
      <c r="P317" s="2" t="str">
        <f t="shared" si="12"/>
        <v>大熊　姫佳 (4)</v>
      </c>
      <c r="Q317" s="2" t="str">
        <f t="shared" si="13"/>
        <v>ｵｵｸﾞﾏ ﾋﾒｶ</v>
      </c>
      <c r="R317" s="2" t="str">
        <f t="shared" si="14"/>
        <v>OGUMA Himeka (02)</v>
      </c>
      <c r="S317" s="2" t="str">
        <f>IFERROR(IF($F317="","",INDEX(リスト!$C:$C,MATCH($F317,リスト!$B:$B,0))),"")</f>
        <v>33</v>
      </c>
      <c r="T317" s="2" t="str">
        <f>IFERROR(IF($K317="","",INDEX(リスト!$F:$F,MATCH($K317,リスト!$E:$E,0))),"")</f>
        <v>JPN</v>
      </c>
      <c r="U317" s="2" t="str">
        <f>IF($B317="","",RIGHT($G317*1000+200+COUNTIF($G$2:$G317,$G317),9))</f>
        <v>021015201</v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>倉敷南・岡　山</v>
      </c>
    </row>
    <row r="318" spans="1:22" x14ac:dyDescent="0.45">
      <c r="A318" t="s">
        <v>2234</v>
      </c>
      <c r="B318">
        <v>317</v>
      </c>
      <c r="C318" t="s">
        <v>2268</v>
      </c>
      <c r="D318" t="s">
        <v>2269</v>
      </c>
      <c r="E318">
        <v>4</v>
      </c>
      <c r="F318" t="s">
        <v>71</v>
      </c>
      <c r="G318">
        <v>20021130</v>
      </c>
      <c r="H318" t="s">
        <v>2270</v>
      </c>
      <c r="I318" t="s">
        <v>2271</v>
      </c>
      <c r="J318" t="s">
        <v>2272</v>
      </c>
      <c r="K318" t="s">
        <v>141</v>
      </c>
      <c r="L318" t="s">
        <v>71</v>
      </c>
      <c r="M318" t="s">
        <v>2273</v>
      </c>
      <c r="O318" s="2" t="str">
        <f>IFERROR(IF($B318="","",INDEX(所属情報!$E:$E,MATCH($A318,所属情報!$A:$A,0))),"")</f>
        <v>Kwansei Gakuin Univ.</v>
      </c>
      <c r="P318" s="2" t="str">
        <f t="shared" si="12"/>
        <v>石﨑　こはる (4)</v>
      </c>
      <c r="Q318" s="2" t="str">
        <f t="shared" si="13"/>
        <v>ｲｼｻｷ ｺﾊﾙ</v>
      </c>
      <c r="R318" s="2" t="str">
        <f t="shared" si="14"/>
        <v>ISHISAKI Koharu (02)</v>
      </c>
      <c r="S318" s="2" t="str">
        <f>IFERROR(IF($F318="","",INDEX(リスト!$C:$C,MATCH($F318,リスト!$B:$B,0))),"")</f>
        <v>16</v>
      </c>
      <c r="T318" s="2" t="str">
        <f>IFERROR(IF($K318="","",INDEX(リスト!$F:$F,MATCH($K318,リスト!$E:$E,0))),"")</f>
        <v>JPN</v>
      </c>
      <c r="U318" s="2" t="str">
        <f>IF($B318="","",RIGHT($G318*1000+200+COUNTIF($G$2:$G318,$G318),9))</f>
        <v>021130201</v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>呉羽・富　山</v>
      </c>
    </row>
    <row r="319" spans="1:22" x14ac:dyDescent="0.45">
      <c r="A319" t="s">
        <v>2234</v>
      </c>
      <c r="B319">
        <v>318</v>
      </c>
      <c r="C319" t="s">
        <v>2274</v>
      </c>
      <c r="D319" t="s">
        <v>2275</v>
      </c>
      <c r="E319">
        <v>4</v>
      </c>
      <c r="F319" t="s">
        <v>97</v>
      </c>
      <c r="G319">
        <v>20020809</v>
      </c>
      <c r="H319" t="s">
        <v>2276</v>
      </c>
      <c r="I319" t="s">
        <v>2277</v>
      </c>
      <c r="J319" t="s">
        <v>1382</v>
      </c>
      <c r="K319" t="s">
        <v>141</v>
      </c>
      <c r="L319" t="s">
        <v>97</v>
      </c>
      <c r="M319" t="s">
        <v>2278</v>
      </c>
      <c r="O319" s="2" t="str">
        <f>IFERROR(IF($B319="","",INDEX(所属情報!$E:$E,MATCH($A319,所属情報!$A:$A,0))),"")</f>
        <v>Kwansei Gakuin Univ.</v>
      </c>
      <c r="P319" s="2" t="str">
        <f t="shared" si="12"/>
        <v>辻内　杏奈 (4)</v>
      </c>
      <c r="Q319" s="2" t="str">
        <f t="shared" si="13"/>
        <v>ﾂｼﾞｳﾁ ｱﾝﾅ</v>
      </c>
      <c r="R319" s="2" t="str">
        <f t="shared" si="14"/>
        <v>TSUJIUCHI Anna (02)</v>
      </c>
      <c r="S319" s="2" t="str">
        <f>IFERROR(IF($F319="","",INDEX(リスト!$C:$C,MATCH($F319,リスト!$B:$B,0))),"")</f>
        <v>29</v>
      </c>
      <c r="T319" s="2" t="str">
        <f>IFERROR(IF($K319="","",INDEX(リスト!$F:$F,MATCH($K319,リスト!$E:$E,0))),"")</f>
        <v>JPN</v>
      </c>
      <c r="U319" s="2" t="str">
        <f>IF($B319="","",RIGHT($G319*1000+200+COUNTIF($G$2:$G319,$G319),9))</f>
        <v>020809201</v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>奈良・奈　良</v>
      </c>
    </row>
    <row r="320" spans="1:22" x14ac:dyDescent="0.45">
      <c r="A320" t="s">
        <v>2234</v>
      </c>
      <c r="B320">
        <v>319</v>
      </c>
      <c r="C320" t="s">
        <v>2279</v>
      </c>
      <c r="D320" t="s">
        <v>2280</v>
      </c>
      <c r="E320">
        <v>4</v>
      </c>
      <c r="F320" t="s">
        <v>95</v>
      </c>
      <c r="G320">
        <v>20020406</v>
      </c>
      <c r="H320" t="s">
        <v>2281</v>
      </c>
      <c r="I320" t="s">
        <v>2282</v>
      </c>
      <c r="J320" t="s">
        <v>2283</v>
      </c>
      <c r="K320" t="s">
        <v>141</v>
      </c>
      <c r="L320" t="s">
        <v>95</v>
      </c>
      <c r="M320" t="s">
        <v>874</v>
      </c>
      <c r="O320" s="2" t="str">
        <f>IFERROR(IF($B320="","",INDEX(所属情報!$E:$E,MATCH($A320,所属情報!$A:$A,0))),"")</f>
        <v>Kwansei Gakuin Univ.</v>
      </c>
      <c r="P320" s="2" t="str">
        <f t="shared" si="12"/>
        <v>市川　紗有 (4)</v>
      </c>
      <c r="Q320" s="2" t="str">
        <f t="shared" si="13"/>
        <v>ｲﾁｶﾜ ｻﾕ</v>
      </c>
      <c r="R320" s="2" t="str">
        <f t="shared" si="14"/>
        <v>ICHIKAWA Sayu (02)</v>
      </c>
      <c r="S320" s="2" t="str">
        <f>IFERROR(IF($F320="","",INDEX(リスト!$C:$C,MATCH($F320,リスト!$B:$B,0))),"")</f>
        <v>28</v>
      </c>
      <c r="T320" s="2" t="str">
        <f>IFERROR(IF($K320="","",INDEX(リスト!$F:$F,MATCH($K320,リスト!$E:$E,0))),"")</f>
        <v>JPN</v>
      </c>
      <c r="U320" s="2" t="str">
        <f>IF($B320="","",RIGHT($G320*1000+200+COUNTIF($G$2:$G320,$G320),9))</f>
        <v>020406202</v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>市立西宮・兵　庫</v>
      </c>
    </row>
    <row r="321" spans="1:22" x14ac:dyDescent="0.45">
      <c r="A321" t="s">
        <v>2234</v>
      </c>
      <c r="B321">
        <v>320</v>
      </c>
      <c r="C321" t="s">
        <v>2284</v>
      </c>
      <c r="D321" t="s">
        <v>2285</v>
      </c>
      <c r="E321">
        <v>4</v>
      </c>
      <c r="F321" t="s">
        <v>95</v>
      </c>
      <c r="G321">
        <v>20021026</v>
      </c>
      <c r="H321" t="s">
        <v>2286</v>
      </c>
      <c r="I321" t="s">
        <v>1268</v>
      </c>
      <c r="J321" t="s">
        <v>2287</v>
      </c>
      <c r="K321" t="s">
        <v>141</v>
      </c>
      <c r="L321" t="s">
        <v>95</v>
      </c>
      <c r="M321" t="s">
        <v>874</v>
      </c>
      <c r="O321" s="2" t="str">
        <f>IFERROR(IF($B321="","",INDEX(所属情報!$E:$E,MATCH($A321,所属情報!$A:$A,0))),"")</f>
        <v>Kwansei Gakuin Univ.</v>
      </c>
      <c r="P321" s="2" t="str">
        <f t="shared" si="12"/>
        <v>松本　耀 (4)</v>
      </c>
      <c r="Q321" s="2" t="str">
        <f t="shared" si="13"/>
        <v>ﾏﾂﾓﾄ ｷﾗﾘ</v>
      </c>
      <c r="R321" s="2" t="str">
        <f t="shared" si="14"/>
        <v>MATSUMOTO Kirari (02)</v>
      </c>
      <c r="S321" s="2" t="str">
        <f>IFERROR(IF($F321="","",INDEX(リスト!$C:$C,MATCH($F321,リスト!$B:$B,0))),"")</f>
        <v>28</v>
      </c>
      <c r="T321" s="2" t="str">
        <f>IFERROR(IF($K321="","",INDEX(リスト!$F:$F,MATCH($K321,リスト!$E:$E,0))),"")</f>
        <v>JPN</v>
      </c>
      <c r="U321" s="2" t="str">
        <f>IF($B321="","",RIGHT($G321*1000+200+COUNTIF($G$2:$G321,$G321),9))</f>
        <v>021026201</v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>市立西宮・兵　庫</v>
      </c>
    </row>
    <row r="322" spans="1:22" x14ac:dyDescent="0.45">
      <c r="A322" t="s">
        <v>2234</v>
      </c>
      <c r="B322">
        <v>321</v>
      </c>
      <c r="C322" t="s">
        <v>2288</v>
      </c>
      <c r="D322" t="s">
        <v>2289</v>
      </c>
      <c r="E322">
        <v>4</v>
      </c>
      <c r="F322" t="s">
        <v>109</v>
      </c>
      <c r="G322">
        <v>20020406</v>
      </c>
      <c r="H322" t="s">
        <v>2290</v>
      </c>
      <c r="I322" t="s">
        <v>2173</v>
      </c>
      <c r="J322" t="s">
        <v>2291</v>
      </c>
      <c r="K322" t="s">
        <v>141</v>
      </c>
      <c r="L322" t="s">
        <v>109</v>
      </c>
      <c r="M322" t="s">
        <v>2292</v>
      </c>
      <c r="O322" s="2" t="str">
        <f>IFERROR(IF($B322="","",INDEX(所属情報!$E:$E,MATCH($A322,所属情報!$A:$A,0))),"")</f>
        <v>Kwansei Gakuin Univ.</v>
      </c>
      <c r="P322" s="2" t="str">
        <f t="shared" si="12"/>
        <v>中田　穂紀 (4)</v>
      </c>
      <c r="Q322" s="2" t="str">
        <f t="shared" si="13"/>
        <v>ﾅｶﾀ ﾎﾉﾘ</v>
      </c>
      <c r="R322" s="2" t="str">
        <f t="shared" si="14"/>
        <v>NAKATA Honori (02)</v>
      </c>
      <c r="S322" s="2" t="str">
        <f>IFERROR(IF($F322="","",INDEX(リスト!$C:$C,MATCH($F322,リスト!$B:$B,0))),"")</f>
        <v>35</v>
      </c>
      <c r="T322" s="2" t="str">
        <f>IFERROR(IF($K322="","",INDEX(リスト!$F:$F,MATCH($K322,リスト!$E:$E,0))),"")</f>
        <v>JPN</v>
      </c>
      <c r="U322" s="2" t="str">
        <f>IF($B322="","",RIGHT($G322*1000+200+COUNTIF($G$2:$G322,$G322),9))</f>
        <v>020406203</v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>下関西・山　口</v>
      </c>
    </row>
    <row r="323" spans="1:22" x14ac:dyDescent="0.45">
      <c r="A323" t="s">
        <v>2234</v>
      </c>
      <c r="B323">
        <v>322</v>
      </c>
      <c r="C323" t="s">
        <v>2293</v>
      </c>
      <c r="D323" t="s">
        <v>2294</v>
      </c>
      <c r="E323">
        <v>3</v>
      </c>
      <c r="F323" t="s">
        <v>107</v>
      </c>
      <c r="G323">
        <v>20030418</v>
      </c>
      <c r="H323" t="s">
        <v>2295</v>
      </c>
      <c r="I323" t="s">
        <v>2296</v>
      </c>
      <c r="J323" t="s">
        <v>1329</v>
      </c>
      <c r="K323" t="s">
        <v>141</v>
      </c>
      <c r="L323" t="s">
        <v>107</v>
      </c>
      <c r="M323" t="s">
        <v>2261</v>
      </c>
      <c r="O323" s="2" t="str">
        <f>IFERROR(IF($B323="","",INDEX(所属情報!$E:$E,MATCH($A323,所属情報!$A:$A,0))),"")</f>
        <v>Kwansei Gakuin Univ.</v>
      </c>
      <c r="P323" s="2" t="str">
        <f t="shared" ref="P323:P386" si="15">IF($C323="","",IF($E323="",$C323,$C323&amp;" ("&amp;$E323&amp;")"))</f>
        <v>脇坂　里桜 (3)</v>
      </c>
      <c r="Q323" s="2" t="str">
        <f t="shared" ref="Q323:Q386" si="16">IF($D323="","",ASC($D323))</f>
        <v>ﾜｷｻｶ ﾘｵ</v>
      </c>
      <c r="R323" s="2" t="str">
        <f t="shared" ref="R323:R386" si="17">IF($I323="","",UPPER($I323)&amp;" "&amp;UPPER(LEFT($J323,1))&amp;LOWER(RIGHT($J323,LEN($J323)-1))&amp;" ("&amp;MID($G323,3,2)&amp;")")</f>
        <v>WAKISAKA Rio (03)</v>
      </c>
      <c r="S323" s="2" t="str">
        <f>IFERROR(IF($F323="","",INDEX(リスト!$C:$C,MATCH($F323,リスト!$B:$B,0))),"")</f>
        <v>34</v>
      </c>
      <c r="T323" s="2" t="str">
        <f>IFERROR(IF($K323="","",INDEX(リスト!$F:$F,MATCH($K323,リスト!$E:$E,0))),"")</f>
        <v>JPN</v>
      </c>
      <c r="U323" s="2" t="str">
        <f>IF($B323="","",RIGHT($G323*1000+200+COUNTIF($G$2:$G323,$G323),9))</f>
        <v>030418202</v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>比治山女子・広　島</v>
      </c>
    </row>
    <row r="324" spans="1:22" x14ac:dyDescent="0.45">
      <c r="A324" t="s">
        <v>2234</v>
      </c>
      <c r="B324">
        <v>323</v>
      </c>
      <c r="C324" t="s">
        <v>2297</v>
      </c>
      <c r="D324" t="s">
        <v>2298</v>
      </c>
      <c r="E324">
        <v>3</v>
      </c>
      <c r="F324" t="s">
        <v>95</v>
      </c>
      <c r="G324">
        <v>20030819</v>
      </c>
      <c r="H324" t="s">
        <v>2299</v>
      </c>
      <c r="I324" t="s">
        <v>2300</v>
      </c>
      <c r="J324" t="s">
        <v>2301</v>
      </c>
      <c r="K324" t="s">
        <v>141</v>
      </c>
      <c r="L324" t="s">
        <v>95</v>
      </c>
      <c r="M324" t="s">
        <v>1264</v>
      </c>
      <c r="O324" s="2" t="str">
        <f>IFERROR(IF($B324="","",INDEX(所属情報!$E:$E,MATCH($A324,所属情報!$A:$A,0))),"")</f>
        <v>Kwansei Gakuin Univ.</v>
      </c>
      <c r="P324" s="2" t="str">
        <f t="shared" si="15"/>
        <v>岩田　乃映 (3)</v>
      </c>
      <c r="Q324" s="2" t="str">
        <f t="shared" si="16"/>
        <v>ｲﾜﾀ ﾉｱ</v>
      </c>
      <c r="R324" s="2" t="str">
        <f t="shared" si="17"/>
        <v>IWATA Noa (03)</v>
      </c>
      <c r="S324" s="2" t="str">
        <f>IFERROR(IF($F324="","",INDEX(リスト!$C:$C,MATCH($F324,リスト!$B:$B,0))),"")</f>
        <v>28</v>
      </c>
      <c r="T324" s="2" t="str">
        <f>IFERROR(IF($K324="","",INDEX(リスト!$F:$F,MATCH($K324,リスト!$E:$E,0))),"")</f>
        <v>JPN</v>
      </c>
      <c r="U324" s="2" t="str">
        <f>IF($B324="","",RIGHT($G324*1000+200+COUNTIF($G$2:$G324,$G324),9))</f>
        <v>030819201</v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>神戸山手女子・兵　庫</v>
      </c>
    </row>
    <row r="325" spans="1:22" x14ac:dyDescent="0.45">
      <c r="A325" t="s">
        <v>2234</v>
      </c>
      <c r="B325">
        <v>324</v>
      </c>
      <c r="C325" t="s">
        <v>2302</v>
      </c>
      <c r="D325" t="s">
        <v>2303</v>
      </c>
      <c r="E325">
        <v>3</v>
      </c>
      <c r="F325" t="s">
        <v>107</v>
      </c>
      <c r="G325">
        <v>20031027</v>
      </c>
      <c r="H325" t="s">
        <v>2304</v>
      </c>
      <c r="I325" t="s">
        <v>1690</v>
      </c>
      <c r="J325" t="s">
        <v>933</v>
      </c>
      <c r="K325" t="s">
        <v>141</v>
      </c>
      <c r="L325" t="s">
        <v>107</v>
      </c>
      <c r="M325" t="s">
        <v>801</v>
      </c>
      <c r="O325" s="2" t="str">
        <f>IFERROR(IF($B325="","",INDEX(所属情報!$E:$E,MATCH($A325,所属情報!$A:$A,0))),"")</f>
        <v>Kwansei Gakuin Univ.</v>
      </c>
      <c r="P325" s="2" t="str">
        <f t="shared" si="15"/>
        <v>忰山　碧 (3)</v>
      </c>
      <c r="Q325" s="2" t="str">
        <f t="shared" si="16"/>
        <v>ｶｾﾔﾏ ｱｵｲ</v>
      </c>
      <c r="R325" s="2" t="str">
        <f t="shared" si="17"/>
        <v>KASEYAMA Aoi (03)</v>
      </c>
      <c r="S325" s="2" t="str">
        <f>IFERROR(IF($F325="","",INDEX(リスト!$C:$C,MATCH($F325,リスト!$B:$B,0))),"")</f>
        <v>34</v>
      </c>
      <c r="T325" s="2" t="str">
        <f>IFERROR(IF($K325="","",INDEX(リスト!$F:$F,MATCH($K325,リスト!$E:$E,0))),"")</f>
        <v>JPN</v>
      </c>
      <c r="U325" s="2" t="str">
        <f>IF($B325="","",RIGHT($G325*1000+200+COUNTIF($G$2:$G325,$G325),9))</f>
        <v>031027202</v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>広島皆実・広　島</v>
      </c>
    </row>
    <row r="326" spans="1:22" x14ac:dyDescent="0.45">
      <c r="A326" t="s">
        <v>2234</v>
      </c>
      <c r="B326">
        <v>325</v>
      </c>
      <c r="C326" t="s">
        <v>2305</v>
      </c>
      <c r="D326" t="s">
        <v>2306</v>
      </c>
      <c r="E326">
        <v>3</v>
      </c>
      <c r="F326" t="s">
        <v>95</v>
      </c>
      <c r="G326">
        <v>20030424</v>
      </c>
      <c r="H326" t="s">
        <v>2307</v>
      </c>
      <c r="I326" t="s">
        <v>377</v>
      </c>
      <c r="J326" t="s">
        <v>1124</v>
      </c>
      <c r="K326" t="s">
        <v>141</v>
      </c>
      <c r="L326" t="s">
        <v>95</v>
      </c>
      <c r="M326" t="s">
        <v>874</v>
      </c>
      <c r="O326" s="2" t="str">
        <f>IFERROR(IF($B326="","",INDEX(所属情報!$E:$E,MATCH($A326,所属情報!$A:$A,0))),"")</f>
        <v>Kwansei Gakuin Univ.</v>
      </c>
      <c r="P326" s="2" t="str">
        <f t="shared" si="15"/>
        <v>田　春菜 (3)</v>
      </c>
      <c r="Q326" s="2" t="str">
        <f t="shared" si="16"/>
        <v>ﾃﾞﾝ ﾊﾙﾅ</v>
      </c>
      <c r="R326" s="2" t="str">
        <f t="shared" si="17"/>
        <v>DEN Haruna (03)</v>
      </c>
      <c r="S326" s="2" t="str">
        <f>IFERROR(IF($F326="","",INDEX(リスト!$C:$C,MATCH($F326,リスト!$B:$B,0))),"")</f>
        <v>28</v>
      </c>
      <c r="T326" s="2" t="str">
        <f>IFERROR(IF($K326="","",INDEX(リスト!$F:$F,MATCH($K326,リスト!$E:$E,0))),"")</f>
        <v>JPN</v>
      </c>
      <c r="U326" s="2" t="str">
        <f>IF($B326="","",RIGHT($G326*1000+200+COUNTIF($G$2:$G326,$G326),9))</f>
        <v>030424201</v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>市立西宮・兵　庫</v>
      </c>
    </row>
    <row r="327" spans="1:22" x14ac:dyDescent="0.45">
      <c r="A327" t="s">
        <v>2234</v>
      </c>
      <c r="B327">
        <v>326</v>
      </c>
      <c r="C327" t="s">
        <v>2308</v>
      </c>
      <c r="D327" t="s">
        <v>2309</v>
      </c>
      <c r="E327">
        <v>3</v>
      </c>
      <c r="F327" t="s">
        <v>93</v>
      </c>
      <c r="G327">
        <v>20030727</v>
      </c>
      <c r="H327" t="s">
        <v>2310</v>
      </c>
      <c r="I327" t="s">
        <v>878</v>
      </c>
      <c r="J327" t="s">
        <v>707</v>
      </c>
      <c r="K327" t="s">
        <v>141</v>
      </c>
      <c r="L327" t="s">
        <v>93</v>
      </c>
      <c r="M327" t="s">
        <v>886</v>
      </c>
      <c r="O327" s="2" t="str">
        <f>IFERROR(IF($B327="","",INDEX(所属情報!$E:$E,MATCH($A327,所属情報!$A:$A,0))),"")</f>
        <v>Kwansei Gakuin Univ.</v>
      </c>
      <c r="P327" s="2" t="str">
        <f t="shared" si="15"/>
        <v>辰巳　沙也加 (3)</v>
      </c>
      <c r="Q327" s="2" t="str">
        <f t="shared" si="16"/>
        <v>ﾀﾂﾐ ｻﾔｶ</v>
      </c>
      <c r="R327" s="2" t="str">
        <f t="shared" si="17"/>
        <v>TATSUMI Sayaka (03)</v>
      </c>
      <c r="S327" s="2" t="str">
        <f>IFERROR(IF($F327="","",INDEX(リスト!$C:$C,MATCH($F327,リスト!$B:$B,0))),"")</f>
        <v>27</v>
      </c>
      <c r="T327" s="2" t="str">
        <f>IFERROR(IF($K327="","",INDEX(リスト!$F:$F,MATCH($K327,リスト!$E:$E,0))),"")</f>
        <v>JPN</v>
      </c>
      <c r="U327" s="2" t="str">
        <f>IF($B327="","",RIGHT($G327*1000+200+COUNTIF($G$2:$G327,$G327),9))</f>
        <v>030727201</v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>関西大倉・大　阪</v>
      </c>
    </row>
    <row r="328" spans="1:22" x14ac:dyDescent="0.45">
      <c r="A328" t="s">
        <v>2234</v>
      </c>
      <c r="B328">
        <v>327</v>
      </c>
      <c r="C328" t="s">
        <v>2311</v>
      </c>
      <c r="D328" t="s">
        <v>2312</v>
      </c>
      <c r="E328">
        <v>3</v>
      </c>
      <c r="F328" t="s">
        <v>115</v>
      </c>
      <c r="G328">
        <v>20031212</v>
      </c>
      <c r="H328" t="s">
        <v>2313</v>
      </c>
      <c r="I328" t="s">
        <v>2314</v>
      </c>
      <c r="J328" t="s">
        <v>2315</v>
      </c>
      <c r="K328" t="s">
        <v>141</v>
      </c>
      <c r="L328" t="s">
        <v>115</v>
      </c>
      <c r="M328" t="s">
        <v>2316</v>
      </c>
      <c r="O328" s="2" t="str">
        <f>IFERROR(IF($B328="","",INDEX(所属情報!$E:$E,MATCH($A328,所属情報!$A:$A,0))),"")</f>
        <v>Kwansei Gakuin Univ.</v>
      </c>
      <c r="P328" s="2" t="str">
        <f t="shared" si="15"/>
        <v>髙尾　彩羽 (3)</v>
      </c>
      <c r="Q328" s="2" t="str">
        <f t="shared" si="16"/>
        <v>ﾀｶｵ ｻﾜ</v>
      </c>
      <c r="R328" s="2" t="str">
        <f t="shared" si="17"/>
        <v>TAKAO Sawa (03)</v>
      </c>
      <c r="S328" s="2" t="str">
        <f>IFERROR(IF($F328="","",INDEX(リスト!$C:$C,MATCH($F328,リスト!$B:$B,0))),"")</f>
        <v>38</v>
      </c>
      <c r="T328" s="2" t="str">
        <f>IFERROR(IF($K328="","",INDEX(リスト!$F:$F,MATCH($K328,リスト!$E:$E,0))),"")</f>
        <v>JPN</v>
      </c>
      <c r="U328" s="2" t="str">
        <f>IF($B328="","",RIGHT($G328*1000+200+COUNTIF($G$2:$G328,$G328),9))</f>
        <v>031212201</v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>新居浜西・愛　媛</v>
      </c>
    </row>
    <row r="329" spans="1:22" x14ac:dyDescent="0.45">
      <c r="A329" t="s">
        <v>2234</v>
      </c>
      <c r="B329">
        <v>328</v>
      </c>
      <c r="C329" t="s">
        <v>2317</v>
      </c>
      <c r="D329" t="s">
        <v>2318</v>
      </c>
      <c r="E329">
        <v>4</v>
      </c>
      <c r="F329" t="s">
        <v>81</v>
      </c>
      <c r="G329">
        <v>20030218</v>
      </c>
      <c r="H329" t="s">
        <v>2319</v>
      </c>
      <c r="I329" t="s">
        <v>2320</v>
      </c>
      <c r="J329" t="s">
        <v>1269</v>
      </c>
      <c r="K329" t="s">
        <v>141</v>
      </c>
      <c r="L329" t="s">
        <v>81</v>
      </c>
      <c r="M329" t="s">
        <v>2321</v>
      </c>
      <c r="O329" s="2" t="str">
        <f>IFERROR(IF($B329="","",INDEX(所属情報!$E:$E,MATCH($A329,所属情報!$A:$A,0))),"")</f>
        <v>Kwansei Gakuin Univ.</v>
      </c>
      <c r="P329" s="2" t="str">
        <f t="shared" si="15"/>
        <v>濱田　彩加 (4)</v>
      </c>
      <c r="Q329" s="2" t="str">
        <f t="shared" si="16"/>
        <v>ﾊﾏﾀﾞ ｱﾔｶ</v>
      </c>
      <c r="R329" s="2" t="str">
        <f t="shared" si="17"/>
        <v>HAMADA Ayaka (03)</v>
      </c>
      <c r="S329" s="2" t="str">
        <f>IFERROR(IF($F329="","",INDEX(リスト!$C:$C,MATCH($F329,リスト!$B:$B,0))),"")</f>
        <v>21</v>
      </c>
      <c r="T329" s="2" t="str">
        <f>IFERROR(IF($K329="","",INDEX(リスト!$F:$F,MATCH($K329,リスト!$E:$E,0))),"")</f>
        <v>JPN</v>
      </c>
      <c r="U329" s="2" t="str">
        <f>IF($B329="","",RIGHT($G329*1000+200+COUNTIF($G$2:$G329,$G329),9))</f>
        <v>030218201</v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>大垣北・岐　阜</v>
      </c>
    </row>
    <row r="330" spans="1:22" x14ac:dyDescent="0.45">
      <c r="A330" t="s">
        <v>2234</v>
      </c>
      <c r="B330">
        <v>329</v>
      </c>
      <c r="C330" t="s">
        <v>2322</v>
      </c>
      <c r="D330" t="s">
        <v>2323</v>
      </c>
      <c r="E330">
        <v>3</v>
      </c>
      <c r="F330" t="s">
        <v>89</v>
      </c>
      <c r="G330">
        <v>20030711</v>
      </c>
      <c r="H330" t="s">
        <v>2324</v>
      </c>
      <c r="I330" t="s">
        <v>1067</v>
      </c>
      <c r="J330" t="s">
        <v>1459</v>
      </c>
      <c r="K330" t="s">
        <v>141</v>
      </c>
      <c r="L330" t="s">
        <v>91</v>
      </c>
      <c r="M330" t="s">
        <v>2325</v>
      </c>
      <c r="O330" s="2" t="str">
        <f>IFERROR(IF($B330="","",INDEX(所属情報!$E:$E,MATCH($A330,所属情報!$A:$A,0))),"")</f>
        <v>Kwansei Gakuin Univ.</v>
      </c>
      <c r="P330" s="2" t="str">
        <f t="shared" si="15"/>
        <v>藤本　美涼 (3)</v>
      </c>
      <c r="Q330" s="2" t="str">
        <f t="shared" si="16"/>
        <v>ﾌｼﾞﾓﾄ ﾐｽｽﾞ</v>
      </c>
      <c r="R330" s="2" t="str">
        <f t="shared" si="17"/>
        <v>FUJIMOTO Misuzu (03)</v>
      </c>
      <c r="S330" s="2" t="str">
        <f>IFERROR(IF($F330="","",INDEX(リスト!$C:$C,MATCH($F330,リスト!$B:$B,0))),"")</f>
        <v>25</v>
      </c>
      <c r="T330" s="2" t="str">
        <f>IFERROR(IF($K330="","",INDEX(リスト!$F:$F,MATCH($K330,リスト!$E:$E,0))),"")</f>
        <v>JPN</v>
      </c>
      <c r="U330" s="2" t="str">
        <f>IF($B330="","",RIGHT($G330*1000+200+COUNTIF($G$2:$G330,$G330),9))</f>
        <v>030711201</v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>京都文教・京　都</v>
      </c>
    </row>
    <row r="331" spans="1:22" x14ac:dyDescent="0.45">
      <c r="A331" t="s">
        <v>2234</v>
      </c>
      <c r="B331">
        <v>330</v>
      </c>
      <c r="C331" t="s">
        <v>2326</v>
      </c>
      <c r="D331" t="s">
        <v>2327</v>
      </c>
      <c r="E331">
        <v>2</v>
      </c>
      <c r="F331" t="s">
        <v>95</v>
      </c>
      <c r="G331">
        <v>20040418</v>
      </c>
      <c r="H331" t="s">
        <v>2328</v>
      </c>
      <c r="I331" t="s">
        <v>2329</v>
      </c>
      <c r="J331" t="s">
        <v>2330</v>
      </c>
      <c r="K331" t="s">
        <v>141</v>
      </c>
      <c r="L331" t="s">
        <v>95</v>
      </c>
      <c r="M331" t="s">
        <v>971</v>
      </c>
      <c r="O331" s="2" t="str">
        <f>IFERROR(IF($B331="","",INDEX(所属情報!$E:$E,MATCH($A331,所属情報!$A:$A,0))),"")</f>
        <v>Kwansei Gakuin Univ.</v>
      </c>
      <c r="P331" s="2" t="str">
        <f t="shared" si="15"/>
        <v>今津　花巴 (2)</v>
      </c>
      <c r="Q331" s="2" t="str">
        <f t="shared" si="16"/>
        <v>ｲﾏﾂﾞ ﾊﾅﾊ</v>
      </c>
      <c r="R331" s="2" t="str">
        <f t="shared" si="17"/>
        <v>IMAZU Hanaha (04)</v>
      </c>
      <c r="S331" s="2" t="str">
        <f>IFERROR(IF($F331="","",INDEX(リスト!$C:$C,MATCH($F331,リスト!$B:$B,0))),"")</f>
        <v>28</v>
      </c>
      <c r="T331" s="2" t="str">
        <f>IFERROR(IF($K331="","",INDEX(リスト!$F:$F,MATCH($K331,リスト!$E:$E,0))),"")</f>
        <v>JPN</v>
      </c>
      <c r="U331" s="2" t="str">
        <f>IF($B331="","",RIGHT($G331*1000+200+COUNTIF($G$2:$G331,$G331),9))</f>
        <v>040418201</v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>加古川東・兵　庫</v>
      </c>
    </row>
    <row r="332" spans="1:22" x14ac:dyDescent="0.45">
      <c r="A332" t="s">
        <v>2234</v>
      </c>
      <c r="B332">
        <v>331</v>
      </c>
      <c r="C332" t="s">
        <v>2331</v>
      </c>
      <c r="D332" t="s">
        <v>2332</v>
      </c>
      <c r="E332">
        <v>2</v>
      </c>
      <c r="F332" t="s">
        <v>93</v>
      </c>
      <c r="G332">
        <v>20040506</v>
      </c>
      <c r="H332" t="s">
        <v>2333</v>
      </c>
      <c r="I332" t="s">
        <v>914</v>
      </c>
      <c r="J332" t="s">
        <v>1826</v>
      </c>
      <c r="K332" t="s">
        <v>141</v>
      </c>
      <c r="L332" t="s">
        <v>93</v>
      </c>
      <c r="M332" t="s">
        <v>1185</v>
      </c>
      <c r="O332" s="2" t="str">
        <f>IFERROR(IF($B332="","",INDEX(所属情報!$E:$E,MATCH($A332,所属情報!$A:$A,0))),"")</f>
        <v>Kwansei Gakuin Univ.</v>
      </c>
      <c r="P332" s="2" t="str">
        <f t="shared" si="15"/>
        <v>松田　空 (2)</v>
      </c>
      <c r="Q332" s="2" t="str">
        <f t="shared" si="16"/>
        <v>ﾏﾂﾀﾞ ｿﾗ</v>
      </c>
      <c r="R332" s="2" t="str">
        <f t="shared" si="17"/>
        <v>MATSUDA Sora (04)</v>
      </c>
      <c r="S332" s="2" t="str">
        <f>IFERROR(IF($F332="","",INDEX(リスト!$C:$C,MATCH($F332,リスト!$B:$B,0))),"")</f>
        <v>27</v>
      </c>
      <c r="T332" s="2" t="str">
        <f>IFERROR(IF($K332="","",INDEX(リスト!$F:$F,MATCH($K332,リスト!$E:$E,0))),"")</f>
        <v>JPN</v>
      </c>
      <c r="U332" s="2" t="str">
        <f>IF($B332="","",RIGHT($G332*1000+200+COUNTIF($G$2:$G332,$G332),9))</f>
        <v>040506201</v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>大阪・大　阪</v>
      </c>
    </row>
    <row r="333" spans="1:22" x14ac:dyDescent="0.45">
      <c r="A333" t="s">
        <v>2234</v>
      </c>
      <c r="B333">
        <v>332</v>
      </c>
      <c r="C333" t="s">
        <v>2334</v>
      </c>
      <c r="D333" t="s">
        <v>2335</v>
      </c>
      <c r="E333">
        <v>2</v>
      </c>
      <c r="F333" t="s">
        <v>109</v>
      </c>
      <c r="G333">
        <v>20040527</v>
      </c>
      <c r="H333" t="s">
        <v>2336</v>
      </c>
      <c r="I333" t="s">
        <v>775</v>
      </c>
      <c r="J333" t="s">
        <v>927</v>
      </c>
      <c r="K333" t="s">
        <v>141</v>
      </c>
      <c r="L333" t="s">
        <v>109</v>
      </c>
      <c r="M333" t="s">
        <v>2337</v>
      </c>
      <c r="O333" s="2" t="str">
        <f>IFERROR(IF($B333="","",INDEX(所属情報!$E:$E,MATCH($A333,所属情報!$A:$A,0))),"")</f>
        <v>Kwansei Gakuin Univ.</v>
      </c>
      <c r="P333" s="2" t="str">
        <f t="shared" si="15"/>
        <v>田原　奈波 (2)</v>
      </c>
      <c r="Q333" s="2" t="str">
        <f t="shared" si="16"/>
        <v>ﾀﾊﾗ ﾅﾅﾐ</v>
      </c>
      <c r="R333" s="2" t="str">
        <f t="shared" si="17"/>
        <v>TAHARA Nanami (04)</v>
      </c>
      <c r="S333" s="2" t="str">
        <f>IFERROR(IF($F333="","",INDEX(リスト!$C:$C,MATCH($F333,リスト!$B:$B,0))),"")</f>
        <v>35</v>
      </c>
      <c r="T333" s="2" t="str">
        <f>IFERROR(IF($K333="","",INDEX(リスト!$F:$F,MATCH($K333,リスト!$E:$E,0))),"")</f>
        <v>JPN</v>
      </c>
      <c r="U333" s="2" t="str">
        <f>IF($B333="","",RIGHT($G333*1000+200+COUNTIF($G$2:$G333,$G333),9))</f>
        <v>040527201</v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>光・山　口</v>
      </c>
    </row>
    <row r="334" spans="1:22" x14ac:dyDescent="0.45">
      <c r="A334" t="s">
        <v>2234</v>
      </c>
      <c r="B334">
        <v>333</v>
      </c>
      <c r="C334" t="s">
        <v>2338</v>
      </c>
      <c r="D334" t="s">
        <v>2339</v>
      </c>
      <c r="E334">
        <v>2</v>
      </c>
      <c r="F334" t="s">
        <v>95</v>
      </c>
      <c r="G334">
        <v>20040724</v>
      </c>
      <c r="H334" t="s">
        <v>2340</v>
      </c>
      <c r="I334" t="s">
        <v>2341</v>
      </c>
      <c r="J334" t="s">
        <v>2342</v>
      </c>
      <c r="K334" t="s">
        <v>141</v>
      </c>
      <c r="L334" t="s">
        <v>95</v>
      </c>
      <c r="M334" t="s">
        <v>2343</v>
      </c>
      <c r="O334" s="2" t="str">
        <f>IFERROR(IF($B334="","",INDEX(所属情報!$E:$E,MATCH($A334,所属情報!$A:$A,0))),"")</f>
        <v>Kwansei Gakuin Univ.</v>
      </c>
      <c r="P334" s="2" t="str">
        <f t="shared" si="15"/>
        <v>三平　紫衣 (2)</v>
      </c>
      <c r="Q334" s="2" t="str">
        <f t="shared" si="16"/>
        <v>ﾐﾋﾗ ｼｴ</v>
      </c>
      <c r="R334" s="2" t="str">
        <f t="shared" si="17"/>
        <v>MIHIRA Shie (04)</v>
      </c>
      <c r="S334" s="2" t="str">
        <f>IFERROR(IF($F334="","",INDEX(リスト!$C:$C,MATCH($F334,リスト!$B:$B,0))),"")</f>
        <v>28</v>
      </c>
      <c r="T334" s="2" t="str">
        <f>IFERROR(IF($K334="","",INDEX(リスト!$F:$F,MATCH($K334,リスト!$E:$E,0))),"")</f>
        <v>JPN</v>
      </c>
      <c r="U334" s="2" t="str">
        <f>IF($B334="","",RIGHT($G334*1000+200+COUNTIF($G$2:$G334,$G334),9))</f>
        <v>040724201</v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>芦屋・兵　庫</v>
      </c>
    </row>
    <row r="335" spans="1:22" x14ac:dyDescent="0.45">
      <c r="A335" t="s">
        <v>2234</v>
      </c>
      <c r="B335">
        <v>334</v>
      </c>
      <c r="C335" t="s">
        <v>2344</v>
      </c>
      <c r="D335" t="s">
        <v>2345</v>
      </c>
      <c r="E335">
        <v>2</v>
      </c>
      <c r="F335" t="s">
        <v>93</v>
      </c>
      <c r="G335">
        <v>20041114</v>
      </c>
      <c r="H335" t="s">
        <v>2346</v>
      </c>
      <c r="I335" t="s">
        <v>1420</v>
      </c>
      <c r="J335" t="s">
        <v>1253</v>
      </c>
      <c r="K335" t="s">
        <v>141</v>
      </c>
      <c r="L335" t="s">
        <v>93</v>
      </c>
      <c r="M335" t="s">
        <v>2347</v>
      </c>
      <c r="O335" s="2" t="str">
        <f>IFERROR(IF($B335="","",INDEX(所属情報!$E:$E,MATCH($A335,所属情報!$A:$A,0))),"")</f>
        <v>Kwansei Gakuin Univ.</v>
      </c>
      <c r="P335" s="2" t="str">
        <f t="shared" si="15"/>
        <v>和田　紗季 (2)</v>
      </c>
      <c r="Q335" s="2" t="str">
        <f t="shared" si="16"/>
        <v>ﾜﾀﾞ ｻｷ</v>
      </c>
      <c r="R335" s="2" t="str">
        <f t="shared" si="17"/>
        <v>WADA Saki (04)</v>
      </c>
      <c r="S335" s="2" t="str">
        <f>IFERROR(IF($F335="","",INDEX(リスト!$C:$C,MATCH($F335,リスト!$B:$B,0))),"")</f>
        <v>27</v>
      </c>
      <c r="T335" s="2" t="str">
        <f>IFERROR(IF($K335="","",INDEX(リスト!$F:$F,MATCH($K335,リスト!$E:$E,0))),"")</f>
        <v>JPN</v>
      </c>
      <c r="U335" s="2" t="str">
        <f>IF($B335="","",RIGHT($G335*1000+200+COUNTIF($G$2:$G335,$G335),9))</f>
        <v>041114201</v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>帝塚山学院・大　阪</v>
      </c>
    </row>
    <row r="336" spans="1:22" x14ac:dyDescent="0.45">
      <c r="A336" t="s">
        <v>2348</v>
      </c>
      <c r="B336">
        <v>335</v>
      </c>
      <c r="C336" t="s">
        <v>2349</v>
      </c>
      <c r="D336" t="s">
        <v>2350</v>
      </c>
      <c r="E336" t="s">
        <v>704</v>
      </c>
      <c r="F336" t="s">
        <v>115</v>
      </c>
      <c r="G336">
        <v>20000416</v>
      </c>
      <c r="H336" t="s">
        <v>2351</v>
      </c>
      <c r="I336" t="s">
        <v>2352</v>
      </c>
      <c r="J336" t="s">
        <v>1706</v>
      </c>
      <c r="K336" t="s">
        <v>141</v>
      </c>
      <c r="L336" t="s">
        <v>115</v>
      </c>
      <c r="M336" t="s">
        <v>2353</v>
      </c>
      <c r="O336" s="2" t="str">
        <f>IFERROR(IF($B336="","",INDEX(所属情報!$E:$E,MATCH($A336,所属情報!$A:$A,0))),"")</f>
        <v>Osaka Kyoiku Univ.</v>
      </c>
      <c r="P336" s="2" t="str">
        <f t="shared" si="15"/>
        <v>玉井　奈那 (M2)</v>
      </c>
      <c r="Q336" s="2" t="str">
        <f t="shared" si="16"/>
        <v>ﾀﾏｲ ﾅﾅ</v>
      </c>
      <c r="R336" s="2" t="str">
        <f t="shared" si="17"/>
        <v>TAMAI Nana (00)</v>
      </c>
      <c r="S336" s="2" t="str">
        <f>IFERROR(IF($F336="","",INDEX(リスト!$C:$C,MATCH($F336,リスト!$B:$B,0))),"")</f>
        <v>38</v>
      </c>
      <c r="T336" s="2" t="str">
        <f>IFERROR(IF($K336="","",INDEX(リスト!$F:$F,MATCH($K336,リスト!$E:$E,0))),"")</f>
        <v>JPN</v>
      </c>
      <c r="U336" s="2" t="str">
        <f>IF($B336="","",RIGHT($G336*1000+200+COUNTIF($G$2:$G336,$G336),9))</f>
        <v>000416201</v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>松山北・愛　媛</v>
      </c>
    </row>
    <row r="337" spans="1:22" x14ac:dyDescent="0.45">
      <c r="A337" t="s">
        <v>2348</v>
      </c>
      <c r="B337">
        <v>336</v>
      </c>
      <c r="C337" t="s">
        <v>2354</v>
      </c>
      <c r="D337" t="s">
        <v>2355</v>
      </c>
      <c r="E337" t="s">
        <v>704</v>
      </c>
      <c r="F337" t="s">
        <v>97</v>
      </c>
      <c r="G337">
        <v>20001124</v>
      </c>
      <c r="H337" t="s">
        <v>2356</v>
      </c>
      <c r="I337" t="s">
        <v>2357</v>
      </c>
      <c r="J337" t="s">
        <v>2358</v>
      </c>
      <c r="K337" t="s">
        <v>141</v>
      </c>
      <c r="L337" t="s">
        <v>97</v>
      </c>
      <c r="M337" t="s">
        <v>2359</v>
      </c>
      <c r="O337" s="2" t="str">
        <f>IFERROR(IF($B337="","",INDEX(所属情報!$E:$E,MATCH($A337,所属情報!$A:$A,0))),"")</f>
        <v>Osaka Kyoiku Univ.</v>
      </c>
      <c r="P337" s="2" t="str">
        <f t="shared" si="15"/>
        <v>辻井　美緒 (M2)</v>
      </c>
      <c r="Q337" s="2" t="str">
        <f t="shared" si="16"/>
        <v>ﾂｼﾞｲ ﾐｵ</v>
      </c>
      <c r="R337" s="2" t="str">
        <f t="shared" si="17"/>
        <v>TSUJII Mio (00)</v>
      </c>
      <c r="S337" s="2" t="str">
        <f>IFERROR(IF($F337="","",INDEX(リスト!$C:$C,MATCH($F337,リスト!$B:$B,0))),"")</f>
        <v>29</v>
      </c>
      <c r="T337" s="2" t="str">
        <f>IFERROR(IF($K337="","",INDEX(リスト!$F:$F,MATCH($K337,リスト!$E:$E,0))),"")</f>
        <v>JPN</v>
      </c>
      <c r="U337" s="2" t="str">
        <f>IF($B337="","",RIGHT($G337*1000+200+COUNTIF($G$2:$G337,$G337),9))</f>
        <v>001124201</v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>平城・奈　良</v>
      </c>
    </row>
    <row r="338" spans="1:22" x14ac:dyDescent="0.45">
      <c r="A338" t="s">
        <v>2348</v>
      </c>
      <c r="B338">
        <v>337</v>
      </c>
      <c r="C338" t="s">
        <v>2360</v>
      </c>
      <c r="D338" t="s">
        <v>2361</v>
      </c>
      <c r="E338">
        <v>4</v>
      </c>
      <c r="F338" t="s">
        <v>119</v>
      </c>
      <c r="G338">
        <v>20021021</v>
      </c>
      <c r="H338" t="s">
        <v>2362</v>
      </c>
      <c r="I338" t="s">
        <v>2363</v>
      </c>
      <c r="J338" t="s">
        <v>965</v>
      </c>
      <c r="K338" t="s">
        <v>141</v>
      </c>
      <c r="L338" t="s">
        <v>119</v>
      </c>
      <c r="M338" t="s">
        <v>2364</v>
      </c>
      <c r="O338" s="2" t="str">
        <f>IFERROR(IF($B338="","",INDEX(所属情報!$E:$E,MATCH($A338,所属情報!$A:$A,0))),"")</f>
        <v>Osaka Kyoiku Univ.</v>
      </c>
      <c r="P338" s="2" t="str">
        <f t="shared" si="15"/>
        <v>小村　愛 (4)</v>
      </c>
      <c r="Q338" s="2" t="str">
        <f t="shared" si="16"/>
        <v>ｺﾑﾗ ｱｲ</v>
      </c>
      <c r="R338" s="2" t="str">
        <f t="shared" si="17"/>
        <v>KOMURA Ai (02)</v>
      </c>
      <c r="S338" s="2" t="str">
        <f>IFERROR(IF($F338="","",INDEX(リスト!$C:$C,MATCH($F338,リスト!$B:$B,0))),"")</f>
        <v>40</v>
      </c>
      <c r="T338" s="2" t="str">
        <f>IFERROR(IF($K338="","",INDEX(リスト!$F:$F,MATCH($K338,リスト!$E:$E,0))),"")</f>
        <v>JPN</v>
      </c>
      <c r="U338" s="2" t="str">
        <f>IF($B338="","",RIGHT($G338*1000+200+COUNTIF($G$2:$G338,$G338),9))</f>
        <v>021021201</v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>東筑・福　岡</v>
      </c>
    </row>
    <row r="339" spans="1:22" x14ac:dyDescent="0.45">
      <c r="A339" t="s">
        <v>2348</v>
      </c>
      <c r="B339">
        <v>338</v>
      </c>
      <c r="C339" t="s">
        <v>2365</v>
      </c>
      <c r="D339" t="s">
        <v>2366</v>
      </c>
      <c r="E339">
        <v>4</v>
      </c>
      <c r="F339" t="s">
        <v>105</v>
      </c>
      <c r="G339">
        <v>20020413</v>
      </c>
      <c r="H339" t="s">
        <v>2367</v>
      </c>
      <c r="I339" t="s">
        <v>2368</v>
      </c>
      <c r="J339" t="s">
        <v>2369</v>
      </c>
      <c r="K339" t="s">
        <v>141</v>
      </c>
      <c r="L339" t="s">
        <v>105</v>
      </c>
      <c r="M339" t="s">
        <v>714</v>
      </c>
      <c r="O339" s="2" t="str">
        <f>IFERROR(IF($B339="","",INDEX(所属情報!$E:$E,MATCH($A339,所属情報!$A:$A,0))),"")</f>
        <v>Osaka Kyoiku Univ.</v>
      </c>
      <c r="P339" s="2" t="str">
        <f t="shared" si="15"/>
        <v>原　佳奈穂 (4)</v>
      </c>
      <c r="Q339" s="2" t="str">
        <f t="shared" si="16"/>
        <v>ﾊﾗ ｶﾅﾎ</v>
      </c>
      <c r="R339" s="2" t="str">
        <f t="shared" si="17"/>
        <v>HARA Kanaho (02)</v>
      </c>
      <c r="S339" s="2" t="str">
        <f>IFERROR(IF($F339="","",INDEX(リスト!$C:$C,MATCH($F339,リスト!$B:$B,0))),"")</f>
        <v>33</v>
      </c>
      <c r="T339" s="2" t="str">
        <f>IFERROR(IF($K339="","",INDEX(リスト!$F:$F,MATCH($K339,リスト!$E:$E,0))),"")</f>
        <v>JPN</v>
      </c>
      <c r="U339" s="2" t="str">
        <f>IF($B339="","",RIGHT($G339*1000+200+COUNTIF($G$2:$G339,$G339),9))</f>
        <v>020413201</v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>岡山操山・岡　山</v>
      </c>
    </row>
    <row r="340" spans="1:22" x14ac:dyDescent="0.45">
      <c r="A340" t="s">
        <v>2348</v>
      </c>
      <c r="B340">
        <v>339</v>
      </c>
      <c r="C340" t="s">
        <v>2370</v>
      </c>
      <c r="D340" t="s">
        <v>2371</v>
      </c>
      <c r="E340">
        <v>4</v>
      </c>
      <c r="F340" t="s">
        <v>93</v>
      </c>
      <c r="G340">
        <v>20020512</v>
      </c>
      <c r="H340" t="s">
        <v>2372</v>
      </c>
      <c r="I340" t="s">
        <v>2373</v>
      </c>
      <c r="J340" t="s">
        <v>909</v>
      </c>
      <c r="K340" t="s">
        <v>141</v>
      </c>
      <c r="L340" t="s">
        <v>93</v>
      </c>
      <c r="M340" t="s">
        <v>2374</v>
      </c>
      <c r="O340" s="2" t="str">
        <f>IFERROR(IF($B340="","",INDEX(所属情報!$E:$E,MATCH($A340,所属情報!$A:$A,0))),"")</f>
        <v>Osaka Kyoiku Univ.</v>
      </c>
      <c r="P340" s="2" t="str">
        <f t="shared" si="15"/>
        <v>保田　朋香 (4)</v>
      </c>
      <c r="Q340" s="2" t="str">
        <f t="shared" si="16"/>
        <v>ﾔｽﾀﾞ ﾎﾉｶ</v>
      </c>
      <c r="R340" s="2" t="str">
        <f t="shared" si="17"/>
        <v>YASUDA Honoka (02)</v>
      </c>
      <c r="S340" s="2" t="str">
        <f>IFERROR(IF($F340="","",INDEX(リスト!$C:$C,MATCH($F340,リスト!$B:$B,0))),"")</f>
        <v>27</v>
      </c>
      <c r="T340" s="2" t="str">
        <f>IFERROR(IF($K340="","",INDEX(リスト!$F:$F,MATCH($K340,リスト!$E:$E,0))),"")</f>
        <v>JPN</v>
      </c>
      <c r="U340" s="2" t="str">
        <f>IF($B340="","",RIGHT($G340*1000+200+COUNTIF($G$2:$G340,$G340),9))</f>
        <v>020512201</v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>天王寺・大　阪</v>
      </c>
    </row>
    <row r="341" spans="1:22" x14ac:dyDescent="0.45">
      <c r="A341" t="s">
        <v>2348</v>
      </c>
      <c r="B341">
        <v>340</v>
      </c>
      <c r="C341" t="s">
        <v>2375</v>
      </c>
      <c r="D341" t="s">
        <v>2376</v>
      </c>
      <c r="E341">
        <v>3</v>
      </c>
      <c r="F341" t="s">
        <v>95</v>
      </c>
      <c r="G341">
        <v>20040228</v>
      </c>
      <c r="H341" t="s">
        <v>2377</v>
      </c>
      <c r="I341" t="s">
        <v>2378</v>
      </c>
      <c r="J341" t="s">
        <v>1225</v>
      </c>
      <c r="K341" t="s">
        <v>141</v>
      </c>
      <c r="L341" t="s">
        <v>95</v>
      </c>
      <c r="M341" t="s">
        <v>2379</v>
      </c>
      <c r="O341" s="2" t="str">
        <f>IFERROR(IF($B341="","",INDEX(所属情報!$E:$E,MATCH($A341,所属情報!$A:$A,0))),"")</f>
        <v>Osaka Kyoiku Univ.</v>
      </c>
      <c r="P341" s="2" t="str">
        <f t="shared" si="15"/>
        <v>安藤　美結 (3)</v>
      </c>
      <c r="Q341" s="2" t="str">
        <f t="shared" si="16"/>
        <v>ｱﾝﾄﾞｳ ﾐﾕｳ</v>
      </c>
      <c r="R341" s="2" t="str">
        <f t="shared" si="17"/>
        <v>ANDO Miyu (04)</v>
      </c>
      <c r="S341" s="2" t="str">
        <f>IFERROR(IF($F341="","",INDEX(リスト!$C:$C,MATCH($F341,リスト!$B:$B,0))),"")</f>
        <v>28</v>
      </c>
      <c r="T341" s="2" t="str">
        <f>IFERROR(IF($K341="","",INDEX(リスト!$F:$F,MATCH($K341,リスト!$E:$E,0))),"")</f>
        <v>JPN</v>
      </c>
      <c r="U341" s="2" t="str">
        <f>IF($B341="","",RIGHT($G341*1000+200+COUNTIF($G$2:$G341,$G341),9))</f>
        <v>040228201</v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>県立西宮・兵　庫</v>
      </c>
    </row>
    <row r="342" spans="1:22" x14ac:dyDescent="0.45">
      <c r="A342" t="s">
        <v>2348</v>
      </c>
      <c r="B342">
        <v>341</v>
      </c>
      <c r="C342" t="s">
        <v>2380</v>
      </c>
      <c r="D342" t="s">
        <v>2381</v>
      </c>
      <c r="E342">
        <v>3</v>
      </c>
      <c r="F342" t="s">
        <v>97</v>
      </c>
      <c r="G342">
        <v>20030709</v>
      </c>
      <c r="H342" t="s">
        <v>2382</v>
      </c>
      <c r="I342" t="s">
        <v>2383</v>
      </c>
      <c r="J342" t="s">
        <v>2384</v>
      </c>
      <c r="K342" t="s">
        <v>141</v>
      </c>
      <c r="L342" t="s">
        <v>97</v>
      </c>
      <c r="M342" t="s">
        <v>2385</v>
      </c>
      <c r="O342" s="2" t="str">
        <f>IFERROR(IF($B342="","",INDEX(所属情報!$E:$E,MATCH($A342,所属情報!$A:$A,0))),"")</f>
        <v>Osaka Kyoiku Univ.</v>
      </c>
      <c r="P342" s="2" t="str">
        <f t="shared" si="15"/>
        <v>片岡　千尋 (3)</v>
      </c>
      <c r="Q342" s="2" t="str">
        <f t="shared" si="16"/>
        <v>ｶﾀｵｶ ﾁﾋﾛ</v>
      </c>
      <c r="R342" s="2" t="str">
        <f t="shared" si="17"/>
        <v>KATAOKA Chihiro (03)</v>
      </c>
      <c r="S342" s="2" t="str">
        <f>IFERROR(IF($F342="","",INDEX(リスト!$C:$C,MATCH($F342,リスト!$B:$B,0))),"")</f>
        <v>29</v>
      </c>
      <c r="T342" s="2" t="str">
        <f>IFERROR(IF($K342="","",INDEX(リスト!$F:$F,MATCH($K342,リスト!$E:$E,0))),"")</f>
        <v>JPN</v>
      </c>
      <c r="U342" s="2" t="str">
        <f>IF($B342="","",RIGHT($G342*1000+200+COUNTIF($G$2:$G342,$G342),9))</f>
        <v>030709201</v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>畝傍・奈　良</v>
      </c>
    </row>
    <row r="343" spans="1:22" x14ac:dyDescent="0.45">
      <c r="A343" t="s">
        <v>2348</v>
      </c>
      <c r="B343">
        <v>342</v>
      </c>
      <c r="C343" t="s">
        <v>2386</v>
      </c>
      <c r="D343" t="s">
        <v>2387</v>
      </c>
      <c r="E343">
        <v>3</v>
      </c>
      <c r="F343" t="s">
        <v>115</v>
      </c>
      <c r="G343">
        <v>20030509</v>
      </c>
      <c r="H343" t="s">
        <v>2388</v>
      </c>
      <c r="I343" t="s">
        <v>2389</v>
      </c>
      <c r="J343" t="s">
        <v>2390</v>
      </c>
      <c r="K343" t="s">
        <v>141</v>
      </c>
      <c r="L343" t="s">
        <v>115</v>
      </c>
      <c r="M343" t="s">
        <v>2353</v>
      </c>
      <c r="O343" s="2" t="str">
        <f>IFERROR(IF($B343="","",INDEX(所属情報!$E:$E,MATCH($A343,所属情報!$A:$A,0))),"")</f>
        <v>Osaka Kyoiku Univ.</v>
      </c>
      <c r="P343" s="2" t="str">
        <f t="shared" si="15"/>
        <v>世良　柚実乃 (3)</v>
      </c>
      <c r="Q343" s="2" t="str">
        <f t="shared" si="16"/>
        <v>ｾﾗ ﾕﾐﾉ</v>
      </c>
      <c r="R343" s="2" t="str">
        <f t="shared" si="17"/>
        <v>SERA Yumino (03)</v>
      </c>
      <c r="S343" s="2" t="str">
        <f>IFERROR(IF($F343="","",INDEX(リスト!$C:$C,MATCH($F343,リスト!$B:$B,0))),"")</f>
        <v>38</v>
      </c>
      <c r="T343" s="2" t="str">
        <f>IFERROR(IF($K343="","",INDEX(リスト!$F:$F,MATCH($K343,リスト!$E:$E,0))),"")</f>
        <v>JPN</v>
      </c>
      <c r="U343" s="2" t="str">
        <f>IF($B343="","",RIGHT($G343*1000+200+COUNTIF($G$2:$G343,$G343),9))</f>
        <v>030509201</v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>松山北・愛　媛</v>
      </c>
    </row>
    <row r="344" spans="1:22" x14ac:dyDescent="0.45">
      <c r="A344" t="s">
        <v>2348</v>
      </c>
      <c r="B344">
        <v>343</v>
      </c>
      <c r="C344" t="s">
        <v>2391</v>
      </c>
      <c r="D344" t="s">
        <v>2392</v>
      </c>
      <c r="E344">
        <v>3</v>
      </c>
      <c r="F344" t="s">
        <v>75</v>
      </c>
      <c r="G344">
        <v>20030904</v>
      </c>
      <c r="H344" t="s">
        <v>2393</v>
      </c>
      <c r="I344" t="s">
        <v>1351</v>
      </c>
      <c r="J344" t="s">
        <v>2008</v>
      </c>
      <c r="K344" t="s">
        <v>141</v>
      </c>
      <c r="L344" t="s">
        <v>75</v>
      </c>
      <c r="M344" t="s">
        <v>2394</v>
      </c>
      <c r="O344" s="2" t="str">
        <f>IFERROR(IF($B344="","",INDEX(所属情報!$E:$E,MATCH($A344,所属情報!$A:$A,0))),"")</f>
        <v>Osaka Kyoiku Univ.</v>
      </c>
      <c r="P344" s="2" t="str">
        <f t="shared" si="15"/>
        <v>田中　花 (3)</v>
      </c>
      <c r="Q344" s="2" t="str">
        <f t="shared" si="16"/>
        <v>ﾀﾅｶ ﾊﾅ</v>
      </c>
      <c r="R344" s="2" t="str">
        <f t="shared" si="17"/>
        <v>TANAKA Hana (03)</v>
      </c>
      <c r="S344" s="2" t="str">
        <f>IFERROR(IF($F344="","",INDEX(リスト!$C:$C,MATCH($F344,リスト!$B:$B,0))),"")</f>
        <v>18</v>
      </c>
      <c r="T344" s="2" t="str">
        <f>IFERROR(IF($K344="","",INDEX(リスト!$F:$F,MATCH($K344,リスト!$E:$E,0))),"")</f>
        <v>JPN</v>
      </c>
      <c r="U344" s="2" t="str">
        <f>IF($B344="","",RIGHT($G344*1000+200+COUNTIF($G$2:$G344,$G344),9))</f>
        <v>030904202</v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>高志・福　井</v>
      </c>
    </row>
    <row r="345" spans="1:22" x14ac:dyDescent="0.45">
      <c r="A345" t="s">
        <v>2348</v>
      </c>
      <c r="B345">
        <v>344</v>
      </c>
      <c r="C345" t="s">
        <v>2395</v>
      </c>
      <c r="D345" t="s">
        <v>2396</v>
      </c>
      <c r="E345">
        <v>3</v>
      </c>
      <c r="F345" t="s">
        <v>93</v>
      </c>
      <c r="G345">
        <v>20030521</v>
      </c>
      <c r="H345" t="s">
        <v>2397</v>
      </c>
      <c r="I345" t="s">
        <v>2398</v>
      </c>
      <c r="J345" t="s">
        <v>1124</v>
      </c>
      <c r="K345" t="s">
        <v>141</v>
      </c>
      <c r="L345" t="s">
        <v>93</v>
      </c>
      <c r="M345" t="s">
        <v>2399</v>
      </c>
      <c r="O345" s="2" t="str">
        <f>IFERROR(IF($B345="","",INDEX(所属情報!$E:$E,MATCH($A345,所属情報!$A:$A,0))),"")</f>
        <v>Osaka Kyoiku Univ.</v>
      </c>
      <c r="P345" s="2" t="str">
        <f t="shared" si="15"/>
        <v>太農　晴菜 (3)</v>
      </c>
      <c r="Q345" s="2" t="str">
        <f t="shared" si="16"/>
        <v>ﾀﾉｳ ﾊﾙﾅ</v>
      </c>
      <c r="R345" s="2" t="str">
        <f t="shared" si="17"/>
        <v>TANO Haruna (03)</v>
      </c>
      <c r="S345" s="2" t="str">
        <f>IFERROR(IF($F345="","",INDEX(リスト!$C:$C,MATCH($F345,リスト!$B:$B,0))),"")</f>
        <v>27</v>
      </c>
      <c r="T345" s="2" t="str">
        <f>IFERROR(IF($K345="","",INDEX(リスト!$F:$F,MATCH($K345,リスト!$E:$E,0))),"")</f>
        <v>JPN</v>
      </c>
      <c r="U345" s="2" t="str">
        <f>IF($B345="","",RIGHT($G345*1000+200+COUNTIF($G$2:$G345,$G345),9))</f>
        <v>030521201</v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>泉陽・大　阪</v>
      </c>
    </row>
    <row r="346" spans="1:22" x14ac:dyDescent="0.45">
      <c r="A346" t="s">
        <v>2348</v>
      </c>
      <c r="B346">
        <v>345</v>
      </c>
      <c r="C346" t="s">
        <v>2400</v>
      </c>
      <c r="D346" t="s">
        <v>2401</v>
      </c>
      <c r="E346">
        <v>3</v>
      </c>
      <c r="F346" t="s">
        <v>93</v>
      </c>
      <c r="G346">
        <v>20021115</v>
      </c>
      <c r="H346" t="s">
        <v>2402</v>
      </c>
      <c r="I346" t="s">
        <v>2403</v>
      </c>
      <c r="J346" t="s">
        <v>2404</v>
      </c>
      <c r="K346" t="s">
        <v>141</v>
      </c>
      <c r="L346" t="s">
        <v>95</v>
      </c>
      <c r="M346" t="s">
        <v>1941</v>
      </c>
      <c r="O346" s="2" t="str">
        <f>IFERROR(IF($B346="","",INDEX(所属情報!$E:$E,MATCH($A346,所属情報!$A:$A,0))),"")</f>
        <v>Osaka Kyoiku Univ.</v>
      </c>
      <c r="P346" s="2" t="str">
        <f t="shared" si="15"/>
        <v>藤井　すずな (3)</v>
      </c>
      <c r="Q346" s="2" t="str">
        <f t="shared" si="16"/>
        <v>ﾌｼﾞｲ ｽｽﾞﾅ</v>
      </c>
      <c r="R346" s="2" t="str">
        <f t="shared" si="17"/>
        <v>FUJII Suzuna (02)</v>
      </c>
      <c r="S346" s="2" t="str">
        <f>IFERROR(IF($F346="","",INDEX(リスト!$C:$C,MATCH($F346,リスト!$B:$B,0))),"")</f>
        <v>27</v>
      </c>
      <c r="T346" s="2" t="str">
        <f>IFERROR(IF($K346="","",INDEX(リスト!$F:$F,MATCH($K346,リスト!$E:$E,0))),"")</f>
        <v>JPN</v>
      </c>
      <c r="U346" s="2" t="str">
        <f>IF($B346="","",RIGHT($G346*1000+200+COUNTIF($G$2:$G346,$G346),9))</f>
        <v>021115201</v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>小野・兵　庫</v>
      </c>
    </row>
    <row r="347" spans="1:22" x14ac:dyDescent="0.45">
      <c r="A347" t="s">
        <v>2348</v>
      </c>
      <c r="B347">
        <v>346</v>
      </c>
      <c r="C347" t="s">
        <v>2405</v>
      </c>
      <c r="D347" t="s">
        <v>2406</v>
      </c>
      <c r="E347">
        <v>3</v>
      </c>
      <c r="F347" t="s">
        <v>93</v>
      </c>
      <c r="G347">
        <v>20031117</v>
      </c>
      <c r="H347" t="s">
        <v>2407</v>
      </c>
      <c r="I347" t="s">
        <v>2408</v>
      </c>
      <c r="J347" t="s">
        <v>1548</v>
      </c>
      <c r="K347" t="s">
        <v>141</v>
      </c>
      <c r="L347" t="s">
        <v>93</v>
      </c>
      <c r="M347" t="s">
        <v>2409</v>
      </c>
      <c r="O347" s="2" t="str">
        <f>IFERROR(IF($B347="","",INDEX(所属情報!$E:$E,MATCH($A347,所属情報!$A:$A,0))),"")</f>
        <v>Osaka Kyoiku Univ.</v>
      </c>
      <c r="P347" s="2" t="str">
        <f t="shared" si="15"/>
        <v>前原　ゆい (3)</v>
      </c>
      <c r="Q347" s="2" t="str">
        <f t="shared" si="16"/>
        <v>ﾏｴﾊﾗ ﾕｲ</v>
      </c>
      <c r="R347" s="2" t="str">
        <f t="shared" si="17"/>
        <v>MAEHARA Yui (03)</v>
      </c>
      <c r="S347" s="2" t="str">
        <f>IFERROR(IF($F347="","",INDEX(リスト!$C:$C,MATCH($F347,リスト!$B:$B,0))),"")</f>
        <v>27</v>
      </c>
      <c r="T347" s="2" t="str">
        <f>IFERROR(IF($K347="","",INDEX(リスト!$F:$F,MATCH($K347,リスト!$E:$E,0))),"")</f>
        <v>JPN</v>
      </c>
      <c r="U347" s="2" t="str">
        <f>IF($B347="","",RIGHT($G347*1000+200+COUNTIF($G$2:$G347,$G347),9))</f>
        <v>031117201</v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>生野・大　阪</v>
      </c>
    </row>
    <row r="348" spans="1:22" x14ac:dyDescent="0.45">
      <c r="A348" t="s">
        <v>2348</v>
      </c>
      <c r="B348">
        <v>347</v>
      </c>
      <c r="C348" t="s">
        <v>2410</v>
      </c>
      <c r="D348" t="s">
        <v>2411</v>
      </c>
      <c r="E348">
        <v>3</v>
      </c>
      <c r="F348" t="s">
        <v>93</v>
      </c>
      <c r="G348">
        <v>20030926</v>
      </c>
      <c r="H348" t="s">
        <v>2412</v>
      </c>
      <c r="I348" t="s">
        <v>2413</v>
      </c>
      <c r="J348" t="s">
        <v>2414</v>
      </c>
      <c r="K348" t="s">
        <v>141</v>
      </c>
      <c r="L348" t="s">
        <v>93</v>
      </c>
      <c r="M348" t="s">
        <v>2415</v>
      </c>
      <c r="O348" s="2" t="str">
        <f>IFERROR(IF($B348="","",INDEX(所属情報!$E:$E,MATCH($A348,所属情報!$A:$A,0))),"")</f>
        <v>Osaka Kyoiku Univ.</v>
      </c>
      <c r="P348" s="2" t="str">
        <f t="shared" si="15"/>
        <v>南　咲里 (3)</v>
      </c>
      <c r="Q348" s="2" t="str">
        <f t="shared" si="16"/>
        <v>ﾐﾅﾐ ｻﾘ</v>
      </c>
      <c r="R348" s="2" t="str">
        <f t="shared" si="17"/>
        <v>MINAMI Sari (03)</v>
      </c>
      <c r="S348" s="2" t="str">
        <f>IFERROR(IF($F348="","",INDEX(リスト!$C:$C,MATCH($F348,リスト!$B:$B,0))),"")</f>
        <v>27</v>
      </c>
      <c r="T348" s="2" t="str">
        <f>IFERROR(IF($K348="","",INDEX(リスト!$F:$F,MATCH($K348,リスト!$E:$E,0))),"")</f>
        <v>JPN</v>
      </c>
      <c r="U348" s="2" t="str">
        <f>IF($B348="","",RIGHT($G348*1000+200+COUNTIF($G$2:$G348,$G348),9))</f>
        <v>030926201</v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>岸和田・大　阪</v>
      </c>
    </row>
    <row r="349" spans="1:22" x14ac:dyDescent="0.45">
      <c r="A349" t="s">
        <v>2348</v>
      </c>
      <c r="B349">
        <v>348</v>
      </c>
      <c r="C349" t="s">
        <v>2416</v>
      </c>
      <c r="D349" t="s">
        <v>2417</v>
      </c>
      <c r="E349">
        <v>3</v>
      </c>
      <c r="F349" t="s">
        <v>93</v>
      </c>
      <c r="G349">
        <v>20031122</v>
      </c>
      <c r="H349" t="s">
        <v>2418</v>
      </c>
      <c r="I349" t="s">
        <v>2419</v>
      </c>
      <c r="J349" t="s">
        <v>1078</v>
      </c>
      <c r="K349" t="s">
        <v>141</v>
      </c>
      <c r="L349" t="s">
        <v>93</v>
      </c>
      <c r="M349" t="s">
        <v>2420</v>
      </c>
      <c r="O349" s="2" t="str">
        <f>IFERROR(IF($B349="","",INDEX(所属情報!$E:$E,MATCH($A349,所属情報!$A:$A,0))),"")</f>
        <v>Osaka Kyoiku Univ.</v>
      </c>
      <c r="P349" s="2" t="str">
        <f t="shared" si="15"/>
        <v>山岸　朱里 (3)</v>
      </c>
      <c r="Q349" s="2" t="str">
        <f t="shared" si="16"/>
        <v>ﾔﾏｷﾞｼ ｱｶﾘ</v>
      </c>
      <c r="R349" s="2" t="str">
        <f t="shared" si="17"/>
        <v>YAMAGISHI Akari (03)</v>
      </c>
      <c r="S349" s="2" t="str">
        <f>IFERROR(IF($F349="","",INDEX(リスト!$C:$C,MATCH($F349,リスト!$B:$B,0))),"")</f>
        <v>27</v>
      </c>
      <c r="T349" s="2" t="str">
        <f>IFERROR(IF($K349="","",INDEX(リスト!$F:$F,MATCH($K349,リスト!$E:$E,0))),"")</f>
        <v>JPN</v>
      </c>
      <c r="U349" s="2" t="str">
        <f>IF($B349="","",RIGHT($G349*1000+200+COUNTIF($G$2:$G349,$G349),9))</f>
        <v>031122201</v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>長野・大　阪</v>
      </c>
    </row>
    <row r="350" spans="1:22" x14ac:dyDescent="0.45">
      <c r="A350" t="s">
        <v>2348</v>
      </c>
      <c r="B350">
        <v>349</v>
      </c>
      <c r="C350" t="s">
        <v>2421</v>
      </c>
      <c r="D350" t="s">
        <v>2422</v>
      </c>
      <c r="E350">
        <v>3</v>
      </c>
      <c r="F350" t="s">
        <v>85</v>
      </c>
      <c r="G350">
        <v>20040107</v>
      </c>
      <c r="H350" t="s">
        <v>2423</v>
      </c>
      <c r="I350" t="s">
        <v>746</v>
      </c>
      <c r="J350" t="s">
        <v>1548</v>
      </c>
      <c r="K350" t="s">
        <v>141</v>
      </c>
      <c r="L350" t="s">
        <v>85</v>
      </c>
      <c r="M350" t="s">
        <v>2424</v>
      </c>
      <c r="O350" s="2" t="str">
        <f>IFERROR(IF($B350="","",INDEX(所属情報!$E:$E,MATCH($A350,所属情報!$A:$A,0))),"")</f>
        <v>Osaka Kyoiku Univ.</v>
      </c>
      <c r="P350" s="2" t="str">
        <f t="shared" si="15"/>
        <v>渡邉　結衣 (3)</v>
      </c>
      <c r="Q350" s="2" t="str">
        <f t="shared" si="16"/>
        <v>ﾜﾀﾅﾍﾞ ﾕｲ</v>
      </c>
      <c r="R350" s="2" t="str">
        <f t="shared" si="17"/>
        <v>WATANABE Yui (04)</v>
      </c>
      <c r="S350" s="2" t="str">
        <f>IFERROR(IF($F350="","",INDEX(リスト!$C:$C,MATCH($F350,リスト!$B:$B,0))),"")</f>
        <v>23</v>
      </c>
      <c r="T350" s="2" t="str">
        <f>IFERROR(IF($K350="","",INDEX(リスト!$F:$F,MATCH($K350,リスト!$E:$E,0))),"")</f>
        <v>JPN</v>
      </c>
      <c r="U350" s="2" t="str">
        <f>IF($B350="","",RIGHT($G350*1000+200+COUNTIF($G$2:$G350,$G350),9))</f>
        <v>040107201</v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>西尾・愛　知</v>
      </c>
    </row>
    <row r="351" spans="1:22" x14ac:dyDescent="0.45">
      <c r="A351" t="s">
        <v>2348</v>
      </c>
      <c r="B351">
        <v>350</v>
      </c>
      <c r="C351" t="s">
        <v>2425</v>
      </c>
      <c r="D351" t="s">
        <v>2426</v>
      </c>
      <c r="E351">
        <v>2</v>
      </c>
      <c r="F351" t="s">
        <v>117</v>
      </c>
      <c r="G351">
        <v>20041206</v>
      </c>
      <c r="H351" t="s">
        <v>2427</v>
      </c>
      <c r="I351" t="s">
        <v>2428</v>
      </c>
      <c r="J351" t="s">
        <v>938</v>
      </c>
      <c r="K351" t="s">
        <v>141</v>
      </c>
      <c r="L351" t="s">
        <v>117</v>
      </c>
      <c r="M351" t="s">
        <v>2429</v>
      </c>
      <c r="O351" s="2" t="str">
        <f>IFERROR(IF($B351="","",INDEX(所属情報!$E:$E,MATCH($A351,所属情報!$A:$A,0))),"")</f>
        <v>Osaka Kyoiku Univ.</v>
      </c>
      <c r="P351" s="2" t="str">
        <f t="shared" si="15"/>
        <v>竹下　咲来 (2)</v>
      </c>
      <c r="Q351" s="2" t="str">
        <f t="shared" si="16"/>
        <v>ﾀｹｼﾀ ｻｸﾗ</v>
      </c>
      <c r="R351" s="2" t="str">
        <f t="shared" si="17"/>
        <v>TAKESHITA Sakura (04)</v>
      </c>
      <c r="S351" s="2" t="str">
        <f>IFERROR(IF($F351="","",INDEX(リスト!$C:$C,MATCH($F351,リスト!$B:$B,0))),"")</f>
        <v>39</v>
      </c>
      <c r="T351" s="2" t="str">
        <f>IFERROR(IF($K351="","",INDEX(リスト!$F:$F,MATCH($K351,リスト!$E:$E,0))),"")</f>
        <v>JPN</v>
      </c>
      <c r="U351" s="2" t="str">
        <f>IF($B351="","",RIGHT($G351*1000+200+COUNTIF($G$2:$G351,$G351),9))</f>
        <v>041206201</v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>高知学芸・高　知</v>
      </c>
    </row>
    <row r="352" spans="1:22" x14ac:dyDescent="0.45">
      <c r="A352" t="s">
        <v>2348</v>
      </c>
      <c r="B352">
        <v>351</v>
      </c>
      <c r="C352" t="s">
        <v>2430</v>
      </c>
      <c r="D352" t="s">
        <v>2431</v>
      </c>
      <c r="E352">
        <v>2</v>
      </c>
      <c r="F352" t="s">
        <v>93</v>
      </c>
      <c r="G352">
        <v>20040629</v>
      </c>
      <c r="H352" t="s">
        <v>2432</v>
      </c>
      <c r="I352" t="s">
        <v>2433</v>
      </c>
      <c r="J352" t="s">
        <v>2434</v>
      </c>
      <c r="K352" t="s">
        <v>141</v>
      </c>
      <c r="L352" t="s">
        <v>93</v>
      </c>
      <c r="M352" t="s">
        <v>2409</v>
      </c>
      <c r="O352" s="2" t="str">
        <f>IFERROR(IF($B352="","",INDEX(所属情報!$E:$E,MATCH($A352,所属情報!$A:$A,0))),"")</f>
        <v>Osaka Kyoiku Univ.</v>
      </c>
      <c r="P352" s="2" t="str">
        <f t="shared" si="15"/>
        <v>浅本　涼香 (2)</v>
      </c>
      <c r="Q352" s="2" t="str">
        <f t="shared" si="16"/>
        <v>ｱｻﾓﾄ ｽｽﾞｶ</v>
      </c>
      <c r="R352" s="2" t="str">
        <f t="shared" si="17"/>
        <v>ASAMOTO Suzuka (04)</v>
      </c>
      <c r="S352" s="2" t="str">
        <f>IFERROR(IF($F352="","",INDEX(リスト!$C:$C,MATCH($F352,リスト!$B:$B,0))),"")</f>
        <v>27</v>
      </c>
      <c r="T352" s="2" t="str">
        <f>IFERROR(IF($K352="","",INDEX(リスト!$F:$F,MATCH($K352,リスト!$E:$E,0))),"")</f>
        <v>JPN</v>
      </c>
      <c r="U352" s="2" t="str">
        <f>IF($B352="","",RIGHT($G352*1000+200+COUNTIF($G$2:$G352,$G352),9))</f>
        <v>040629201</v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>生野・大　阪</v>
      </c>
    </row>
    <row r="353" spans="1:22" x14ac:dyDescent="0.45">
      <c r="A353" t="s">
        <v>2348</v>
      </c>
      <c r="B353">
        <v>352</v>
      </c>
      <c r="C353" t="s">
        <v>2435</v>
      </c>
      <c r="D353" t="s">
        <v>2436</v>
      </c>
      <c r="E353">
        <v>2</v>
      </c>
      <c r="F353" t="s">
        <v>75</v>
      </c>
      <c r="G353">
        <v>20041029</v>
      </c>
      <c r="H353" t="s">
        <v>2437</v>
      </c>
      <c r="I353" t="s">
        <v>2438</v>
      </c>
      <c r="J353" t="s">
        <v>1190</v>
      </c>
      <c r="K353" t="s">
        <v>141</v>
      </c>
      <c r="L353" t="s">
        <v>75</v>
      </c>
      <c r="M353" t="s">
        <v>2439</v>
      </c>
      <c r="O353" s="2" t="str">
        <f>IFERROR(IF($B353="","",INDEX(所属情報!$E:$E,MATCH($A353,所属情報!$A:$A,0))),"")</f>
        <v>Osaka Kyoiku Univ.</v>
      </c>
      <c r="P353" s="2" t="str">
        <f t="shared" si="15"/>
        <v>苅谷　真奈 (2)</v>
      </c>
      <c r="Q353" s="2" t="str">
        <f t="shared" si="16"/>
        <v>ｶﾘﾔ ﾏﾅ</v>
      </c>
      <c r="R353" s="2" t="str">
        <f t="shared" si="17"/>
        <v>KARIYA Mana (04)</v>
      </c>
      <c r="S353" s="2" t="str">
        <f>IFERROR(IF($F353="","",INDEX(リスト!$C:$C,MATCH($F353,リスト!$B:$B,0))),"")</f>
        <v>18</v>
      </c>
      <c r="T353" s="2" t="str">
        <f>IFERROR(IF($K353="","",INDEX(リスト!$F:$F,MATCH($K353,リスト!$E:$E,0))),"")</f>
        <v>JPN</v>
      </c>
      <c r="U353" s="2" t="str">
        <f>IF($B353="","",RIGHT($G353*1000+200+COUNTIF($G$2:$G353,$G353),9))</f>
        <v>041029201</v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>鯖江・福　井</v>
      </c>
    </row>
    <row r="354" spans="1:22" x14ac:dyDescent="0.45">
      <c r="A354" t="s">
        <v>2348</v>
      </c>
      <c r="B354">
        <v>353</v>
      </c>
      <c r="C354" t="s">
        <v>2440</v>
      </c>
      <c r="D354" t="s">
        <v>2441</v>
      </c>
      <c r="E354">
        <v>2</v>
      </c>
      <c r="F354" t="s">
        <v>87</v>
      </c>
      <c r="G354">
        <v>20050326</v>
      </c>
      <c r="H354" t="s">
        <v>2442</v>
      </c>
      <c r="I354" t="s">
        <v>2443</v>
      </c>
      <c r="J354" t="s">
        <v>2444</v>
      </c>
      <c r="K354" t="s">
        <v>141</v>
      </c>
      <c r="L354" t="s">
        <v>87</v>
      </c>
      <c r="M354" t="s">
        <v>2445</v>
      </c>
      <c r="O354" s="2" t="str">
        <f>IFERROR(IF($B354="","",INDEX(所属情報!$E:$E,MATCH($A354,所属情報!$A:$A,0))),"")</f>
        <v>Osaka Kyoiku Univ.</v>
      </c>
      <c r="P354" s="2" t="str">
        <f t="shared" si="15"/>
        <v>大杉　遥子 (2)</v>
      </c>
      <c r="Q354" s="2" t="str">
        <f t="shared" si="16"/>
        <v>ｵｵｽｷﾞ ﾊﾙｺ</v>
      </c>
      <c r="R354" s="2" t="str">
        <f t="shared" si="17"/>
        <v>OSUGI Haruko (05)</v>
      </c>
      <c r="S354" s="2" t="str">
        <f>IFERROR(IF($F354="","",INDEX(リスト!$C:$C,MATCH($F354,リスト!$B:$B,0))),"")</f>
        <v>24</v>
      </c>
      <c r="T354" s="2" t="str">
        <f>IFERROR(IF($K354="","",INDEX(リスト!$F:$F,MATCH($K354,リスト!$E:$E,0))),"")</f>
        <v>JPN</v>
      </c>
      <c r="U354" s="2" t="str">
        <f>IF($B354="","",RIGHT($G354*1000+200+COUNTIF($G$2:$G354,$G354),9))</f>
        <v>050326201</v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>津・三　重</v>
      </c>
    </row>
    <row r="355" spans="1:22" x14ac:dyDescent="0.45">
      <c r="A355" t="s">
        <v>2348</v>
      </c>
      <c r="B355">
        <v>354</v>
      </c>
      <c r="C355" t="s">
        <v>2446</v>
      </c>
      <c r="D355" t="s">
        <v>2447</v>
      </c>
      <c r="E355">
        <v>2</v>
      </c>
      <c r="F355" t="s">
        <v>93</v>
      </c>
      <c r="G355">
        <v>20040609</v>
      </c>
      <c r="H355" t="s">
        <v>2448</v>
      </c>
      <c r="I355" t="s">
        <v>2449</v>
      </c>
      <c r="J355" t="s">
        <v>2450</v>
      </c>
      <c r="K355" t="s">
        <v>141</v>
      </c>
      <c r="L355" t="s">
        <v>95</v>
      </c>
      <c r="M355" t="s">
        <v>2451</v>
      </c>
      <c r="O355" s="2" t="str">
        <f>IFERROR(IF($B355="","",INDEX(所属情報!$E:$E,MATCH($A355,所属情報!$A:$A,0))),"")</f>
        <v>Osaka Kyoiku Univ.</v>
      </c>
      <c r="P355" s="2" t="str">
        <f t="shared" si="15"/>
        <v>亀井　幹菜 (2)</v>
      </c>
      <c r="Q355" s="2" t="str">
        <f t="shared" si="16"/>
        <v>ｶﾒｲ ﾐｷﾅ</v>
      </c>
      <c r="R355" s="2" t="str">
        <f t="shared" si="17"/>
        <v>KAMEI Mikina (04)</v>
      </c>
      <c r="S355" s="2" t="str">
        <f>IFERROR(IF($F355="","",INDEX(リスト!$C:$C,MATCH($F355,リスト!$B:$B,0))),"")</f>
        <v>27</v>
      </c>
      <c r="T355" s="2" t="str">
        <f>IFERROR(IF($K355="","",INDEX(リスト!$F:$F,MATCH($K355,リスト!$E:$E,0))),"")</f>
        <v>JPN</v>
      </c>
      <c r="U355" s="2" t="str">
        <f>IF($B355="","",RIGHT($G355*1000+200+COUNTIF($G$2:$G355,$G355),9))</f>
        <v>040609201</v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>雲雀丘学園・兵　庫</v>
      </c>
    </row>
    <row r="356" spans="1:22" x14ac:dyDescent="0.45">
      <c r="A356" t="s">
        <v>2348</v>
      </c>
      <c r="B356">
        <v>355</v>
      </c>
      <c r="C356" t="s">
        <v>2452</v>
      </c>
      <c r="D356" t="s">
        <v>2453</v>
      </c>
      <c r="E356">
        <v>2</v>
      </c>
      <c r="F356" t="s">
        <v>93</v>
      </c>
      <c r="G356">
        <v>20050308</v>
      </c>
      <c r="H356" t="s">
        <v>2454</v>
      </c>
      <c r="I356" t="s">
        <v>2455</v>
      </c>
      <c r="J356" t="s">
        <v>1253</v>
      </c>
      <c r="K356" t="s">
        <v>141</v>
      </c>
      <c r="L356" t="s">
        <v>93</v>
      </c>
      <c r="M356" t="s">
        <v>2456</v>
      </c>
      <c r="O356" s="2" t="str">
        <f>IFERROR(IF($B356="","",INDEX(所属情報!$E:$E,MATCH($A356,所属情報!$A:$A,0))),"")</f>
        <v>Osaka Kyoiku Univ.</v>
      </c>
      <c r="P356" s="2" t="str">
        <f t="shared" si="15"/>
        <v>畑田　桜妃 (2)</v>
      </c>
      <c r="Q356" s="2" t="str">
        <f t="shared" si="16"/>
        <v>ﾊﾀﾀﾞ ｻｷ</v>
      </c>
      <c r="R356" s="2" t="str">
        <f t="shared" si="17"/>
        <v>HATADA Saki (05)</v>
      </c>
      <c r="S356" s="2" t="str">
        <f>IFERROR(IF($F356="","",INDEX(リスト!$C:$C,MATCH($F356,リスト!$B:$B,0))),"")</f>
        <v>27</v>
      </c>
      <c r="T356" s="2" t="str">
        <f>IFERROR(IF($K356="","",INDEX(リスト!$F:$F,MATCH($K356,リスト!$E:$E,0))),"")</f>
        <v>JPN</v>
      </c>
      <c r="U356" s="2" t="str">
        <f>IF($B356="","",RIGHT($G356*1000+200+COUNTIF($G$2:$G356,$G356),9))</f>
        <v>050308201</v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>桃山学院・大　阪</v>
      </c>
    </row>
    <row r="357" spans="1:22" x14ac:dyDescent="0.45">
      <c r="A357" t="s">
        <v>2348</v>
      </c>
      <c r="B357">
        <v>356</v>
      </c>
      <c r="C357" t="s">
        <v>2457</v>
      </c>
      <c r="D357" t="s">
        <v>2458</v>
      </c>
      <c r="E357">
        <v>3</v>
      </c>
      <c r="F357" t="s">
        <v>95</v>
      </c>
      <c r="G357">
        <v>20030425</v>
      </c>
      <c r="H357" t="s">
        <v>2459</v>
      </c>
      <c r="I357" t="s">
        <v>2460</v>
      </c>
      <c r="J357" t="s">
        <v>2461</v>
      </c>
      <c r="K357" t="s">
        <v>141</v>
      </c>
      <c r="L357" t="s">
        <v>95</v>
      </c>
      <c r="M357" t="s">
        <v>2379</v>
      </c>
      <c r="O357" s="2" t="str">
        <f>IFERROR(IF($B357="","",INDEX(所属情報!$E:$E,MATCH($A357,所属情報!$A:$A,0))),"")</f>
        <v>Osaka Kyoiku Univ.</v>
      </c>
      <c r="P357" s="2" t="str">
        <f t="shared" si="15"/>
        <v>杉戸　茉里奈 (3)</v>
      </c>
      <c r="Q357" s="2" t="str">
        <f t="shared" si="16"/>
        <v>ｽｷﾞﾄ ﾏﾘﾅ</v>
      </c>
      <c r="R357" s="2" t="str">
        <f t="shared" si="17"/>
        <v>SUGITO Marina (03)</v>
      </c>
      <c r="S357" s="2" t="str">
        <f>IFERROR(IF($F357="","",INDEX(リスト!$C:$C,MATCH($F357,リスト!$B:$B,0))),"")</f>
        <v>28</v>
      </c>
      <c r="T357" s="2" t="str">
        <f>IFERROR(IF($K357="","",INDEX(リスト!$F:$F,MATCH($K357,リスト!$E:$E,0))),"")</f>
        <v>JPN</v>
      </c>
      <c r="U357" s="2" t="str">
        <f>IF($B357="","",RIGHT($G357*1000+200+COUNTIF($G$2:$G357,$G357),9))</f>
        <v>030425202</v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>県立西宮・兵　庫</v>
      </c>
    </row>
    <row r="358" spans="1:22" x14ac:dyDescent="0.45">
      <c r="A358" t="s">
        <v>2462</v>
      </c>
      <c r="B358">
        <v>357</v>
      </c>
      <c r="C358" t="s">
        <v>2463</v>
      </c>
      <c r="D358" t="s">
        <v>2464</v>
      </c>
      <c r="E358">
        <v>5</v>
      </c>
      <c r="F358" t="s">
        <v>91</v>
      </c>
      <c r="G358">
        <v>20011109</v>
      </c>
      <c r="H358" t="s">
        <v>2465</v>
      </c>
      <c r="I358" t="s">
        <v>2466</v>
      </c>
      <c r="J358" t="s">
        <v>2467</v>
      </c>
      <c r="K358" t="s">
        <v>141</v>
      </c>
      <c r="L358" t="s">
        <v>91</v>
      </c>
      <c r="M358" t="s">
        <v>2468</v>
      </c>
      <c r="O358" s="2" t="str">
        <f>IFERROR(IF($B358="","",INDEX(所属情報!$E:$E,MATCH($A358,所属情報!$A:$A,0))),"")</f>
        <v>Doshisha Univ.</v>
      </c>
      <c r="P358" s="2" t="str">
        <f t="shared" si="15"/>
        <v>釆睪　見 (5)</v>
      </c>
      <c r="Q358" s="2" t="str">
        <f t="shared" si="16"/>
        <v>ﾜｹﾐ ﾏﾐﾕ</v>
      </c>
      <c r="R358" s="2" t="str">
        <f t="shared" si="17"/>
        <v>WAKEMI Mamiyu (01)</v>
      </c>
      <c r="S358" s="2" t="str">
        <f>IFERROR(IF($F358="","",INDEX(リスト!$C:$C,MATCH($F358,リスト!$B:$B,0))),"")</f>
        <v>26</v>
      </c>
      <c r="T358" s="2" t="str">
        <f>IFERROR(IF($K358="","",INDEX(リスト!$F:$F,MATCH($K358,リスト!$E:$E,0))),"")</f>
        <v>JPN</v>
      </c>
      <c r="U358" s="2" t="str">
        <f>IF($B358="","",RIGHT($G358*1000+200+COUNTIF($G$2:$G358,$G358),9))</f>
        <v>011109201</v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>同志社・京　都</v>
      </c>
    </row>
    <row r="359" spans="1:22" x14ac:dyDescent="0.45">
      <c r="A359" t="s">
        <v>2462</v>
      </c>
      <c r="B359">
        <v>358</v>
      </c>
      <c r="C359" t="s">
        <v>2469</v>
      </c>
      <c r="D359" t="s">
        <v>2470</v>
      </c>
      <c r="E359">
        <v>4</v>
      </c>
      <c r="F359" t="s">
        <v>91</v>
      </c>
      <c r="G359">
        <v>20020730</v>
      </c>
      <c r="H359" t="s">
        <v>2471</v>
      </c>
      <c r="I359" t="s">
        <v>2472</v>
      </c>
      <c r="J359" t="s">
        <v>2473</v>
      </c>
      <c r="K359" t="s">
        <v>141</v>
      </c>
      <c r="L359" t="s">
        <v>91</v>
      </c>
      <c r="M359" t="s">
        <v>2474</v>
      </c>
      <c r="O359" s="2" t="str">
        <f>IFERROR(IF($B359="","",INDEX(所属情報!$E:$E,MATCH($A359,所属情報!$A:$A,0))),"")</f>
        <v>Doshisha Univ.</v>
      </c>
      <c r="P359" s="2" t="str">
        <f t="shared" si="15"/>
        <v>太下　果音 (4)</v>
      </c>
      <c r="Q359" s="2" t="str">
        <f t="shared" si="16"/>
        <v>ｵｵｼﾀ ｶﾉﾝ</v>
      </c>
      <c r="R359" s="2" t="str">
        <f t="shared" si="17"/>
        <v>OSHITA Kanon (02)</v>
      </c>
      <c r="S359" s="2" t="str">
        <f>IFERROR(IF($F359="","",INDEX(リスト!$C:$C,MATCH($F359,リスト!$B:$B,0))),"")</f>
        <v>26</v>
      </c>
      <c r="T359" s="2" t="str">
        <f>IFERROR(IF($K359="","",INDEX(リスト!$F:$F,MATCH($K359,リスト!$E:$E,0))),"")</f>
        <v>JPN</v>
      </c>
      <c r="U359" s="2" t="str">
        <f>IF($B359="","",RIGHT($G359*1000+200+COUNTIF($G$2:$G359,$G359),9))</f>
        <v>020730201</v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>加悦谷・京　都</v>
      </c>
    </row>
    <row r="360" spans="1:22" x14ac:dyDescent="0.45">
      <c r="A360" t="s">
        <v>2462</v>
      </c>
      <c r="B360">
        <v>359</v>
      </c>
      <c r="C360" t="s">
        <v>2475</v>
      </c>
      <c r="D360" t="s">
        <v>2476</v>
      </c>
      <c r="E360">
        <v>4</v>
      </c>
      <c r="F360" t="s">
        <v>85</v>
      </c>
      <c r="G360">
        <v>20020824</v>
      </c>
      <c r="H360" t="s">
        <v>2477</v>
      </c>
      <c r="I360" t="s">
        <v>2478</v>
      </c>
      <c r="J360" t="s">
        <v>2479</v>
      </c>
      <c r="K360" t="s">
        <v>141</v>
      </c>
      <c r="L360" t="s">
        <v>91</v>
      </c>
      <c r="M360" t="s">
        <v>2480</v>
      </c>
      <c r="O360" s="2" t="str">
        <f>IFERROR(IF($B360="","",INDEX(所属情報!$E:$E,MATCH($A360,所属情報!$A:$A,0))),"")</f>
        <v>Doshisha Univ.</v>
      </c>
      <c r="P360" s="2" t="str">
        <f t="shared" si="15"/>
        <v>服部　七子 (4)</v>
      </c>
      <c r="Q360" s="2" t="str">
        <f t="shared" si="16"/>
        <v>ﾊｯﾄﾘ ﾅﾅｺ</v>
      </c>
      <c r="R360" s="2" t="str">
        <f t="shared" si="17"/>
        <v>HATTORI Nanako (02)</v>
      </c>
      <c r="S360" s="2" t="str">
        <f>IFERROR(IF($F360="","",INDEX(リスト!$C:$C,MATCH($F360,リスト!$B:$B,0))),"")</f>
        <v>23</v>
      </c>
      <c r="T360" s="2" t="str">
        <f>IFERROR(IF($K360="","",INDEX(リスト!$F:$F,MATCH($K360,リスト!$E:$E,0))),"")</f>
        <v>JPN</v>
      </c>
      <c r="U360" s="2" t="str">
        <f>IF($B360="","",RIGHT($G360*1000+200+COUNTIF($G$2:$G360,$G360),9))</f>
        <v>020824202</v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>同志社国際・京　都</v>
      </c>
    </row>
    <row r="361" spans="1:22" x14ac:dyDescent="0.45">
      <c r="A361" t="s">
        <v>2462</v>
      </c>
      <c r="B361">
        <v>360</v>
      </c>
      <c r="C361" t="s">
        <v>2481</v>
      </c>
      <c r="D361" t="s">
        <v>2482</v>
      </c>
      <c r="E361">
        <v>4</v>
      </c>
      <c r="F361" t="s">
        <v>95</v>
      </c>
      <c r="G361">
        <v>20030114</v>
      </c>
      <c r="H361" t="s">
        <v>2483</v>
      </c>
      <c r="I361" t="s">
        <v>2484</v>
      </c>
      <c r="J361" t="s">
        <v>2485</v>
      </c>
      <c r="K361" t="s">
        <v>141</v>
      </c>
      <c r="L361" t="s">
        <v>95</v>
      </c>
      <c r="M361" t="s">
        <v>1624</v>
      </c>
      <c r="O361" s="2" t="str">
        <f>IFERROR(IF($B361="","",INDEX(所属情報!$E:$E,MATCH($A361,所属情報!$A:$A,0))),"")</f>
        <v>Doshisha Univ.</v>
      </c>
      <c r="P361" s="2" t="str">
        <f t="shared" si="15"/>
        <v>谷　奈美 (4)</v>
      </c>
      <c r="Q361" s="2" t="str">
        <f t="shared" si="16"/>
        <v>ﾀﾆ ﾅﾐ</v>
      </c>
      <c r="R361" s="2" t="str">
        <f t="shared" si="17"/>
        <v>TANI Nami (03)</v>
      </c>
      <c r="S361" s="2" t="str">
        <f>IFERROR(IF($F361="","",INDEX(リスト!$C:$C,MATCH($F361,リスト!$B:$B,0))),"")</f>
        <v>28</v>
      </c>
      <c r="T361" s="2" t="str">
        <f>IFERROR(IF($K361="","",INDEX(リスト!$F:$F,MATCH($K361,リスト!$E:$E,0))),"")</f>
        <v>JPN</v>
      </c>
      <c r="U361" s="2" t="str">
        <f>IF($B361="","",RIGHT($G361*1000+200+COUNTIF($G$2:$G361,$G361),9))</f>
        <v>030114201</v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>星陵・兵　庫</v>
      </c>
    </row>
    <row r="362" spans="1:22" x14ac:dyDescent="0.45">
      <c r="A362" t="s">
        <v>2462</v>
      </c>
      <c r="B362">
        <v>361</v>
      </c>
      <c r="C362" t="s">
        <v>2486</v>
      </c>
      <c r="D362" t="s">
        <v>2487</v>
      </c>
      <c r="E362">
        <v>4</v>
      </c>
      <c r="F362" t="s">
        <v>93</v>
      </c>
      <c r="G362">
        <v>20020924</v>
      </c>
      <c r="H362" t="s">
        <v>2488</v>
      </c>
      <c r="I362" t="s">
        <v>2489</v>
      </c>
      <c r="J362" t="s">
        <v>933</v>
      </c>
      <c r="K362" t="s">
        <v>141</v>
      </c>
      <c r="L362" t="s">
        <v>93</v>
      </c>
      <c r="M362" t="s">
        <v>2409</v>
      </c>
      <c r="O362" s="2" t="str">
        <f>IFERROR(IF($B362="","",INDEX(所属情報!$E:$E,MATCH($A362,所属情報!$A:$A,0))),"")</f>
        <v>Doshisha Univ.</v>
      </c>
      <c r="P362" s="2" t="str">
        <f t="shared" si="15"/>
        <v>小丸　碧 (4)</v>
      </c>
      <c r="Q362" s="2" t="str">
        <f t="shared" si="16"/>
        <v>ｺﾏﾙ ｱｵｲ</v>
      </c>
      <c r="R362" s="2" t="str">
        <f t="shared" si="17"/>
        <v>KOMARU Aoi (02)</v>
      </c>
      <c r="S362" s="2" t="str">
        <f>IFERROR(IF($F362="","",INDEX(リスト!$C:$C,MATCH($F362,リスト!$B:$B,0))),"")</f>
        <v>27</v>
      </c>
      <c r="T362" s="2" t="str">
        <f>IFERROR(IF($K362="","",INDEX(リスト!$F:$F,MATCH($K362,リスト!$E:$E,0))),"")</f>
        <v>JPN</v>
      </c>
      <c r="U362" s="2" t="str">
        <f>IF($B362="","",RIGHT($G362*1000+200+COUNTIF($G$2:$G362,$G362),9))</f>
        <v>020924201</v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>生野・大　阪</v>
      </c>
    </row>
    <row r="363" spans="1:22" x14ac:dyDescent="0.45">
      <c r="A363" t="s">
        <v>2462</v>
      </c>
      <c r="B363">
        <v>362</v>
      </c>
      <c r="C363" t="s">
        <v>2490</v>
      </c>
      <c r="D363" t="s">
        <v>2491</v>
      </c>
      <c r="E363">
        <v>3</v>
      </c>
      <c r="F363" t="s">
        <v>41</v>
      </c>
      <c r="G363">
        <v>20030414</v>
      </c>
      <c r="H363" t="s">
        <v>2492</v>
      </c>
      <c r="I363" t="s">
        <v>2493</v>
      </c>
      <c r="J363" t="s">
        <v>1524</v>
      </c>
      <c r="K363" t="s">
        <v>141</v>
      </c>
      <c r="L363" t="s">
        <v>41</v>
      </c>
      <c r="M363" t="s">
        <v>2494</v>
      </c>
      <c r="O363" s="2" t="str">
        <f>IFERROR(IF($B363="","",INDEX(所属情報!$E:$E,MATCH($A363,所属情報!$A:$A,0))),"")</f>
        <v>Doshisha Univ.</v>
      </c>
      <c r="P363" s="2" t="str">
        <f t="shared" si="15"/>
        <v>小野寺　萌華 (3)</v>
      </c>
      <c r="Q363" s="2" t="str">
        <f t="shared" si="16"/>
        <v>ｵﾉﾃﾞﾗ ﾓｴｶ</v>
      </c>
      <c r="R363" s="2" t="str">
        <f t="shared" si="17"/>
        <v>ONODERA Moeka (03)</v>
      </c>
      <c r="S363" s="2" t="str">
        <f>IFERROR(IF($F363="","",INDEX(リスト!$C:$C,MATCH($F363,リスト!$B:$B,0))),"")</f>
        <v>01</v>
      </c>
      <c r="T363" s="2" t="str">
        <f>IFERROR(IF($K363="","",INDEX(リスト!$F:$F,MATCH($K363,リスト!$E:$E,0))),"")</f>
        <v>JPN</v>
      </c>
      <c r="U363" s="2" t="str">
        <f>IF($B363="","",RIGHT($G363*1000+200+COUNTIF($G$2:$G363,$G363),9))</f>
        <v>030414202</v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>網走南ケ丘・北海道</v>
      </c>
    </row>
    <row r="364" spans="1:22" x14ac:dyDescent="0.45">
      <c r="A364" t="s">
        <v>2462</v>
      </c>
      <c r="B364">
        <v>363</v>
      </c>
      <c r="C364" t="s">
        <v>2495</v>
      </c>
      <c r="D364" t="s">
        <v>2496</v>
      </c>
      <c r="E364">
        <v>3</v>
      </c>
      <c r="F364" t="s">
        <v>93</v>
      </c>
      <c r="G364">
        <v>20031004</v>
      </c>
      <c r="H364" t="s">
        <v>2497</v>
      </c>
      <c r="I364" t="s">
        <v>2498</v>
      </c>
      <c r="J364" t="s">
        <v>2214</v>
      </c>
      <c r="K364" t="s">
        <v>141</v>
      </c>
      <c r="L364" t="s">
        <v>93</v>
      </c>
      <c r="M364" t="s">
        <v>2409</v>
      </c>
      <c r="O364" s="2" t="str">
        <f>IFERROR(IF($B364="","",INDEX(所属情報!$E:$E,MATCH($A364,所属情報!$A:$A,0))),"")</f>
        <v>Doshisha Univ.</v>
      </c>
      <c r="P364" s="2" t="str">
        <f t="shared" si="15"/>
        <v>河本　瑞華 (3)</v>
      </c>
      <c r="Q364" s="2" t="str">
        <f t="shared" si="16"/>
        <v>ｶﾜﾓﾄ ﾐｽﾞｶ</v>
      </c>
      <c r="R364" s="2" t="str">
        <f t="shared" si="17"/>
        <v>KAWAMOTO Mizuka (03)</v>
      </c>
      <c r="S364" s="2" t="str">
        <f>IFERROR(IF($F364="","",INDEX(リスト!$C:$C,MATCH($F364,リスト!$B:$B,0))),"")</f>
        <v>27</v>
      </c>
      <c r="T364" s="2" t="str">
        <f>IFERROR(IF($K364="","",INDEX(リスト!$F:$F,MATCH($K364,リスト!$E:$E,0))),"")</f>
        <v>JPN</v>
      </c>
      <c r="U364" s="2" t="str">
        <f>IF($B364="","",RIGHT($G364*1000+200+COUNTIF($G$2:$G364,$G364),9))</f>
        <v>031004202</v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>生野・大　阪</v>
      </c>
    </row>
    <row r="365" spans="1:22" x14ac:dyDescent="0.45">
      <c r="A365" t="s">
        <v>2462</v>
      </c>
      <c r="B365">
        <v>364</v>
      </c>
      <c r="C365" t="s">
        <v>2499</v>
      </c>
      <c r="D365" t="s">
        <v>2500</v>
      </c>
      <c r="E365">
        <v>3</v>
      </c>
      <c r="F365" t="s">
        <v>91</v>
      </c>
      <c r="G365">
        <v>20040108</v>
      </c>
      <c r="H365" t="s">
        <v>2501</v>
      </c>
      <c r="I365" t="s">
        <v>2502</v>
      </c>
      <c r="J365" t="s">
        <v>2503</v>
      </c>
      <c r="K365" t="s">
        <v>141</v>
      </c>
      <c r="L365" t="s">
        <v>91</v>
      </c>
      <c r="M365" t="s">
        <v>742</v>
      </c>
      <c r="O365" s="2" t="str">
        <f>IFERROR(IF($B365="","",INDEX(所属情報!$E:$E,MATCH($A365,所属情報!$A:$A,0))),"")</f>
        <v>Doshisha Univ.</v>
      </c>
      <c r="P365" s="2" t="str">
        <f t="shared" si="15"/>
        <v>柴田　博冬菜 (3)</v>
      </c>
      <c r="Q365" s="2" t="str">
        <f t="shared" si="16"/>
        <v>ｼﾊﾞﾀ ﾋﾄﾅ</v>
      </c>
      <c r="R365" s="2" t="str">
        <f t="shared" si="17"/>
        <v>SHIBATA Hitona (04)</v>
      </c>
      <c r="S365" s="2" t="str">
        <f>IFERROR(IF($F365="","",INDEX(リスト!$C:$C,MATCH($F365,リスト!$B:$B,0))),"")</f>
        <v>26</v>
      </c>
      <c r="T365" s="2" t="str">
        <f>IFERROR(IF($K365="","",INDEX(リスト!$F:$F,MATCH($K365,リスト!$E:$E,0))),"")</f>
        <v>JPN</v>
      </c>
      <c r="U365" s="2" t="str">
        <f>IF($B365="","",RIGHT($G365*1000+200+COUNTIF($G$2:$G365,$G365),9))</f>
        <v>040108201</v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>京都橘・京　都</v>
      </c>
    </row>
    <row r="366" spans="1:22" x14ac:dyDescent="0.45">
      <c r="A366" t="s">
        <v>2462</v>
      </c>
      <c r="B366">
        <v>365</v>
      </c>
      <c r="C366" t="s">
        <v>2504</v>
      </c>
      <c r="D366" t="s">
        <v>2505</v>
      </c>
      <c r="E366">
        <v>3</v>
      </c>
      <c r="F366" t="s">
        <v>93</v>
      </c>
      <c r="G366">
        <v>20031103</v>
      </c>
      <c r="H366" t="s">
        <v>2506</v>
      </c>
      <c r="I366" t="s">
        <v>2507</v>
      </c>
      <c r="J366" t="s">
        <v>927</v>
      </c>
      <c r="K366" t="s">
        <v>141</v>
      </c>
      <c r="L366" t="s">
        <v>93</v>
      </c>
      <c r="M366" t="s">
        <v>2508</v>
      </c>
      <c r="O366" s="2" t="str">
        <f>IFERROR(IF($B366="","",INDEX(所属情報!$E:$E,MATCH($A366,所属情報!$A:$A,0))),"")</f>
        <v>Doshisha Univ.</v>
      </c>
      <c r="P366" s="2" t="str">
        <f t="shared" si="15"/>
        <v>金谷　菜々実 (3)</v>
      </c>
      <c r="Q366" s="2" t="str">
        <f t="shared" si="16"/>
        <v>ｶﾅﾀﾆ ﾅﾅﾐ</v>
      </c>
      <c r="R366" s="2" t="str">
        <f t="shared" si="17"/>
        <v>KANATANI Nanami (03)</v>
      </c>
      <c r="S366" s="2" t="str">
        <f>IFERROR(IF($F366="","",INDEX(リスト!$C:$C,MATCH($F366,リスト!$B:$B,0))),"")</f>
        <v>27</v>
      </c>
      <c r="T366" s="2" t="str">
        <f>IFERROR(IF($K366="","",INDEX(リスト!$F:$F,MATCH($K366,リスト!$E:$E,0))),"")</f>
        <v>JPN</v>
      </c>
      <c r="U366" s="2" t="str">
        <f>IF($B366="","",RIGHT($G366*1000+200+COUNTIF($G$2:$G366,$G366),9))</f>
        <v>031103201</v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>八尾・大　阪</v>
      </c>
    </row>
    <row r="367" spans="1:22" x14ac:dyDescent="0.45">
      <c r="A367" t="s">
        <v>2462</v>
      </c>
      <c r="B367">
        <v>366</v>
      </c>
      <c r="C367" t="s">
        <v>2509</v>
      </c>
      <c r="D367" t="s">
        <v>2510</v>
      </c>
      <c r="E367">
        <v>3</v>
      </c>
      <c r="F367" t="s">
        <v>105</v>
      </c>
      <c r="G367">
        <v>20030602</v>
      </c>
      <c r="H367" t="s">
        <v>2511</v>
      </c>
      <c r="I367" t="s">
        <v>2512</v>
      </c>
      <c r="J367" t="s">
        <v>2513</v>
      </c>
      <c r="K367" t="s">
        <v>141</v>
      </c>
      <c r="L367" t="s">
        <v>105</v>
      </c>
      <c r="M367" t="s">
        <v>2514</v>
      </c>
      <c r="O367" s="2" t="str">
        <f>IFERROR(IF($B367="","",INDEX(所属情報!$E:$E,MATCH($A367,所属情報!$A:$A,0))),"")</f>
        <v>Doshisha Univ.</v>
      </c>
      <c r="P367" s="2" t="str">
        <f t="shared" si="15"/>
        <v>井出　美聡 (3)</v>
      </c>
      <c r="Q367" s="2" t="str">
        <f t="shared" si="16"/>
        <v>ｲﾃﾞ ﾐｻﾄ</v>
      </c>
      <c r="R367" s="2" t="str">
        <f t="shared" si="17"/>
        <v>IDE Misato (03)</v>
      </c>
      <c r="S367" s="2" t="str">
        <f>IFERROR(IF($F367="","",INDEX(リスト!$C:$C,MATCH($F367,リスト!$B:$B,0))),"")</f>
        <v>33</v>
      </c>
      <c r="T367" s="2" t="str">
        <f>IFERROR(IF($K367="","",INDEX(リスト!$F:$F,MATCH($K367,リスト!$E:$E,0))),"")</f>
        <v>JPN</v>
      </c>
      <c r="U367" s="2" t="str">
        <f>IF($B367="","",RIGHT($G367*1000+200+COUNTIF($G$2:$G367,$G367),9))</f>
        <v>030602201</v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>岡山城東・岡　山</v>
      </c>
    </row>
    <row r="368" spans="1:22" x14ac:dyDescent="0.45">
      <c r="A368" t="s">
        <v>2462</v>
      </c>
      <c r="B368">
        <v>367</v>
      </c>
      <c r="C368" t="s">
        <v>2515</v>
      </c>
      <c r="D368" t="s">
        <v>2516</v>
      </c>
      <c r="E368">
        <v>3</v>
      </c>
      <c r="F368" t="s">
        <v>93</v>
      </c>
      <c r="G368">
        <v>20030806</v>
      </c>
      <c r="H368" t="s">
        <v>2517</v>
      </c>
      <c r="I368" t="s">
        <v>2518</v>
      </c>
      <c r="J368" t="s">
        <v>1906</v>
      </c>
      <c r="K368" t="s">
        <v>141</v>
      </c>
      <c r="L368" t="s">
        <v>93</v>
      </c>
      <c r="M368" t="s">
        <v>2519</v>
      </c>
      <c r="O368" s="2" t="str">
        <f>IFERROR(IF($B368="","",INDEX(所属情報!$E:$E,MATCH($A368,所属情報!$A:$A,0))),"")</f>
        <v>Doshisha Univ.</v>
      </c>
      <c r="P368" s="2" t="str">
        <f t="shared" si="15"/>
        <v>中蔵　里咲 (3)</v>
      </c>
      <c r="Q368" s="2" t="str">
        <f t="shared" si="16"/>
        <v>ﾅｶｸﾗ ﾘｻ</v>
      </c>
      <c r="R368" s="2" t="str">
        <f t="shared" si="17"/>
        <v>NAKAKURA Risa (03)</v>
      </c>
      <c r="S368" s="2" t="str">
        <f>IFERROR(IF($F368="","",INDEX(リスト!$C:$C,MATCH($F368,リスト!$B:$B,0))),"")</f>
        <v>27</v>
      </c>
      <c r="T368" s="2" t="str">
        <f>IFERROR(IF($K368="","",INDEX(リスト!$F:$F,MATCH($K368,リスト!$E:$E,0))),"")</f>
        <v>JPN</v>
      </c>
      <c r="U368" s="2" t="str">
        <f>IF($B368="","",RIGHT($G368*1000+200+COUNTIF($G$2:$G368,$G368),9))</f>
        <v>030806201</v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>大手前・大　阪</v>
      </c>
    </row>
    <row r="369" spans="1:22" x14ac:dyDescent="0.45">
      <c r="A369" t="s">
        <v>2462</v>
      </c>
      <c r="B369">
        <v>368</v>
      </c>
      <c r="C369" t="s">
        <v>2520</v>
      </c>
      <c r="D369" t="s">
        <v>2521</v>
      </c>
      <c r="E369">
        <v>3</v>
      </c>
      <c r="F369" t="s">
        <v>59</v>
      </c>
      <c r="G369">
        <v>20040110</v>
      </c>
      <c r="H369" t="s">
        <v>2522</v>
      </c>
      <c r="I369" t="s">
        <v>2523</v>
      </c>
      <c r="J369" t="s">
        <v>2524</v>
      </c>
      <c r="K369" t="s">
        <v>141</v>
      </c>
      <c r="L369" t="s">
        <v>59</v>
      </c>
      <c r="M369" t="s">
        <v>2525</v>
      </c>
      <c r="O369" s="2" t="str">
        <f>IFERROR(IF($B369="","",INDEX(所属情報!$E:$E,MATCH($A369,所属情報!$A:$A,0))),"")</f>
        <v>Doshisha Univ.</v>
      </c>
      <c r="P369" s="2" t="str">
        <f t="shared" si="15"/>
        <v>阿部田　莉月 (3)</v>
      </c>
      <c r="Q369" s="2" t="str">
        <f t="shared" si="16"/>
        <v>ｱﾍﾞﾀ ﾘﾂﾞｷ</v>
      </c>
      <c r="R369" s="2" t="str">
        <f t="shared" si="17"/>
        <v>ABETA Rizuki (04)</v>
      </c>
      <c r="S369" s="2" t="str">
        <f>IFERROR(IF($F369="","",INDEX(リスト!$C:$C,MATCH($F369,リスト!$B:$B,0))),"")</f>
        <v>10</v>
      </c>
      <c r="T369" s="2" t="str">
        <f>IFERROR(IF($K369="","",INDEX(リスト!$F:$F,MATCH($K369,リスト!$E:$E,0))),"")</f>
        <v>JPN</v>
      </c>
      <c r="U369" s="2" t="str">
        <f>IF($B369="","",RIGHT($G369*1000+200+COUNTIF($G$2:$G369,$G369),9))</f>
        <v>040110201</v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>新島学園・群　馬</v>
      </c>
    </row>
    <row r="370" spans="1:22" x14ac:dyDescent="0.45">
      <c r="A370" t="s">
        <v>2462</v>
      </c>
      <c r="B370">
        <v>369</v>
      </c>
      <c r="C370" t="s">
        <v>2526</v>
      </c>
      <c r="D370" t="s">
        <v>2527</v>
      </c>
      <c r="E370">
        <v>3</v>
      </c>
      <c r="F370" t="s">
        <v>93</v>
      </c>
      <c r="G370">
        <v>20030908</v>
      </c>
      <c r="H370" t="s">
        <v>2528</v>
      </c>
      <c r="I370" t="s">
        <v>2529</v>
      </c>
      <c r="J370" t="s">
        <v>1372</v>
      </c>
      <c r="K370" t="s">
        <v>141</v>
      </c>
      <c r="L370" t="s">
        <v>93</v>
      </c>
      <c r="M370" t="s">
        <v>2530</v>
      </c>
      <c r="O370" s="2" t="str">
        <f>IFERROR(IF($B370="","",INDEX(所属情報!$E:$E,MATCH($A370,所属情報!$A:$A,0))),"")</f>
        <v>Doshisha Univ.</v>
      </c>
      <c r="P370" s="2" t="str">
        <f t="shared" si="15"/>
        <v>宮垣　有希 (3)</v>
      </c>
      <c r="Q370" s="2" t="str">
        <f t="shared" si="16"/>
        <v>ﾐﾔｶﾞｷ ﾕｷ</v>
      </c>
      <c r="R370" s="2" t="str">
        <f t="shared" si="17"/>
        <v>MIYAGAKI Yuki (03)</v>
      </c>
      <c r="S370" s="2" t="str">
        <f>IFERROR(IF($F370="","",INDEX(リスト!$C:$C,MATCH($F370,リスト!$B:$B,0))),"")</f>
        <v>27</v>
      </c>
      <c r="T370" s="2" t="str">
        <f>IFERROR(IF($K370="","",INDEX(リスト!$F:$F,MATCH($K370,リスト!$E:$E,0))),"")</f>
        <v>JPN</v>
      </c>
      <c r="U370" s="2" t="str">
        <f>IF($B370="","",RIGHT($G370*1000+200+COUNTIF($G$2:$G370,$G370),9))</f>
        <v>030908202</v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>同志社香里・大　阪</v>
      </c>
    </row>
    <row r="371" spans="1:22" x14ac:dyDescent="0.45">
      <c r="A371" t="s">
        <v>2462</v>
      </c>
      <c r="B371">
        <v>370</v>
      </c>
      <c r="C371" t="s">
        <v>2531</v>
      </c>
      <c r="D371" t="s">
        <v>2532</v>
      </c>
      <c r="E371">
        <v>3</v>
      </c>
      <c r="F371" t="s">
        <v>97</v>
      </c>
      <c r="G371">
        <v>20030609</v>
      </c>
      <c r="H371" t="s">
        <v>2533</v>
      </c>
      <c r="I371" t="s">
        <v>2534</v>
      </c>
      <c r="J371" t="s">
        <v>2535</v>
      </c>
      <c r="K371" t="s">
        <v>141</v>
      </c>
      <c r="L371" t="s">
        <v>91</v>
      </c>
      <c r="M371" t="s">
        <v>2536</v>
      </c>
      <c r="O371" s="2" t="str">
        <f>IFERROR(IF($B371="","",INDEX(所属情報!$E:$E,MATCH($A371,所属情報!$A:$A,0))),"")</f>
        <v>Doshisha Univ.</v>
      </c>
      <c r="P371" s="2" t="str">
        <f t="shared" si="15"/>
        <v>神谷　輝 (3)</v>
      </c>
      <c r="Q371" s="2" t="str">
        <f t="shared" si="16"/>
        <v>ｶﾐﾔ ﾋｶﾙ</v>
      </c>
      <c r="R371" s="2" t="str">
        <f t="shared" si="17"/>
        <v>KAMIYA Hikaru (03)</v>
      </c>
      <c r="S371" s="2" t="str">
        <f>IFERROR(IF($F371="","",INDEX(リスト!$C:$C,MATCH($F371,リスト!$B:$B,0))),"")</f>
        <v>29</v>
      </c>
      <c r="T371" s="2" t="str">
        <f>IFERROR(IF($K371="","",INDEX(リスト!$F:$F,MATCH($K371,リスト!$E:$E,0))),"")</f>
        <v>JPN</v>
      </c>
      <c r="U371" s="2" t="str">
        <f>IF($B371="","",RIGHT($G371*1000+200+COUNTIF($G$2:$G371,$G371),9))</f>
        <v>030609201</v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>同志社女子・京　都</v>
      </c>
    </row>
    <row r="372" spans="1:22" x14ac:dyDescent="0.45">
      <c r="A372" t="s">
        <v>2462</v>
      </c>
      <c r="B372">
        <v>371</v>
      </c>
      <c r="C372" t="s">
        <v>2537</v>
      </c>
      <c r="D372" t="s">
        <v>2538</v>
      </c>
      <c r="E372">
        <v>3</v>
      </c>
      <c r="F372" t="s">
        <v>83</v>
      </c>
      <c r="G372">
        <v>20030411</v>
      </c>
      <c r="H372" t="s">
        <v>2539</v>
      </c>
      <c r="I372" t="s">
        <v>2147</v>
      </c>
      <c r="J372" t="s">
        <v>2540</v>
      </c>
      <c r="K372" t="s">
        <v>141</v>
      </c>
      <c r="L372" t="s">
        <v>83</v>
      </c>
      <c r="M372" t="s">
        <v>2541</v>
      </c>
      <c r="O372" s="2" t="str">
        <f>IFERROR(IF($B372="","",INDEX(所属情報!$E:$E,MATCH($A372,所属情報!$A:$A,0))),"")</f>
        <v>Doshisha Univ.</v>
      </c>
      <c r="P372" s="2" t="str">
        <f t="shared" si="15"/>
        <v>久保　真帆 (3)</v>
      </c>
      <c r="Q372" s="2" t="str">
        <f t="shared" si="16"/>
        <v>ｸﾎﾞ ﾏﾅﾎ</v>
      </c>
      <c r="R372" s="2" t="str">
        <f t="shared" si="17"/>
        <v>KUBO Manaho (03)</v>
      </c>
      <c r="S372" s="2" t="str">
        <f>IFERROR(IF($F372="","",INDEX(リスト!$C:$C,MATCH($F372,リスト!$B:$B,0))),"")</f>
        <v>22</v>
      </c>
      <c r="T372" s="2" t="str">
        <f>IFERROR(IF($K372="","",INDEX(リスト!$F:$F,MATCH($K372,リスト!$E:$E,0))),"")</f>
        <v>JPN</v>
      </c>
      <c r="U372" s="2" t="str">
        <f>IF($B372="","",RIGHT($G372*1000+200+COUNTIF($G$2:$G372,$G372),9))</f>
        <v>030411201</v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>静岡東・静　岡</v>
      </c>
    </row>
    <row r="373" spans="1:22" x14ac:dyDescent="0.45">
      <c r="A373" t="s">
        <v>2462</v>
      </c>
      <c r="B373">
        <v>372</v>
      </c>
      <c r="C373" t="s">
        <v>2542</v>
      </c>
      <c r="D373" t="s">
        <v>2543</v>
      </c>
      <c r="E373">
        <v>3</v>
      </c>
      <c r="F373" t="s">
        <v>93</v>
      </c>
      <c r="G373">
        <v>20031230</v>
      </c>
      <c r="H373" t="s">
        <v>2544</v>
      </c>
      <c r="I373" t="s">
        <v>2545</v>
      </c>
      <c r="J373" t="s">
        <v>2067</v>
      </c>
      <c r="K373" t="s">
        <v>141</v>
      </c>
      <c r="L373" t="s">
        <v>93</v>
      </c>
      <c r="M373" t="s">
        <v>2409</v>
      </c>
      <c r="O373" s="2" t="str">
        <f>IFERROR(IF($B373="","",INDEX(所属情報!$E:$E,MATCH($A373,所属情報!$A:$A,0))),"")</f>
        <v>Doshisha Univ.</v>
      </c>
      <c r="P373" s="2" t="str">
        <f t="shared" si="15"/>
        <v>大澤　歩佳 (3)</v>
      </c>
      <c r="Q373" s="2" t="str">
        <f t="shared" si="16"/>
        <v>ｵｵｻﾜ ｱﾕｶ</v>
      </c>
      <c r="R373" s="2" t="str">
        <f t="shared" si="17"/>
        <v>OSAWA Ayuka (03)</v>
      </c>
      <c r="S373" s="2" t="str">
        <f>IFERROR(IF($F373="","",INDEX(リスト!$C:$C,MATCH($F373,リスト!$B:$B,0))),"")</f>
        <v>27</v>
      </c>
      <c r="T373" s="2" t="str">
        <f>IFERROR(IF($K373="","",INDEX(リスト!$F:$F,MATCH($K373,リスト!$E:$E,0))),"")</f>
        <v>JPN</v>
      </c>
      <c r="U373" s="2" t="str">
        <f>IF($B373="","",RIGHT($G373*1000+200+COUNTIF($G$2:$G373,$G373),9))</f>
        <v>031230201</v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>生野・大　阪</v>
      </c>
    </row>
    <row r="374" spans="1:22" x14ac:dyDescent="0.45">
      <c r="A374" t="s">
        <v>2462</v>
      </c>
      <c r="B374">
        <v>373</v>
      </c>
      <c r="C374" t="s">
        <v>2546</v>
      </c>
      <c r="D374" t="s">
        <v>2547</v>
      </c>
      <c r="E374">
        <v>4</v>
      </c>
      <c r="F374" t="s">
        <v>91</v>
      </c>
      <c r="G374">
        <v>20030118</v>
      </c>
      <c r="H374" t="s">
        <v>2548</v>
      </c>
      <c r="I374" t="s">
        <v>914</v>
      </c>
      <c r="J374" t="s">
        <v>1118</v>
      </c>
      <c r="K374" t="s">
        <v>141</v>
      </c>
      <c r="L374" t="s">
        <v>91</v>
      </c>
      <c r="M374" t="s">
        <v>2468</v>
      </c>
      <c r="O374" s="2" t="str">
        <f>IFERROR(IF($B374="","",INDEX(所属情報!$E:$E,MATCH($A374,所属情報!$A:$A,0))),"")</f>
        <v>Doshisha Univ.</v>
      </c>
      <c r="P374" s="2" t="str">
        <f t="shared" si="15"/>
        <v>松田　愛香 (4)</v>
      </c>
      <c r="Q374" s="2" t="str">
        <f t="shared" si="16"/>
        <v>ﾏﾂﾀﾞ ｱｲｶ</v>
      </c>
      <c r="R374" s="2" t="str">
        <f t="shared" si="17"/>
        <v>MATSUDA Aika (03)</v>
      </c>
      <c r="S374" s="2" t="str">
        <f>IFERROR(IF($F374="","",INDEX(リスト!$C:$C,MATCH($F374,リスト!$B:$B,0))),"")</f>
        <v>26</v>
      </c>
      <c r="T374" s="2" t="str">
        <f>IFERROR(IF($K374="","",INDEX(リスト!$F:$F,MATCH($K374,リスト!$E:$E,0))),"")</f>
        <v>JPN</v>
      </c>
      <c r="U374" s="2" t="str">
        <f>IF($B374="","",RIGHT($G374*1000+200+COUNTIF($G$2:$G374,$G374),9))</f>
        <v>030118201</v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>同志社・京　都</v>
      </c>
    </row>
    <row r="375" spans="1:22" x14ac:dyDescent="0.45">
      <c r="A375" t="s">
        <v>2462</v>
      </c>
      <c r="B375">
        <v>374</v>
      </c>
      <c r="C375" t="s">
        <v>2549</v>
      </c>
      <c r="D375" t="s">
        <v>2550</v>
      </c>
      <c r="E375">
        <v>2</v>
      </c>
      <c r="F375" t="s">
        <v>107</v>
      </c>
      <c r="G375">
        <v>20050112</v>
      </c>
      <c r="H375" t="s">
        <v>2551</v>
      </c>
      <c r="I375" t="s">
        <v>2552</v>
      </c>
      <c r="J375" t="s">
        <v>1253</v>
      </c>
      <c r="K375" t="s">
        <v>141</v>
      </c>
      <c r="L375" t="s">
        <v>107</v>
      </c>
      <c r="M375" t="s">
        <v>1412</v>
      </c>
      <c r="O375" s="2" t="str">
        <f>IFERROR(IF($B375="","",INDEX(所属情報!$E:$E,MATCH($A375,所属情報!$A:$A,0))),"")</f>
        <v>Doshisha Univ.</v>
      </c>
      <c r="P375" s="2" t="str">
        <f t="shared" si="15"/>
        <v>堂前　咲希 (2)</v>
      </c>
      <c r="Q375" s="2" t="str">
        <f t="shared" si="16"/>
        <v>ﾄﾞｳﾏｴ ｻｷ</v>
      </c>
      <c r="R375" s="2" t="str">
        <f t="shared" si="17"/>
        <v>DOMAE Saki (05)</v>
      </c>
      <c r="S375" s="2" t="str">
        <f>IFERROR(IF($F375="","",INDEX(リスト!$C:$C,MATCH($F375,リスト!$B:$B,0))),"")</f>
        <v>34</v>
      </c>
      <c r="T375" s="2" t="str">
        <f>IFERROR(IF($K375="","",INDEX(リスト!$F:$F,MATCH($K375,リスト!$E:$E,0))),"")</f>
        <v>JPN</v>
      </c>
      <c r="U375" s="2" t="str">
        <f>IF($B375="","",RIGHT($G375*1000+200+COUNTIF($G$2:$G375,$G375),9))</f>
        <v>050112201</v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>神辺旭・広　島</v>
      </c>
    </row>
    <row r="376" spans="1:22" x14ac:dyDescent="0.45">
      <c r="A376" t="s">
        <v>2462</v>
      </c>
      <c r="B376">
        <v>375</v>
      </c>
      <c r="C376" t="s">
        <v>2553</v>
      </c>
      <c r="D376" t="s">
        <v>2554</v>
      </c>
      <c r="E376">
        <v>3</v>
      </c>
      <c r="F376" t="s">
        <v>85</v>
      </c>
      <c r="G376">
        <v>20030619</v>
      </c>
      <c r="I376" t="s">
        <v>2555</v>
      </c>
      <c r="J376" t="s">
        <v>1180</v>
      </c>
      <c r="K376" t="s">
        <v>141</v>
      </c>
      <c r="L376" t="s">
        <v>85</v>
      </c>
      <c r="M376" t="s">
        <v>2556</v>
      </c>
      <c r="O376" s="2" t="str">
        <f>IFERROR(IF($B376="","",INDEX(所属情報!$E:$E,MATCH($A376,所属情報!$A:$A,0))),"")</f>
        <v>Doshisha Univ.</v>
      </c>
      <c r="P376" s="2" t="str">
        <f t="shared" si="15"/>
        <v>吉住　悠 (3)</v>
      </c>
      <c r="Q376" s="2" t="str">
        <f t="shared" si="16"/>
        <v>ﾖｼｽﾞﾐ ﾊﾙｶ</v>
      </c>
      <c r="R376" s="2" t="str">
        <f t="shared" si="17"/>
        <v>YOSHIZUMI Haruka (03)</v>
      </c>
      <c r="S376" s="2" t="str">
        <f>IFERROR(IF($F376="","",INDEX(リスト!$C:$C,MATCH($F376,リスト!$B:$B,0))),"")</f>
        <v>23</v>
      </c>
      <c r="T376" s="2" t="str">
        <f>IFERROR(IF($K376="","",INDEX(リスト!$F:$F,MATCH($K376,リスト!$E:$E,0))),"")</f>
        <v>JPN</v>
      </c>
      <c r="U376" s="2" t="str">
        <f>IF($B376="","",RIGHT($G376*1000+200+COUNTIF($G$2:$G376,$G376),9))</f>
        <v>030619201</v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>桜台・愛　知</v>
      </c>
    </row>
    <row r="377" spans="1:22" x14ac:dyDescent="0.45">
      <c r="A377" t="s">
        <v>2462</v>
      </c>
      <c r="B377">
        <v>376</v>
      </c>
      <c r="C377" t="s">
        <v>2557</v>
      </c>
      <c r="D377" t="s">
        <v>2558</v>
      </c>
      <c r="E377">
        <v>2</v>
      </c>
      <c r="F377" t="s">
        <v>95</v>
      </c>
      <c r="G377">
        <v>20050210</v>
      </c>
      <c r="H377" t="s">
        <v>2559</v>
      </c>
      <c r="I377" t="s">
        <v>2560</v>
      </c>
      <c r="J377" t="s">
        <v>2561</v>
      </c>
      <c r="K377" t="s">
        <v>141</v>
      </c>
      <c r="L377" t="s">
        <v>95</v>
      </c>
      <c r="M377" t="s">
        <v>2562</v>
      </c>
      <c r="O377" s="2" t="str">
        <f>IFERROR(IF($B377="","",INDEX(所属情報!$E:$E,MATCH($A377,所属情報!$A:$A,0))),"")</f>
        <v>Doshisha Univ.</v>
      </c>
      <c r="P377" s="2" t="str">
        <f t="shared" si="15"/>
        <v>佐藤　小花 (2)</v>
      </c>
      <c r="Q377" s="2" t="str">
        <f t="shared" si="16"/>
        <v>ｻﾄｳ ｺﾊﾅ</v>
      </c>
      <c r="R377" s="2" t="str">
        <f t="shared" si="17"/>
        <v>SATO Kohana (05)</v>
      </c>
      <c r="S377" s="2" t="str">
        <f>IFERROR(IF($F377="","",INDEX(リスト!$C:$C,MATCH($F377,リスト!$B:$B,0))),"")</f>
        <v>28</v>
      </c>
      <c r="T377" s="2" t="str">
        <f>IFERROR(IF($K377="","",INDEX(リスト!$F:$F,MATCH($K377,リスト!$E:$E,0))),"")</f>
        <v>JPN</v>
      </c>
      <c r="U377" s="2" t="str">
        <f>IF($B377="","",RIGHT($G377*1000+200+COUNTIF($G$2:$G377,$G377),9))</f>
        <v>050210202</v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>明石北・兵　庫</v>
      </c>
    </row>
    <row r="378" spans="1:22" x14ac:dyDescent="0.45">
      <c r="A378" t="s">
        <v>2462</v>
      </c>
      <c r="B378">
        <v>377</v>
      </c>
      <c r="C378" t="s">
        <v>2563</v>
      </c>
      <c r="D378" t="s">
        <v>2564</v>
      </c>
      <c r="E378">
        <v>4</v>
      </c>
      <c r="F378" t="s">
        <v>41</v>
      </c>
      <c r="G378">
        <v>20020512</v>
      </c>
      <c r="H378" t="s">
        <v>2565</v>
      </c>
      <c r="I378" t="s">
        <v>1507</v>
      </c>
      <c r="J378" t="s">
        <v>1269</v>
      </c>
      <c r="K378" t="s">
        <v>141</v>
      </c>
      <c r="L378" t="s">
        <v>41</v>
      </c>
      <c r="M378" t="s">
        <v>2566</v>
      </c>
      <c r="O378" s="2" t="str">
        <f>IFERROR(IF($B378="","",INDEX(所属情報!$E:$E,MATCH($A378,所属情報!$A:$A,0))),"")</f>
        <v>Doshisha Univ.</v>
      </c>
      <c r="P378" s="2" t="str">
        <f t="shared" si="15"/>
        <v>武田　彩花 (4)</v>
      </c>
      <c r="Q378" s="2" t="str">
        <f t="shared" si="16"/>
        <v>ﾀｹﾀﾞ ｱﾔｶ</v>
      </c>
      <c r="R378" s="2" t="str">
        <f t="shared" si="17"/>
        <v>TAKEDA Ayaka (02)</v>
      </c>
      <c r="S378" s="2" t="str">
        <f>IFERROR(IF($F378="","",INDEX(リスト!$C:$C,MATCH($F378,リスト!$B:$B,0))),"")</f>
        <v>01</v>
      </c>
      <c r="T378" s="2" t="str">
        <f>IFERROR(IF($K378="","",INDEX(リスト!$F:$F,MATCH($K378,リスト!$E:$E,0))),"")</f>
        <v>JPN</v>
      </c>
      <c r="U378" s="2" t="str">
        <f>IF($B378="","",RIGHT($G378*1000+200+COUNTIF($G$2:$G378,$G378),9))</f>
        <v>020512202</v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>札幌西・北海道</v>
      </c>
    </row>
    <row r="379" spans="1:22" x14ac:dyDescent="0.45">
      <c r="A379" t="s">
        <v>2462</v>
      </c>
      <c r="B379">
        <v>378</v>
      </c>
      <c r="C379" t="s">
        <v>2567</v>
      </c>
      <c r="D379" t="s">
        <v>2568</v>
      </c>
      <c r="E379">
        <v>4</v>
      </c>
      <c r="F379" t="s">
        <v>91</v>
      </c>
      <c r="G379">
        <v>20020606</v>
      </c>
      <c r="H379" t="s">
        <v>2569</v>
      </c>
      <c r="I379" t="s">
        <v>746</v>
      </c>
      <c r="J379" t="s">
        <v>1406</v>
      </c>
      <c r="K379" t="s">
        <v>141</v>
      </c>
      <c r="L379" t="s">
        <v>91</v>
      </c>
      <c r="M379" t="s">
        <v>2468</v>
      </c>
      <c r="O379" s="2" t="str">
        <f>IFERROR(IF($B379="","",INDEX(所属情報!$E:$E,MATCH($A379,所属情報!$A:$A,0))),"")</f>
        <v>Doshisha Univ.</v>
      </c>
      <c r="P379" s="2" t="str">
        <f t="shared" si="15"/>
        <v>渡邊　菜摘 (4)</v>
      </c>
      <c r="Q379" s="2" t="str">
        <f t="shared" si="16"/>
        <v>ﾜﾀﾅﾍﾞ ﾅﾂﾐ</v>
      </c>
      <c r="R379" s="2" t="str">
        <f t="shared" si="17"/>
        <v>WATANABE Natsumi (02)</v>
      </c>
      <c r="S379" s="2" t="str">
        <f>IFERROR(IF($F379="","",INDEX(リスト!$C:$C,MATCH($F379,リスト!$B:$B,0))),"")</f>
        <v>26</v>
      </c>
      <c r="T379" s="2" t="str">
        <f>IFERROR(IF($K379="","",INDEX(リスト!$F:$F,MATCH($K379,リスト!$E:$E,0))),"")</f>
        <v>JPN</v>
      </c>
      <c r="U379" s="2" t="str">
        <f>IF($B379="","",RIGHT($G379*1000+200+COUNTIF($G$2:$G379,$G379),9))</f>
        <v>020606201</v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>同志社・京　都</v>
      </c>
    </row>
    <row r="380" spans="1:22" x14ac:dyDescent="0.45">
      <c r="A380" t="s">
        <v>2462</v>
      </c>
      <c r="B380">
        <v>379</v>
      </c>
      <c r="C380" t="s">
        <v>2570</v>
      </c>
      <c r="D380" t="s">
        <v>2571</v>
      </c>
      <c r="E380">
        <v>2</v>
      </c>
      <c r="F380" t="s">
        <v>41</v>
      </c>
      <c r="G380">
        <v>20041030</v>
      </c>
      <c r="H380" t="s">
        <v>2572</v>
      </c>
      <c r="I380" t="s">
        <v>2573</v>
      </c>
      <c r="J380" t="s">
        <v>1788</v>
      </c>
      <c r="K380" t="s">
        <v>141</v>
      </c>
      <c r="L380" t="s">
        <v>41</v>
      </c>
      <c r="M380" t="s">
        <v>2494</v>
      </c>
      <c r="O380" s="2" t="str">
        <f>IFERROR(IF($B380="","",INDEX(所属情報!$E:$E,MATCH($A380,所属情報!$A:$A,0))),"")</f>
        <v>Doshisha Univ.</v>
      </c>
      <c r="P380" s="2" t="str">
        <f t="shared" si="15"/>
        <v>高野　夕奈 (2)</v>
      </c>
      <c r="Q380" s="2" t="str">
        <f t="shared" si="16"/>
        <v>ﾀｶﾉ ﾕｳﾅ</v>
      </c>
      <c r="R380" s="2" t="str">
        <f t="shared" si="17"/>
        <v>TAKANO Yuna (04)</v>
      </c>
      <c r="S380" s="2" t="str">
        <f>IFERROR(IF($F380="","",INDEX(リスト!$C:$C,MATCH($F380,リスト!$B:$B,0))),"")</f>
        <v>01</v>
      </c>
      <c r="T380" s="2" t="str">
        <f>IFERROR(IF($K380="","",INDEX(リスト!$F:$F,MATCH($K380,リスト!$E:$E,0))),"")</f>
        <v>JPN</v>
      </c>
      <c r="U380" s="2" t="str">
        <f>IF($B380="","",RIGHT($G380*1000+200+COUNTIF($G$2:$G380,$G380),9))</f>
        <v>041030201</v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>網走南ケ丘・北海道</v>
      </c>
    </row>
    <row r="381" spans="1:22" x14ac:dyDescent="0.45">
      <c r="A381" t="s">
        <v>2462</v>
      </c>
      <c r="B381">
        <v>380</v>
      </c>
      <c r="C381" t="s">
        <v>2574</v>
      </c>
      <c r="D381" t="s">
        <v>2575</v>
      </c>
      <c r="E381">
        <v>2</v>
      </c>
      <c r="F381" t="s">
        <v>85</v>
      </c>
      <c r="G381">
        <v>20040804</v>
      </c>
      <c r="H381" t="s">
        <v>2576</v>
      </c>
      <c r="I381" t="s">
        <v>2080</v>
      </c>
      <c r="J381" t="s">
        <v>1023</v>
      </c>
      <c r="K381" t="s">
        <v>141</v>
      </c>
      <c r="L381" t="s">
        <v>85</v>
      </c>
      <c r="M381" t="s">
        <v>2577</v>
      </c>
      <c r="O381" s="2" t="str">
        <f>IFERROR(IF($B381="","",INDEX(所属情報!$E:$E,MATCH($A381,所属情報!$A:$A,0))),"")</f>
        <v>Doshisha Univ.</v>
      </c>
      <c r="P381" s="2" t="str">
        <f t="shared" si="15"/>
        <v>杉本　杏実 (2)</v>
      </c>
      <c r="Q381" s="2" t="str">
        <f t="shared" si="16"/>
        <v>ｽｷﾞﾓﾄ ｱｽﾞﾐ</v>
      </c>
      <c r="R381" s="2" t="str">
        <f t="shared" si="17"/>
        <v>SUGIMOTO Azumi (04)</v>
      </c>
      <c r="S381" s="2" t="str">
        <f>IFERROR(IF($F381="","",INDEX(リスト!$C:$C,MATCH($F381,リスト!$B:$B,0))),"")</f>
        <v>23</v>
      </c>
      <c r="T381" s="2" t="str">
        <f>IFERROR(IF($K381="","",INDEX(リスト!$F:$F,MATCH($K381,リスト!$E:$E,0))),"")</f>
        <v>JPN</v>
      </c>
      <c r="U381" s="2" t="str">
        <f>IF($B381="","",RIGHT($G381*1000+200+COUNTIF($G$2:$G381,$G381),9))</f>
        <v>040804201</v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>一宮・愛　知</v>
      </c>
    </row>
    <row r="382" spans="1:22" x14ac:dyDescent="0.45">
      <c r="A382" t="s">
        <v>2462</v>
      </c>
      <c r="B382">
        <v>381</v>
      </c>
      <c r="C382" t="s">
        <v>2578</v>
      </c>
      <c r="D382" t="s">
        <v>2579</v>
      </c>
      <c r="E382">
        <v>2</v>
      </c>
      <c r="F382" t="s">
        <v>97</v>
      </c>
      <c r="G382">
        <v>20040629</v>
      </c>
      <c r="H382" t="s">
        <v>2580</v>
      </c>
      <c r="I382" t="s">
        <v>914</v>
      </c>
      <c r="J382" t="s">
        <v>719</v>
      </c>
      <c r="K382" t="s">
        <v>141</v>
      </c>
      <c r="L382" t="s">
        <v>97</v>
      </c>
      <c r="M382" t="s">
        <v>2581</v>
      </c>
      <c r="O382" s="2" t="str">
        <f>IFERROR(IF($B382="","",INDEX(所属情報!$E:$E,MATCH($A382,所属情報!$A:$A,0))),"")</f>
        <v>Doshisha Univ.</v>
      </c>
      <c r="P382" s="2" t="str">
        <f t="shared" si="15"/>
        <v>松田　芽依 (2)</v>
      </c>
      <c r="Q382" s="2" t="str">
        <f t="shared" si="16"/>
        <v>ﾏﾂﾀﾞ ﾒｲ</v>
      </c>
      <c r="R382" s="2" t="str">
        <f t="shared" si="17"/>
        <v>MATSUDA Mei (04)</v>
      </c>
      <c r="S382" s="2" t="str">
        <f>IFERROR(IF($F382="","",INDEX(リスト!$C:$C,MATCH($F382,リスト!$B:$B,0))),"")</f>
        <v>29</v>
      </c>
      <c r="T382" s="2" t="str">
        <f>IFERROR(IF($K382="","",INDEX(リスト!$F:$F,MATCH($K382,リスト!$E:$E,0))),"")</f>
        <v>JPN</v>
      </c>
      <c r="U382" s="2" t="str">
        <f>IF($B382="","",RIGHT($G382*1000+200+COUNTIF($G$2:$G382,$G382),9))</f>
        <v>040629202</v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>橿原・奈　良</v>
      </c>
    </row>
    <row r="383" spans="1:22" x14ac:dyDescent="0.45">
      <c r="A383" t="s">
        <v>2462</v>
      </c>
      <c r="B383">
        <v>382</v>
      </c>
      <c r="C383" t="s">
        <v>2582</v>
      </c>
      <c r="D383" t="s">
        <v>2583</v>
      </c>
      <c r="E383">
        <v>2</v>
      </c>
      <c r="F383" t="s">
        <v>81</v>
      </c>
      <c r="G383">
        <v>20040522</v>
      </c>
      <c r="H383" t="s">
        <v>2584</v>
      </c>
      <c r="I383" t="s">
        <v>2585</v>
      </c>
      <c r="J383" t="s">
        <v>938</v>
      </c>
      <c r="K383" t="s">
        <v>141</v>
      </c>
      <c r="L383" t="s">
        <v>81</v>
      </c>
      <c r="M383" t="s">
        <v>2586</v>
      </c>
      <c r="O383" s="2" t="str">
        <f>IFERROR(IF($B383="","",INDEX(所属情報!$E:$E,MATCH($A383,所属情報!$A:$A,0))),"")</f>
        <v>Doshisha Univ.</v>
      </c>
      <c r="P383" s="2" t="str">
        <f t="shared" si="15"/>
        <v>柳原　さくら (2)</v>
      </c>
      <c r="Q383" s="2" t="str">
        <f t="shared" si="16"/>
        <v>ﾔﾅｷﾞﾊﾗ ｻｸﾗ</v>
      </c>
      <c r="R383" s="2" t="str">
        <f t="shared" si="17"/>
        <v>YANAGIHARA Sakura (04)</v>
      </c>
      <c r="S383" s="2" t="str">
        <f>IFERROR(IF($F383="","",INDEX(リスト!$C:$C,MATCH($F383,リスト!$B:$B,0))),"")</f>
        <v>21</v>
      </c>
      <c r="T383" s="2" t="str">
        <f>IFERROR(IF($K383="","",INDEX(リスト!$F:$F,MATCH($K383,リスト!$E:$E,0))),"")</f>
        <v>JPN</v>
      </c>
      <c r="U383" s="2" t="str">
        <f>IF($B383="","",RIGHT($G383*1000+200+COUNTIF($G$2:$G383,$G383),9))</f>
        <v>040522201</v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>聖マリア女学院・岐　阜</v>
      </c>
    </row>
    <row r="384" spans="1:22" x14ac:dyDescent="0.45">
      <c r="A384" t="s">
        <v>2462</v>
      </c>
      <c r="B384">
        <v>383</v>
      </c>
      <c r="C384" t="s">
        <v>2587</v>
      </c>
      <c r="D384" t="s">
        <v>2588</v>
      </c>
      <c r="E384">
        <v>2</v>
      </c>
      <c r="F384" t="s">
        <v>85</v>
      </c>
      <c r="G384">
        <v>20041227</v>
      </c>
      <c r="H384" t="s">
        <v>2589</v>
      </c>
      <c r="I384" t="s">
        <v>2590</v>
      </c>
      <c r="J384" t="s">
        <v>2591</v>
      </c>
      <c r="K384" t="s">
        <v>141</v>
      </c>
      <c r="L384" t="s">
        <v>85</v>
      </c>
      <c r="M384" t="s">
        <v>2592</v>
      </c>
      <c r="O384" s="2" t="str">
        <f>IFERROR(IF($B384="","",INDEX(所属情報!$E:$E,MATCH($A384,所属情報!$A:$A,0))),"")</f>
        <v>Doshisha Univ.</v>
      </c>
      <c r="P384" s="2" t="str">
        <f t="shared" si="15"/>
        <v>中根　彩生 (2)</v>
      </c>
      <c r="Q384" s="2" t="str">
        <f t="shared" si="16"/>
        <v>ﾅｶﾈ ｱﾔﾐ</v>
      </c>
      <c r="R384" s="2" t="str">
        <f t="shared" si="17"/>
        <v>NAKANE Ayami (04)</v>
      </c>
      <c r="S384" s="2" t="str">
        <f>IFERROR(IF($F384="","",INDEX(リスト!$C:$C,MATCH($F384,リスト!$B:$B,0))),"")</f>
        <v>23</v>
      </c>
      <c r="T384" s="2" t="str">
        <f>IFERROR(IF($K384="","",INDEX(リスト!$F:$F,MATCH($K384,リスト!$E:$E,0))),"")</f>
        <v>JPN</v>
      </c>
      <c r="U384" s="2" t="str">
        <f>IF($B384="","",RIGHT($G384*1000+200+COUNTIF($G$2:$G384,$G384),9))</f>
        <v>041227201</v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>時習館・愛　知</v>
      </c>
    </row>
    <row r="385" spans="1:22" x14ac:dyDescent="0.45">
      <c r="A385" t="s">
        <v>2462</v>
      </c>
      <c r="B385">
        <v>384</v>
      </c>
      <c r="C385" t="s">
        <v>2593</v>
      </c>
      <c r="D385" t="s">
        <v>2594</v>
      </c>
      <c r="E385">
        <v>2</v>
      </c>
      <c r="F385" t="s">
        <v>968</v>
      </c>
      <c r="G385">
        <v>20040723</v>
      </c>
      <c r="H385" t="s">
        <v>2595</v>
      </c>
      <c r="I385" t="s">
        <v>2596</v>
      </c>
      <c r="J385" t="s">
        <v>2597</v>
      </c>
      <c r="K385" t="s">
        <v>141</v>
      </c>
      <c r="L385" t="s">
        <v>99</v>
      </c>
      <c r="M385" t="s">
        <v>1002</v>
      </c>
      <c r="O385" s="2" t="str">
        <f>IFERROR(IF($B385="","",INDEX(所属情報!$E:$E,MATCH($A385,所属情報!$A:$A,0))),"")</f>
        <v>Doshisha Univ.</v>
      </c>
      <c r="P385" s="2" t="str">
        <f t="shared" si="15"/>
        <v>宮之原　凜 (2)</v>
      </c>
      <c r="Q385" s="2" t="str">
        <f t="shared" si="16"/>
        <v>ﾐﾔﾉﾊﾗ ﾘﾝ</v>
      </c>
      <c r="R385" s="2" t="str">
        <f t="shared" si="17"/>
        <v>MIYANOHARA Rin (04)</v>
      </c>
      <c r="S385" s="2" t="str">
        <f>IFERROR(IF($F385="","",INDEX(リスト!$C:$C,MATCH($F385,リスト!$B:$B,0))),"")</f>
        <v>49</v>
      </c>
      <c r="T385" s="2" t="str">
        <f>IFERROR(IF($K385="","",INDEX(リスト!$F:$F,MATCH($K385,リスト!$E:$E,0))),"")</f>
        <v>JPN</v>
      </c>
      <c r="U385" s="2" t="str">
        <f>IF($B385="","",RIGHT($G385*1000+200+COUNTIF($G$2:$G385,$G385),9))</f>
        <v>040723201</v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>桐蔭・和歌山</v>
      </c>
    </row>
    <row r="386" spans="1:22" x14ac:dyDescent="0.45">
      <c r="A386" t="s">
        <v>2462</v>
      </c>
      <c r="B386">
        <v>385</v>
      </c>
      <c r="C386" t="s">
        <v>2598</v>
      </c>
      <c r="D386" t="s">
        <v>2599</v>
      </c>
      <c r="E386">
        <v>1</v>
      </c>
      <c r="F386" t="s">
        <v>97</v>
      </c>
      <c r="G386">
        <v>20051027</v>
      </c>
      <c r="H386" t="s">
        <v>2600</v>
      </c>
      <c r="I386" t="s">
        <v>2413</v>
      </c>
      <c r="J386" t="s">
        <v>2272</v>
      </c>
      <c r="K386" t="s">
        <v>141</v>
      </c>
      <c r="L386" t="s">
        <v>97</v>
      </c>
      <c r="M386" t="s">
        <v>2601</v>
      </c>
      <c r="O386" s="2" t="str">
        <f>IFERROR(IF($B386="","",INDEX(所属情報!$E:$E,MATCH($A386,所属情報!$A:$A,0))),"")</f>
        <v>Doshisha Univ.</v>
      </c>
      <c r="P386" s="2" t="str">
        <f t="shared" si="15"/>
        <v>南　こはる (1)</v>
      </c>
      <c r="Q386" s="2" t="str">
        <f t="shared" si="16"/>
        <v>ﾐﾅﾐ ｺﾊﾙ</v>
      </c>
      <c r="R386" s="2" t="str">
        <f t="shared" si="17"/>
        <v>MINAMI Koharu (05)</v>
      </c>
      <c r="S386" s="2" t="str">
        <f>IFERROR(IF($F386="","",INDEX(リスト!$C:$C,MATCH($F386,リスト!$B:$B,0))),"")</f>
        <v>29</v>
      </c>
      <c r="T386" s="2" t="str">
        <f>IFERROR(IF($K386="","",INDEX(リスト!$F:$F,MATCH($K386,リスト!$E:$E,0))),"")</f>
        <v>JPN</v>
      </c>
      <c r="U386" s="2" t="str">
        <f>IF($B386="","",RIGHT($G386*1000+200+COUNTIF($G$2:$G386,$G386),9))</f>
        <v>051027201</v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>奈良学園登美ヶ丘・奈　良</v>
      </c>
    </row>
    <row r="387" spans="1:22" x14ac:dyDescent="0.45">
      <c r="A387" t="s">
        <v>2462</v>
      </c>
      <c r="B387">
        <v>386</v>
      </c>
      <c r="C387" t="s">
        <v>2602</v>
      </c>
      <c r="D387" t="s">
        <v>2603</v>
      </c>
      <c r="E387">
        <v>1</v>
      </c>
      <c r="F387" t="s">
        <v>95</v>
      </c>
      <c r="G387">
        <v>20050403</v>
      </c>
      <c r="H387" t="s">
        <v>2604</v>
      </c>
      <c r="I387" t="s">
        <v>2605</v>
      </c>
      <c r="J387" t="s">
        <v>1180</v>
      </c>
      <c r="K387" t="s">
        <v>141</v>
      </c>
      <c r="L387" t="s">
        <v>95</v>
      </c>
      <c r="M387" t="s">
        <v>1264</v>
      </c>
      <c r="O387" s="2" t="str">
        <f>IFERROR(IF($B387="","",INDEX(所属情報!$E:$E,MATCH($A387,所属情報!$A:$A,0))),"")</f>
        <v>Doshisha Univ.</v>
      </c>
      <c r="P387" s="2" t="str">
        <f t="shared" ref="P387:P450" si="18">IF($C387="","",IF($E387="",$C387,$C387&amp;" ("&amp;$E387&amp;")"))</f>
        <v>宗野　華楓 (1)</v>
      </c>
      <c r="Q387" s="2" t="str">
        <f t="shared" ref="Q387:Q450" si="19">IF($D387="","",ASC($D387))</f>
        <v>ｿｳﾉ ﾊﾙｶ</v>
      </c>
      <c r="R387" s="2" t="str">
        <f t="shared" ref="R387:R450" si="20">IF($I387="","",UPPER($I387)&amp;" "&amp;UPPER(LEFT($J387,1))&amp;LOWER(RIGHT($J387,LEN($J387)-1))&amp;" ("&amp;MID($G387,3,2)&amp;")")</f>
        <v>SONO Haruka (05)</v>
      </c>
      <c r="S387" s="2" t="str">
        <f>IFERROR(IF($F387="","",INDEX(リスト!$C:$C,MATCH($F387,リスト!$B:$B,0))),"")</f>
        <v>28</v>
      </c>
      <c r="T387" s="2" t="str">
        <f>IFERROR(IF($K387="","",INDEX(リスト!$F:$F,MATCH($K387,リスト!$E:$E,0))),"")</f>
        <v>JPN</v>
      </c>
      <c r="U387" s="2" t="str">
        <f>IF($B387="","",RIGHT($G387*1000+200+COUNTIF($G$2:$G387,$G387),9))</f>
        <v>050403201</v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>神戸山手女子・兵　庫</v>
      </c>
    </row>
    <row r="388" spans="1:22" x14ac:dyDescent="0.45">
      <c r="A388" t="s">
        <v>2462</v>
      </c>
      <c r="B388">
        <v>387</v>
      </c>
      <c r="C388" t="s">
        <v>2606</v>
      </c>
      <c r="D388" t="s">
        <v>2607</v>
      </c>
      <c r="E388">
        <v>2</v>
      </c>
      <c r="F388" t="s">
        <v>127</v>
      </c>
      <c r="G388">
        <v>20050216</v>
      </c>
      <c r="H388" t="s">
        <v>2608</v>
      </c>
      <c r="I388" t="s">
        <v>2609</v>
      </c>
      <c r="J388" t="s">
        <v>2610</v>
      </c>
      <c r="K388" t="s">
        <v>141</v>
      </c>
      <c r="L388" t="s">
        <v>127</v>
      </c>
      <c r="M388" t="s">
        <v>2611</v>
      </c>
      <c r="O388" s="2" t="str">
        <f>IFERROR(IF($B388="","",INDEX(所属情報!$E:$E,MATCH($A388,所属情報!$A:$A,0))),"")</f>
        <v>Doshisha Univ.</v>
      </c>
      <c r="P388" s="2" t="str">
        <f t="shared" si="18"/>
        <v>國廣　汐音 (2)</v>
      </c>
      <c r="Q388" s="2" t="str">
        <f t="shared" si="19"/>
        <v>ｸﾆﾋﾛ ｼｵﾈ</v>
      </c>
      <c r="R388" s="2" t="str">
        <f t="shared" si="20"/>
        <v>KUNIHIRO Shione (05)</v>
      </c>
      <c r="S388" s="2" t="str">
        <f>IFERROR(IF($F388="","",INDEX(リスト!$C:$C,MATCH($F388,リスト!$B:$B,0))),"")</f>
        <v>44</v>
      </c>
      <c r="T388" s="2" t="str">
        <f>IFERROR(IF($K388="","",INDEX(リスト!$F:$F,MATCH($K388,リスト!$E:$E,0))),"")</f>
        <v>JPN</v>
      </c>
      <c r="U388" s="2" t="str">
        <f>IF($B388="","",RIGHT($G388*1000+200+COUNTIF($G$2:$G388,$G388),9))</f>
        <v>050216201</v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>別府鶴見丘・大　分</v>
      </c>
    </row>
    <row r="389" spans="1:22" x14ac:dyDescent="0.45">
      <c r="A389" t="s">
        <v>2462</v>
      </c>
      <c r="B389">
        <v>388</v>
      </c>
      <c r="C389" t="s">
        <v>2612</v>
      </c>
      <c r="D389" t="s">
        <v>2613</v>
      </c>
      <c r="E389">
        <v>2</v>
      </c>
      <c r="F389" t="s">
        <v>93</v>
      </c>
      <c r="G389">
        <v>20040907</v>
      </c>
      <c r="H389" t="s">
        <v>2614</v>
      </c>
      <c r="I389" t="s">
        <v>2615</v>
      </c>
      <c r="J389" t="s">
        <v>2616</v>
      </c>
      <c r="K389" t="s">
        <v>141</v>
      </c>
      <c r="L389" t="s">
        <v>93</v>
      </c>
      <c r="M389" t="s">
        <v>2530</v>
      </c>
      <c r="O389" s="2" t="str">
        <f>IFERROR(IF($B389="","",INDEX(所属情報!$E:$E,MATCH($A389,所属情報!$A:$A,0))),"")</f>
        <v>Doshisha Univ.</v>
      </c>
      <c r="P389" s="2" t="str">
        <f t="shared" si="18"/>
        <v>永田　梓 (2)</v>
      </c>
      <c r="Q389" s="2" t="str">
        <f t="shared" si="19"/>
        <v>ﾅｶﾞﾀ ｱｽﾞｻ</v>
      </c>
      <c r="R389" s="2" t="str">
        <f t="shared" si="20"/>
        <v>NAGATA Azusa (04)</v>
      </c>
      <c r="S389" s="2" t="str">
        <f>IFERROR(IF($F389="","",INDEX(リスト!$C:$C,MATCH($F389,リスト!$B:$B,0))),"")</f>
        <v>27</v>
      </c>
      <c r="T389" s="2" t="str">
        <f>IFERROR(IF($K389="","",INDEX(リスト!$F:$F,MATCH($K389,リスト!$E:$E,0))),"")</f>
        <v>JPN</v>
      </c>
      <c r="U389" s="2" t="str">
        <f>IF($B389="","",RIGHT($G389*1000+200+COUNTIF($G$2:$G389,$G389),9))</f>
        <v>040907201</v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>同志社香里・大　阪</v>
      </c>
    </row>
    <row r="390" spans="1:22" x14ac:dyDescent="0.45">
      <c r="A390" t="s">
        <v>2617</v>
      </c>
      <c r="B390">
        <v>389</v>
      </c>
      <c r="C390" t="s">
        <v>2618</v>
      </c>
      <c r="D390" t="s">
        <v>2619</v>
      </c>
      <c r="E390">
        <v>4</v>
      </c>
      <c r="F390" t="s">
        <v>93</v>
      </c>
      <c r="G390">
        <v>20030225</v>
      </c>
      <c r="H390" t="s">
        <v>2620</v>
      </c>
      <c r="I390" t="s">
        <v>2621</v>
      </c>
      <c r="J390" t="s">
        <v>2622</v>
      </c>
      <c r="K390" t="s">
        <v>276</v>
      </c>
      <c r="L390" t="s">
        <v>41</v>
      </c>
      <c r="M390" t="s">
        <v>1662</v>
      </c>
      <c r="O390" s="2" t="str">
        <f>IFERROR(IF($B390="","",INDEX(所属情報!$E:$E,MATCH($A390,所属情報!$A:$A,0))),"")</f>
        <v>Osaka Seikei Univ.</v>
      </c>
      <c r="P390" s="2" t="str">
        <f t="shared" si="18"/>
        <v>アシィ　しおりパメラ (4)</v>
      </c>
      <c r="Q390" s="2" t="str">
        <f t="shared" si="19"/>
        <v>ｱｼｨ ｼｵﾘﾊﾟﾒﾗ</v>
      </c>
      <c r="R390" s="2" t="str">
        <f t="shared" si="20"/>
        <v>ACHY Shioripamela (03)</v>
      </c>
      <c r="S390" s="2" t="str">
        <f>IFERROR(IF($F390="","",INDEX(リスト!$C:$C,MATCH($F390,リスト!$B:$B,0))),"")</f>
        <v>27</v>
      </c>
      <c r="T390" s="2" t="str">
        <f>IFERROR(IF($K390="","",INDEX(リスト!$F:$F,MATCH($K390,リスト!$E:$E,0))),"")</f>
        <v>CIV</v>
      </c>
      <c r="U390" s="2" t="str">
        <f>IF($B390="","",RIGHT($G390*1000+200+COUNTIF($G$2:$G390,$G390),9))</f>
        <v>030225201</v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>北海道栄・北海道</v>
      </c>
    </row>
    <row r="391" spans="1:22" x14ac:dyDescent="0.45">
      <c r="A391" t="s">
        <v>2617</v>
      </c>
      <c r="B391">
        <v>390</v>
      </c>
      <c r="C391" t="s">
        <v>2623</v>
      </c>
      <c r="D391" t="s">
        <v>2624</v>
      </c>
      <c r="E391">
        <v>3</v>
      </c>
      <c r="F391" t="s">
        <v>93</v>
      </c>
      <c r="G391">
        <v>20030414</v>
      </c>
      <c r="H391" t="s">
        <v>2625</v>
      </c>
      <c r="I391" t="s">
        <v>2238</v>
      </c>
      <c r="J391" t="s">
        <v>1107</v>
      </c>
      <c r="K391" t="s">
        <v>141</v>
      </c>
      <c r="L391" t="s">
        <v>81</v>
      </c>
      <c r="M391" t="s">
        <v>1181</v>
      </c>
      <c r="O391" s="2" t="str">
        <f>IFERROR(IF($B391="","",INDEX(所属情報!$E:$E,MATCH($A391,所属情報!$A:$A,0))),"")</f>
        <v>Osaka Seikei Univ.</v>
      </c>
      <c r="P391" s="2" t="str">
        <f t="shared" si="18"/>
        <v>宮崎　佳乃 (3)</v>
      </c>
      <c r="Q391" s="2" t="str">
        <f t="shared" si="19"/>
        <v>ﾐﾔｻﾞｷ ｶﾉ</v>
      </c>
      <c r="R391" s="2" t="str">
        <f t="shared" si="20"/>
        <v>MIYAZAKI Kano (03)</v>
      </c>
      <c r="S391" s="2" t="str">
        <f>IFERROR(IF($F391="","",INDEX(リスト!$C:$C,MATCH($F391,リスト!$B:$B,0))),"")</f>
        <v>27</v>
      </c>
      <c r="T391" s="2" t="str">
        <f>IFERROR(IF($K391="","",INDEX(リスト!$F:$F,MATCH($K391,リスト!$E:$E,0))),"")</f>
        <v>JPN</v>
      </c>
      <c r="U391" s="2" t="str">
        <f>IF($B391="","",RIGHT($G391*1000+200+COUNTIF($G$2:$G391,$G391),9))</f>
        <v>030414203</v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>済美・岐　阜</v>
      </c>
    </row>
    <row r="392" spans="1:22" x14ac:dyDescent="0.45">
      <c r="A392" t="s">
        <v>2617</v>
      </c>
      <c r="B392">
        <v>391</v>
      </c>
      <c r="C392" t="s">
        <v>2626</v>
      </c>
      <c r="D392" t="s">
        <v>2627</v>
      </c>
      <c r="E392">
        <v>3</v>
      </c>
      <c r="F392" t="s">
        <v>93</v>
      </c>
      <c r="G392">
        <v>20031115</v>
      </c>
      <c r="H392" t="s">
        <v>2628</v>
      </c>
      <c r="I392" t="s">
        <v>2629</v>
      </c>
      <c r="J392" t="s">
        <v>2630</v>
      </c>
      <c r="K392" t="s">
        <v>141</v>
      </c>
      <c r="L392" t="s">
        <v>107</v>
      </c>
      <c r="M392" t="s">
        <v>1554</v>
      </c>
      <c r="O392" s="2" t="str">
        <f>IFERROR(IF($B392="","",INDEX(所属情報!$E:$E,MATCH($A392,所属情報!$A:$A,0))),"")</f>
        <v>Osaka Seikei Univ.</v>
      </c>
      <c r="P392" s="2" t="str">
        <f t="shared" si="18"/>
        <v>山根　千歩 (3)</v>
      </c>
      <c r="Q392" s="2" t="str">
        <f t="shared" si="19"/>
        <v>ﾔﾏﾈ ﾁﾎ</v>
      </c>
      <c r="R392" s="2" t="str">
        <f t="shared" si="20"/>
        <v>YAMANE Chiho (03)</v>
      </c>
      <c r="S392" s="2" t="str">
        <f>IFERROR(IF($F392="","",INDEX(リスト!$C:$C,MATCH($F392,リスト!$B:$B,0))),"")</f>
        <v>27</v>
      </c>
      <c r="T392" s="2" t="str">
        <f>IFERROR(IF($K392="","",INDEX(リスト!$F:$F,MATCH($K392,リスト!$E:$E,0))),"")</f>
        <v>JPN</v>
      </c>
      <c r="U392" s="2" t="str">
        <f>IF($B392="","",RIGHT($G392*1000+200+COUNTIF($G$2:$G392,$G392),9))</f>
        <v>031115201</v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>宮島工業・広　島</v>
      </c>
    </row>
    <row r="393" spans="1:22" x14ac:dyDescent="0.45">
      <c r="A393" t="s">
        <v>2617</v>
      </c>
      <c r="B393">
        <v>392</v>
      </c>
      <c r="C393" t="s">
        <v>2631</v>
      </c>
      <c r="D393" t="s">
        <v>2632</v>
      </c>
      <c r="E393">
        <v>3</v>
      </c>
      <c r="F393" t="s">
        <v>91</v>
      </c>
      <c r="G393">
        <v>20030715</v>
      </c>
      <c r="H393" t="s">
        <v>2633</v>
      </c>
      <c r="I393" t="s">
        <v>1469</v>
      </c>
      <c r="J393" t="s">
        <v>2634</v>
      </c>
      <c r="K393" t="s">
        <v>141</v>
      </c>
      <c r="L393" t="s">
        <v>91</v>
      </c>
      <c r="M393" t="s">
        <v>1226</v>
      </c>
      <c r="O393" s="2" t="str">
        <f>IFERROR(IF($B393="","",INDEX(所属情報!$E:$E,MATCH($A393,所属情報!$A:$A,0))),"")</f>
        <v>Osaka Seikei Univ.</v>
      </c>
      <c r="P393" s="2" t="str">
        <f t="shared" si="18"/>
        <v>黒田　結生 (3)</v>
      </c>
      <c r="Q393" s="2" t="str">
        <f t="shared" si="19"/>
        <v>ｸﾛﾀﾞ ﾕｲﾅ</v>
      </c>
      <c r="R393" s="2" t="str">
        <f t="shared" si="20"/>
        <v>KURODA Yuina (03)</v>
      </c>
      <c r="S393" s="2" t="str">
        <f>IFERROR(IF($F393="","",INDEX(リスト!$C:$C,MATCH($F393,リスト!$B:$B,0))),"")</f>
        <v>26</v>
      </c>
      <c r="T393" s="2" t="str">
        <f>IFERROR(IF($K393="","",INDEX(リスト!$F:$F,MATCH($K393,リスト!$E:$E,0))),"")</f>
        <v>JPN</v>
      </c>
      <c r="U393" s="2" t="str">
        <f>IF($B393="","",RIGHT($G393*1000+200+COUNTIF($G$2:$G393,$G393),9))</f>
        <v>030715201</v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>西城陽・京　都</v>
      </c>
    </row>
    <row r="394" spans="1:22" x14ac:dyDescent="0.45">
      <c r="A394" t="s">
        <v>2617</v>
      </c>
      <c r="B394">
        <v>393</v>
      </c>
      <c r="C394" t="s">
        <v>2635</v>
      </c>
      <c r="D394" t="s">
        <v>2636</v>
      </c>
      <c r="E394">
        <v>3</v>
      </c>
      <c r="F394" t="s">
        <v>93</v>
      </c>
      <c r="G394">
        <v>20030501</v>
      </c>
      <c r="H394" t="s">
        <v>2637</v>
      </c>
      <c r="I394" t="s">
        <v>2118</v>
      </c>
      <c r="J394" t="s">
        <v>903</v>
      </c>
      <c r="K394" t="s">
        <v>141</v>
      </c>
      <c r="L394" t="s">
        <v>83</v>
      </c>
      <c r="M394" t="s">
        <v>2638</v>
      </c>
      <c r="O394" s="2" t="str">
        <f>IFERROR(IF($B394="","",INDEX(所属情報!$E:$E,MATCH($A394,所属情報!$A:$A,0))),"")</f>
        <v>Osaka Seikei Univ.</v>
      </c>
      <c r="P394" s="2" t="str">
        <f t="shared" si="18"/>
        <v>石田　悠月 (3)</v>
      </c>
      <c r="Q394" s="2" t="str">
        <f t="shared" si="19"/>
        <v>ｲｼﾀﾞ ﾕｽﾞｷ</v>
      </c>
      <c r="R394" s="2" t="str">
        <f t="shared" si="20"/>
        <v>ISHIDA Yuzuki (03)</v>
      </c>
      <c r="S394" s="2" t="str">
        <f>IFERROR(IF($F394="","",INDEX(リスト!$C:$C,MATCH($F394,リスト!$B:$B,0))),"")</f>
        <v>27</v>
      </c>
      <c r="T394" s="2" t="str">
        <f>IFERROR(IF($K394="","",INDEX(リスト!$F:$F,MATCH($K394,リスト!$E:$E,0))),"")</f>
        <v>JPN</v>
      </c>
      <c r="U394" s="2" t="str">
        <f>IF($B394="","",RIGHT($G394*1000+200+COUNTIF($G$2:$G394,$G394),9))</f>
        <v>030501201</v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>浜松湖東・静　岡</v>
      </c>
    </row>
    <row r="395" spans="1:22" x14ac:dyDescent="0.45">
      <c r="A395" t="s">
        <v>2617</v>
      </c>
      <c r="B395">
        <v>394</v>
      </c>
      <c r="C395" t="s">
        <v>2639</v>
      </c>
      <c r="D395" t="s">
        <v>2640</v>
      </c>
      <c r="E395">
        <v>3</v>
      </c>
      <c r="F395" t="s">
        <v>93</v>
      </c>
      <c r="G395">
        <v>20040122</v>
      </c>
      <c r="H395" t="s">
        <v>2641</v>
      </c>
      <c r="I395" t="s">
        <v>2642</v>
      </c>
      <c r="J395" t="s">
        <v>891</v>
      </c>
      <c r="K395" t="s">
        <v>141</v>
      </c>
      <c r="L395" t="s">
        <v>93</v>
      </c>
      <c r="M395" t="s">
        <v>1135</v>
      </c>
      <c r="O395" s="2" t="str">
        <f>IFERROR(IF($B395="","",INDEX(所属情報!$E:$E,MATCH($A395,所属情報!$A:$A,0))),"")</f>
        <v>Osaka Seikei Univ.</v>
      </c>
      <c r="P395" s="2" t="str">
        <f t="shared" si="18"/>
        <v>高橋　茉柚 (3)</v>
      </c>
      <c r="Q395" s="2" t="str">
        <f t="shared" si="19"/>
        <v>ﾀｶﾊｼ ﾏﾕ</v>
      </c>
      <c r="R395" s="2" t="str">
        <f t="shared" si="20"/>
        <v>TAKAHASHI Mayu (04)</v>
      </c>
      <c r="S395" s="2" t="str">
        <f>IFERROR(IF($F395="","",INDEX(リスト!$C:$C,MATCH($F395,リスト!$B:$B,0))),"")</f>
        <v>27</v>
      </c>
      <c r="T395" s="2" t="str">
        <f>IFERROR(IF($K395="","",INDEX(リスト!$F:$F,MATCH($K395,リスト!$E:$E,0))),"")</f>
        <v>JPN</v>
      </c>
      <c r="U395" s="2" t="str">
        <f>IF($B395="","",RIGHT($G395*1000+200+COUNTIF($G$2:$G395,$G395),9))</f>
        <v>040122201</v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>大阪成蹊女子・大　阪</v>
      </c>
    </row>
    <row r="396" spans="1:22" x14ac:dyDescent="0.45">
      <c r="A396" t="s">
        <v>2617</v>
      </c>
      <c r="B396">
        <v>395</v>
      </c>
      <c r="C396" t="s">
        <v>2643</v>
      </c>
      <c r="D396" t="s">
        <v>2644</v>
      </c>
      <c r="E396">
        <v>3</v>
      </c>
      <c r="F396" t="s">
        <v>93</v>
      </c>
      <c r="G396">
        <v>20030724</v>
      </c>
      <c r="H396" t="s">
        <v>2645</v>
      </c>
      <c r="I396" t="s">
        <v>2646</v>
      </c>
      <c r="J396" t="s">
        <v>2485</v>
      </c>
      <c r="K396" t="s">
        <v>141</v>
      </c>
      <c r="L396" t="s">
        <v>93</v>
      </c>
      <c r="M396" t="s">
        <v>725</v>
      </c>
      <c r="O396" s="2" t="str">
        <f>IFERROR(IF($B396="","",INDEX(所属情報!$E:$E,MATCH($A396,所属情報!$A:$A,0))),"")</f>
        <v>Osaka Seikei Univ.</v>
      </c>
      <c r="P396" s="2" t="str">
        <f t="shared" si="18"/>
        <v>福田　七海 (3)</v>
      </c>
      <c r="Q396" s="2" t="str">
        <f t="shared" si="19"/>
        <v>ﾌｸﾀﾞ ﾅﾐ</v>
      </c>
      <c r="R396" s="2" t="str">
        <f t="shared" si="20"/>
        <v>FUKUDA Nami (03)</v>
      </c>
      <c r="S396" s="2" t="str">
        <f>IFERROR(IF($F396="","",INDEX(リスト!$C:$C,MATCH($F396,リスト!$B:$B,0))),"")</f>
        <v>27</v>
      </c>
      <c r="T396" s="2" t="str">
        <f>IFERROR(IF($K396="","",INDEX(リスト!$F:$F,MATCH($K396,リスト!$E:$E,0))),"")</f>
        <v>JPN</v>
      </c>
      <c r="U396" s="2" t="str">
        <f>IF($B396="","",RIGHT($G396*1000+200+COUNTIF($G$2:$G396,$G396),9))</f>
        <v>030724201</v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>大塚・大　阪</v>
      </c>
    </row>
    <row r="397" spans="1:22" x14ac:dyDescent="0.45">
      <c r="A397" t="s">
        <v>2617</v>
      </c>
      <c r="B397">
        <v>396</v>
      </c>
      <c r="C397" t="s">
        <v>2647</v>
      </c>
      <c r="D397" t="s">
        <v>2648</v>
      </c>
      <c r="E397">
        <v>3</v>
      </c>
      <c r="F397" t="s">
        <v>93</v>
      </c>
      <c r="G397">
        <v>20040330</v>
      </c>
      <c r="H397" t="s">
        <v>2649</v>
      </c>
      <c r="I397" t="s">
        <v>2650</v>
      </c>
      <c r="J397" t="s">
        <v>1539</v>
      </c>
      <c r="K397" t="s">
        <v>141</v>
      </c>
      <c r="L397" t="s">
        <v>47</v>
      </c>
      <c r="M397" t="s">
        <v>2651</v>
      </c>
      <c r="O397" s="2" t="str">
        <f>IFERROR(IF($B397="","",INDEX(所属情報!$E:$E,MATCH($A397,所属情報!$A:$A,0))),"")</f>
        <v>Osaka Seikei Univ.</v>
      </c>
      <c r="P397" s="2" t="str">
        <f t="shared" si="18"/>
        <v>菅原　真桜 (3)</v>
      </c>
      <c r="Q397" s="2" t="str">
        <f t="shared" si="19"/>
        <v>ｽｶﾞﾜﾗ ﾏｵ</v>
      </c>
      <c r="R397" s="2" t="str">
        <f t="shared" si="20"/>
        <v>SUGAWARA Mao (04)</v>
      </c>
      <c r="S397" s="2" t="str">
        <f>IFERROR(IF($F397="","",INDEX(リスト!$C:$C,MATCH($F397,リスト!$B:$B,0))),"")</f>
        <v>27</v>
      </c>
      <c r="T397" s="2" t="str">
        <f>IFERROR(IF($K397="","",INDEX(リスト!$F:$F,MATCH($K397,リスト!$E:$E,0))),"")</f>
        <v>JPN</v>
      </c>
      <c r="U397" s="2" t="str">
        <f>IF($B397="","",RIGHT($G397*1000+200+COUNTIF($G$2:$G397,$G397),9))</f>
        <v>040330201</v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>仙台育英学園・宮　城</v>
      </c>
    </row>
    <row r="398" spans="1:22" x14ac:dyDescent="0.45">
      <c r="A398" t="s">
        <v>2617</v>
      </c>
      <c r="B398">
        <v>397</v>
      </c>
      <c r="C398" t="s">
        <v>2652</v>
      </c>
      <c r="D398" t="s">
        <v>2653</v>
      </c>
      <c r="E398">
        <v>2</v>
      </c>
      <c r="F398" t="s">
        <v>93</v>
      </c>
      <c r="G398">
        <v>20050206</v>
      </c>
      <c r="H398" t="s">
        <v>2654</v>
      </c>
      <c r="I398" t="s">
        <v>2655</v>
      </c>
      <c r="J398" t="s">
        <v>2656</v>
      </c>
      <c r="K398" t="s">
        <v>141</v>
      </c>
      <c r="L398" t="s">
        <v>43</v>
      </c>
      <c r="M398" t="s">
        <v>2657</v>
      </c>
      <c r="O398" s="2" t="str">
        <f>IFERROR(IF($B398="","",INDEX(所属情報!$E:$E,MATCH($A398,所属情報!$A:$A,0))),"")</f>
        <v>Osaka Seikei Univ.</v>
      </c>
      <c r="P398" s="2" t="str">
        <f t="shared" si="18"/>
        <v>平木　陽 (2)</v>
      </c>
      <c r="Q398" s="2" t="str">
        <f t="shared" si="19"/>
        <v>ﾋﾗｷ ﾊﾙ</v>
      </c>
      <c r="R398" s="2" t="str">
        <f t="shared" si="20"/>
        <v>HIRAKI Haru (05)</v>
      </c>
      <c r="S398" s="2" t="str">
        <f>IFERROR(IF($F398="","",INDEX(リスト!$C:$C,MATCH($F398,リスト!$B:$B,0))),"")</f>
        <v>27</v>
      </c>
      <c r="T398" s="2" t="str">
        <f>IFERROR(IF($K398="","",INDEX(リスト!$F:$F,MATCH($K398,リスト!$E:$E,0))),"")</f>
        <v>JPN</v>
      </c>
      <c r="U398" s="2" t="str">
        <f>IF($B398="","",RIGHT($G398*1000+200+COUNTIF($G$2:$G398,$G398),9))</f>
        <v>050206201</v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>青森山田・青　森</v>
      </c>
    </row>
    <row r="399" spans="1:22" x14ac:dyDescent="0.45">
      <c r="A399" t="s">
        <v>2617</v>
      </c>
      <c r="B399">
        <v>398</v>
      </c>
      <c r="C399" t="s">
        <v>2658</v>
      </c>
      <c r="D399" t="s">
        <v>2659</v>
      </c>
      <c r="E399">
        <v>2</v>
      </c>
      <c r="F399" t="s">
        <v>93</v>
      </c>
      <c r="G399">
        <v>20040910</v>
      </c>
      <c r="H399" t="s">
        <v>2660</v>
      </c>
      <c r="I399" t="s">
        <v>2661</v>
      </c>
      <c r="J399" t="s">
        <v>2662</v>
      </c>
      <c r="K399" t="s">
        <v>141</v>
      </c>
      <c r="L399" t="s">
        <v>119</v>
      </c>
      <c r="M399" t="s">
        <v>2663</v>
      </c>
      <c r="O399" s="2" t="str">
        <f>IFERROR(IF($B399="","",INDEX(所属情報!$E:$E,MATCH($A399,所属情報!$A:$A,0))),"")</f>
        <v>Osaka Seikei Univ.</v>
      </c>
      <c r="P399" s="2" t="str">
        <f t="shared" si="18"/>
        <v>中島　心 (2)</v>
      </c>
      <c r="Q399" s="2" t="str">
        <f t="shared" si="19"/>
        <v>ﾅｶｼﾏ ｺｺ</v>
      </c>
      <c r="R399" s="2" t="str">
        <f t="shared" si="20"/>
        <v>NAKASHIMA Koko (04)</v>
      </c>
      <c r="S399" s="2" t="str">
        <f>IFERROR(IF($F399="","",INDEX(リスト!$C:$C,MATCH($F399,リスト!$B:$B,0))),"")</f>
        <v>27</v>
      </c>
      <c r="T399" s="2" t="str">
        <f>IFERROR(IF($K399="","",INDEX(リスト!$F:$F,MATCH($K399,リスト!$E:$E,0))),"")</f>
        <v>JPN</v>
      </c>
      <c r="U399" s="2" t="str">
        <f>IF($B399="","",RIGHT($G399*1000+200+COUNTIF($G$2:$G399,$G399),9))</f>
        <v>040910201</v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>田川・福　岡</v>
      </c>
    </row>
    <row r="400" spans="1:22" x14ac:dyDescent="0.45">
      <c r="A400" t="s">
        <v>2617</v>
      </c>
      <c r="B400">
        <v>399</v>
      </c>
      <c r="C400" t="s">
        <v>2664</v>
      </c>
      <c r="D400" t="s">
        <v>2665</v>
      </c>
      <c r="E400">
        <v>2</v>
      </c>
      <c r="F400" t="s">
        <v>93</v>
      </c>
      <c r="G400">
        <v>20040603</v>
      </c>
      <c r="H400" t="s">
        <v>2666</v>
      </c>
      <c r="I400" t="s">
        <v>746</v>
      </c>
      <c r="J400" t="s">
        <v>1239</v>
      </c>
      <c r="K400" t="s">
        <v>141</v>
      </c>
      <c r="L400" t="s">
        <v>111</v>
      </c>
      <c r="M400" t="s">
        <v>2179</v>
      </c>
      <c r="O400" s="2" t="str">
        <f>IFERROR(IF($B400="","",INDEX(所属情報!$E:$E,MATCH($A400,所属情報!$A:$A,0))),"")</f>
        <v>Osaka Seikei Univ.</v>
      </c>
      <c r="P400" s="2" t="str">
        <f t="shared" si="18"/>
        <v>渡辺　ひなた (2)</v>
      </c>
      <c r="Q400" s="2" t="str">
        <f t="shared" si="19"/>
        <v>ﾜﾀﾅﾍﾞ ﾋﾅﾀ</v>
      </c>
      <c r="R400" s="2" t="str">
        <f t="shared" si="20"/>
        <v>WATANABE Hinata (04)</v>
      </c>
      <c r="S400" s="2" t="str">
        <f>IFERROR(IF($F400="","",INDEX(リスト!$C:$C,MATCH($F400,リスト!$B:$B,0))),"")</f>
        <v>27</v>
      </c>
      <c r="T400" s="2" t="str">
        <f>IFERROR(IF($K400="","",INDEX(リスト!$F:$F,MATCH($K400,リスト!$E:$E,0))),"")</f>
        <v>JPN</v>
      </c>
      <c r="U400" s="2" t="str">
        <f>IF($B400="","",RIGHT($G400*1000+200+COUNTIF($G$2:$G400,$G400),9))</f>
        <v>040603201</v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>鳴門・徳　島</v>
      </c>
    </row>
    <row r="401" spans="1:22" x14ac:dyDescent="0.45">
      <c r="A401" t="s">
        <v>2617</v>
      </c>
      <c r="B401">
        <v>400</v>
      </c>
      <c r="C401" t="s">
        <v>2667</v>
      </c>
      <c r="D401" t="s">
        <v>2668</v>
      </c>
      <c r="E401">
        <v>2</v>
      </c>
      <c r="F401" t="s">
        <v>71</v>
      </c>
      <c r="G401">
        <v>20050224</v>
      </c>
      <c r="H401" t="s">
        <v>2669</v>
      </c>
      <c r="I401" t="s">
        <v>1507</v>
      </c>
      <c r="J401" t="s">
        <v>1868</v>
      </c>
      <c r="K401" t="s">
        <v>141</v>
      </c>
      <c r="L401" t="s">
        <v>71</v>
      </c>
      <c r="M401" t="s">
        <v>2670</v>
      </c>
      <c r="O401" s="2" t="str">
        <f>IFERROR(IF($B401="","",INDEX(所属情報!$E:$E,MATCH($A401,所属情報!$A:$A,0))),"")</f>
        <v>Osaka Seikei Univ.</v>
      </c>
      <c r="P401" s="2" t="str">
        <f t="shared" si="18"/>
        <v>武田　夏歩 (2)</v>
      </c>
      <c r="Q401" s="2" t="str">
        <f t="shared" si="19"/>
        <v>ﾀｹﾀﾞ ｶﾎ</v>
      </c>
      <c r="R401" s="2" t="str">
        <f t="shared" si="20"/>
        <v>TAKEDA Kaho (05)</v>
      </c>
      <c r="S401" s="2" t="str">
        <f>IFERROR(IF($F401="","",INDEX(リスト!$C:$C,MATCH($F401,リスト!$B:$B,0))),"")</f>
        <v>16</v>
      </c>
      <c r="T401" s="2" t="str">
        <f>IFERROR(IF($K401="","",INDEX(リスト!$F:$F,MATCH($K401,リスト!$E:$E,0))),"")</f>
        <v>JPN</v>
      </c>
      <c r="U401" s="2" t="str">
        <f>IF($B401="","",RIGHT($G401*1000+200+COUNTIF($G$2:$G401,$G401),9))</f>
        <v>050224201</v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>高岡商業・富　山</v>
      </c>
    </row>
    <row r="402" spans="1:22" x14ac:dyDescent="0.45">
      <c r="A402" t="s">
        <v>2617</v>
      </c>
      <c r="B402">
        <v>401</v>
      </c>
      <c r="C402" t="s">
        <v>2671</v>
      </c>
      <c r="D402" t="s">
        <v>2672</v>
      </c>
      <c r="E402">
        <v>2</v>
      </c>
      <c r="F402" t="s">
        <v>93</v>
      </c>
      <c r="G402">
        <v>20040430</v>
      </c>
      <c r="H402" t="s">
        <v>2673</v>
      </c>
      <c r="I402" t="s">
        <v>2674</v>
      </c>
      <c r="J402" t="s">
        <v>2675</v>
      </c>
      <c r="K402" t="s">
        <v>214</v>
      </c>
      <c r="L402" t="s">
        <v>55</v>
      </c>
      <c r="M402" t="s">
        <v>2676</v>
      </c>
      <c r="O402" s="2" t="str">
        <f>IFERROR(IF($B402="","",INDEX(所属情報!$E:$E,MATCH($A402,所属情報!$A:$A,0))),"")</f>
        <v>Osaka Seikei Univ.</v>
      </c>
      <c r="P402" s="2" t="str">
        <f t="shared" si="18"/>
        <v>ハッサン　ナワール (2)</v>
      </c>
      <c r="Q402" s="2" t="str">
        <f t="shared" si="19"/>
        <v>ﾊｯｻﾝ ﾅﾜｰﾙ</v>
      </c>
      <c r="R402" s="2" t="str">
        <f t="shared" si="20"/>
        <v>HASSEN Nawal (04)</v>
      </c>
      <c r="S402" s="2" t="str">
        <f>IFERROR(IF($F402="","",INDEX(リスト!$C:$C,MATCH($F402,リスト!$B:$B,0))),"")</f>
        <v>27</v>
      </c>
      <c r="T402" s="2" t="str">
        <f>IFERROR(IF($K402="","",INDEX(リスト!$F:$F,MATCH($K402,リスト!$E:$E,0))),"")</f>
        <v>GHA</v>
      </c>
      <c r="U402" s="2" t="str">
        <f>IF($B402="","",RIGHT($G402*1000+200+COUNTIF($G$2:$G402,$G402),9))</f>
        <v>040430201</v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>土浦日本大・茨　城</v>
      </c>
    </row>
    <row r="403" spans="1:22" x14ac:dyDescent="0.45">
      <c r="A403" t="s">
        <v>2617</v>
      </c>
      <c r="B403">
        <v>402</v>
      </c>
      <c r="C403" t="s">
        <v>2677</v>
      </c>
      <c r="D403" t="s">
        <v>2678</v>
      </c>
      <c r="E403">
        <v>2</v>
      </c>
      <c r="F403" t="s">
        <v>93</v>
      </c>
      <c r="G403">
        <v>20041026</v>
      </c>
      <c r="H403" t="s">
        <v>2679</v>
      </c>
      <c r="I403" t="s">
        <v>2680</v>
      </c>
      <c r="J403" t="s">
        <v>1755</v>
      </c>
      <c r="K403" t="s">
        <v>141</v>
      </c>
      <c r="L403" t="s">
        <v>95</v>
      </c>
      <c r="M403" t="s">
        <v>2189</v>
      </c>
      <c r="O403" s="2" t="str">
        <f>IFERROR(IF($B403="","",INDEX(所属情報!$E:$E,MATCH($A403,所属情報!$A:$A,0))),"")</f>
        <v>Osaka Seikei Univ.</v>
      </c>
      <c r="P403" s="2" t="str">
        <f t="shared" si="18"/>
        <v>奥橋　歩実 (2)</v>
      </c>
      <c r="Q403" s="2" t="str">
        <f t="shared" si="19"/>
        <v>ｵｸﾊｼ ｱﾕﾐ</v>
      </c>
      <c r="R403" s="2" t="str">
        <f t="shared" si="20"/>
        <v>OKUHASHI Ayumi (04)</v>
      </c>
      <c r="S403" s="2" t="str">
        <f>IFERROR(IF($F403="","",INDEX(リスト!$C:$C,MATCH($F403,リスト!$B:$B,0))),"")</f>
        <v>27</v>
      </c>
      <c r="T403" s="2" t="str">
        <f>IFERROR(IF($K403="","",INDEX(リスト!$F:$F,MATCH($K403,リスト!$E:$E,0))),"")</f>
        <v>JPN</v>
      </c>
      <c r="U403" s="2" t="str">
        <f>IF($B403="","",RIGHT($G403*1000+200+COUNTIF($G$2:$G403,$G403),9))</f>
        <v>041026201</v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>宝塚・兵　庫</v>
      </c>
    </row>
    <row r="404" spans="1:22" x14ac:dyDescent="0.45">
      <c r="A404" t="s">
        <v>2617</v>
      </c>
      <c r="B404">
        <v>403</v>
      </c>
      <c r="C404" t="s">
        <v>2681</v>
      </c>
      <c r="D404" t="s">
        <v>2682</v>
      </c>
      <c r="E404">
        <v>1</v>
      </c>
      <c r="F404" t="s">
        <v>93</v>
      </c>
      <c r="G404">
        <v>20060306</v>
      </c>
      <c r="I404" t="s">
        <v>2683</v>
      </c>
      <c r="J404" t="s">
        <v>2684</v>
      </c>
      <c r="K404" t="s">
        <v>141</v>
      </c>
      <c r="L404" t="s">
        <v>93</v>
      </c>
      <c r="M404" t="s">
        <v>1185</v>
      </c>
      <c r="O404" s="2" t="str">
        <f>IFERROR(IF($B404="","",INDEX(所属情報!$E:$E,MATCH($A404,所属情報!$A:$A,0))),"")</f>
        <v>Osaka Seikei Univ.</v>
      </c>
      <c r="P404" s="2" t="str">
        <f t="shared" si="18"/>
        <v>赤坂　珠香 (1)</v>
      </c>
      <c r="Q404" s="2" t="str">
        <f t="shared" si="19"/>
        <v>ｱｶｻｶ ｼｭｶ</v>
      </c>
      <c r="R404" s="2" t="str">
        <f t="shared" si="20"/>
        <v>AKASAKA Shuka (06)</v>
      </c>
      <c r="S404" s="2" t="str">
        <f>IFERROR(IF($F404="","",INDEX(リスト!$C:$C,MATCH($F404,リスト!$B:$B,0))),"")</f>
        <v>27</v>
      </c>
      <c r="T404" s="2" t="str">
        <f>IFERROR(IF($K404="","",INDEX(リスト!$F:$F,MATCH($K404,リスト!$E:$E,0))),"")</f>
        <v>JPN</v>
      </c>
      <c r="U404" s="2" t="str">
        <f>IF($B404="","",RIGHT($G404*1000+200+COUNTIF($G$2:$G404,$G404),9))</f>
        <v>060306202</v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>大阪・大　阪</v>
      </c>
    </row>
    <row r="405" spans="1:22" x14ac:dyDescent="0.45">
      <c r="A405" t="s">
        <v>2617</v>
      </c>
      <c r="B405">
        <v>404</v>
      </c>
      <c r="C405" t="s">
        <v>2685</v>
      </c>
      <c r="D405" t="s">
        <v>2686</v>
      </c>
      <c r="E405">
        <v>1</v>
      </c>
      <c r="F405" t="s">
        <v>93</v>
      </c>
      <c r="G405">
        <v>20050712</v>
      </c>
      <c r="I405" t="s">
        <v>2687</v>
      </c>
      <c r="J405" t="s">
        <v>719</v>
      </c>
      <c r="K405" t="s">
        <v>141</v>
      </c>
      <c r="L405" t="s">
        <v>93</v>
      </c>
      <c r="M405" t="s">
        <v>1185</v>
      </c>
      <c r="O405" s="2" t="str">
        <f>IFERROR(IF($B405="","",INDEX(所属情報!$E:$E,MATCH($A405,所属情報!$A:$A,0))),"")</f>
        <v>Osaka Seikei Univ.</v>
      </c>
      <c r="P405" s="2" t="str">
        <f t="shared" si="18"/>
        <v>鈴木　芽依 (1)</v>
      </c>
      <c r="Q405" s="2" t="str">
        <f t="shared" si="19"/>
        <v>ｽｽﾞｷ ﾒｲ</v>
      </c>
      <c r="R405" s="2" t="str">
        <f t="shared" si="20"/>
        <v>SUZUKI Mei (05)</v>
      </c>
      <c r="S405" s="2" t="str">
        <f>IFERROR(IF($F405="","",INDEX(リスト!$C:$C,MATCH($F405,リスト!$B:$B,0))),"")</f>
        <v>27</v>
      </c>
      <c r="T405" s="2" t="str">
        <f>IFERROR(IF($K405="","",INDEX(リスト!$F:$F,MATCH($K405,リスト!$E:$E,0))),"")</f>
        <v>JPN</v>
      </c>
      <c r="U405" s="2" t="str">
        <f>IF($B405="","",RIGHT($G405*1000+200+COUNTIF($G$2:$G405,$G405),9))</f>
        <v>050712201</v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>大阪・大　阪</v>
      </c>
    </row>
    <row r="406" spans="1:22" x14ac:dyDescent="0.45">
      <c r="A406" t="s">
        <v>2617</v>
      </c>
      <c r="B406">
        <v>405</v>
      </c>
      <c r="C406" t="s">
        <v>2688</v>
      </c>
      <c r="D406" t="s">
        <v>2689</v>
      </c>
      <c r="E406">
        <v>1</v>
      </c>
      <c r="F406" t="s">
        <v>93</v>
      </c>
      <c r="G406">
        <v>20050420</v>
      </c>
      <c r="I406" t="s">
        <v>2378</v>
      </c>
      <c r="J406" t="s">
        <v>2690</v>
      </c>
      <c r="K406" t="s">
        <v>141</v>
      </c>
      <c r="L406" t="s">
        <v>93</v>
      </c>
      <c r="M406" t="s">
        <v>2691</v>
      </c>
      <c r="O406" s="2" t="str">
        <f>IFERROR(IF($B406="","",INDEX(所属情報!$E:$E,MATCH($A406,所属情報!$A:$A,0))),"")</f>
        <v>Osaka Seikei Univ.</v>
      </c>
      <c r="P406" s="2" t="str">
        <f t="shared" si="18"/>
        <v>安藤　雛音 (1)</v>
      </c>
      <c r="Q406" s="2" t="str">
        <f t="shared" si="19"/>
        <v>ｱﾝﾄﾞｳ ﾋﾅﾈ</v>
      </c>
      <c r="R406" s="2" t="str">
        <f t="shared" si="20"/>
        <v>ANDO Hinane (05)</v>
      </c>
      <c r="S406" s="2" t="str">
        <f>IFERROR(IF($F406="","",INDEX(リスト!$C:$C,MATCH($F406,リスト!$B:$B,0))),"")</f>
        <v>27</v>
      </c>
      <c r="T406" s="2" t="str">
        <f>IFERROR(IF($K406="","",INDEX(リスト!$F:$F,MATCH($K406,リスト!$E:$E,0))),"")</f>
        <v>JPN</v>
      </c>
      <c r="U406" s="2" t="str">
        <f>IF($B406="","",RIGHT($G406*1000+200+COUNTIF($G$2:$G406,$G406),9))</f>
        <v>050420202</v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>大阪商業大・大　阪</v>
      </c>
    </row>
    <row r="407" spans="1:22" x14ac:dyDescent="0.45">
      <c r="A407" t="s">
        <v>2617</v>
      </c>
      <c r="B407">
        <v>406</v>
      </c>
      <c r="C407" t="s">
        <v>2692</v>
      </c>
      <c r="D407" t="s">
        <v>2693</v>
      </c>
      <c r="E407">
        <v>1</v>
      </c>
      <c r="F407" t="s">
        <v>53</v>
      </c>
      <c r="G407">
        <v>20060301</v>
      </c>
      <c r="I407" t="s">
        <v>987</v>
      </c>
      <c r="J407" t="s">
        <v>2694</v>
      </c>
      <c r="K407" t="s">
        <v>141</v>
      </c>
      <c r="L407" t="s">
        <v>53</v>
      </c>
      <c r="M407" t="s">
        <v>2695</v>
      </c>
      <c r="O407" s="2" t="str">
        <f>IFERROR(IF($B407="","",INDEX(所属情報!$E:$E,MATCH($A407,所属情報!$A:$A,0))),"")</f>
        <v>Osaka Seikei Univ.</v>
      </c>
      <c r="P407" s="2" t="str">
        <f t="shared" si="18"/>
        <v>谷口　紗菜 (1)</v>
      </c>
      <c r="Q407" s="2" t="str">
        <f t="shared" si="19"/>
        <v>ﾀﾆｸﾞﾁ ｻﾅ</v>
      </c>
      <c r="R407" s="2" t="str">
        <f t="shared" si="20"/>
        <v>TANIGUCHI Sana (06)</v>
      </c>
      <c r="S407" s="2" t="str">
        <f>IFERROR(IF($F407="","",INDEX(リスト!$C:$C,MATCH($F407,リスト!$B:$B,0))),"")</f>
        <v>07</v>
      </c>
      <c r="T407" s="2" t="str">
        <f>IFERROR(IF($K407="","",INDEX(リスト!$F:$F,MATCH($K407,リスト!$E:$E,0))),"")</f>
        <v>JPN</v>
      </c>
      <c r="U407" s="2" t="str">
        <f>IF($B407="","",RIGHT($G407*1000+200+COUNTIF($G$2:$G407,$G407),9))</f>
        <v>060301201</v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>福島成蹊・福　島</v>
      </c>
    </row>
    <row r="408" spans="1:22" x14ac:dyDescent="0.45">
      <c r="A408" t="s">
        <v>2617</v>
      </c>
      <c r="B408">
        <v>407</v>
      </c>
      <c r="C408" t="s">
        <v>2696</v>
      </c>
      <c r="D408" t="s">
        <v>2697</v>
      </c>
      <c r="E408">
        <v>1</v>
      </c>
      <c r="F408" t="s">
        <v>101</v>
      </c>
      <c r="G408">
        <v>20060314</v>
      </c>
      <c r="I408" t="s">
        <v>987</v>
      </c>
      <c r="J408" t="s">
        <v>2698</v>
      </c>
      <c r="K408" t="s">
        <v>141</v>
      </c>
      <c r="L408" t="s">
        <v>101</v>
      </c>
      <c r="M408" t="s">
        <v>2699</v>
      </c>
      <c r="O408" s="2" t="str">
        <f>IFERROR(IF($B408="","",INDEX(所属情報!$E:$E,MATCH($A408,所属情報!$A:$A,0))),"")</f>
        <v>Osaka Seikei Univ.</v>
      </c>
      <c r="P408" s="2" t="str">
        <f t="shared" si="18"/>
        <v>谷口　陽向 (1)</v>
      </c>
      <c r="Q408" s="2" t="str">
        <f t="shared" si="19"/>
        <v>ﾀﾆｸﾞﾁ ﾋﾅﾀ</v>
      </c>
      <c r="R408" s="2" t="str">
        <f t="shared" si="20"/>
        <v>TANIGUCHI Hinate (06)</v>
      </c>
      <c r="S408" s="2" t="str">
        <f>IFERROR(IF($F408="","",INDEX(リスト!$C:$C,MATCH($F408,リスト!$B:$B,0))),"")</f>
        <v>31</v>
      </c>
      <c r="T408" s="2" t="str">
        <f>IFERROR(IF($K408="","",INDEX(リスト!$F:$F,MATCH($K408,リスト!$E:$E,0))),"")</f>
        <v>JPN</v>
      </c>
      <c r="U408" s="2" t="str">
        <f>IF($B408="","",RIGHT($G408*1000+200+COUNTIF($G$2:$G408,$G408),9))</f>
        <v>060314201</v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>鳥取城北・鳥　取</v>
      </c>
    </row>
    <row r="409" spans="1:22" x14ac:dyDescent="0.45">
      <c r="A409" t="s">
        <v>2617</v>
      </c>
      <c r="B409">
        <v>408</v>
      </c>
      <c r="C409" t="s">
        <v>2700</v>
      </c>
      <c r="D409" t="s">
        <v>2701</v>
      </c>
      <c r="E409">
        <v>1</v>
      </c>
      <c r="F409" t="s">
        <v>91</v>
      </c>
      <c r="G409">
        <v>20050408</v>
      </c>
      <c r="I409" t="s">
        <v>2702</v>
      </c>
      <c r="J409" t="s">
        <v>2315</v>
      </c>
      <c r="K409" t="s">
        <v>141</v>
      </c>
      <c r="L409" t="s">
        <v>91</v>
      </c>
      <c r="M409" t="s">
        <v>1091</v>
      </c>
      <c r="O409" s="2" t="str">
        <f>IFERROR(IF($B409="","",INDEX(所属情報!$E:$E,MATCH($A409,所属情報!$A:$A,0))),"")</f>
        <v>Osaka Seikei Univ.</v>
      </c>
      <c r="P409" s="2" t="str">
        <f t="shared" si="18"/>
        <v>石山　紗羽 (1)</v>
      </c>
      <c r="Q409" s="2" t="str">
        <f t="shared" si="19"/>
        <v>ｲｼﾔﾏ ｻﾜ</v>
      </c>
      <c r="R409" s="2" t="str">
        <f t="shared" si="20"/>
        <v>ISHIYAMA Sawa (05)</v>
      </c>
      <c r="S409" s="2" t="str">
        <f>IFERROR(IF($F409="","",INDEX(リスト!$C:$C,MATCH($F409,リスト!$B:$B,0))),"")</f>
        <v>26</v>
      </c>
      <c r="T409" s="2" t="str">
        <f>IFERROR(IF($K409="","",INDEX(リスト!$F:$F,MATCH($K409,リスト!$E:$E,0))),"")</f>
        <v>JPN</v>
      </c>
      <c r="U409" s="2" t="str">
        <f>IF($B409="","",RIGHT($G409*1000+200+COUNTIF($G$2:$G409,$G409),9))</f>
        <v>050408201</v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>京都西山・京　都</v>
      </c>
    </row>
    <row r="410" spans="1:22" x14ac:dyDescent="0.45">
      <c r="A410" t="s">
        <v>2617</v>
      </c>
      <c r="B410">
        <v>409</v>
      </c>
      <c r="C410" t="s">
        <v>2703</v>
      </c>
      <c r="D410" t="s">
        <v>2704</v>
      </c>
      <c r="E410">
        <v>1</v>
      </c>
      <c r="F410" t="s">
        <v>93</v>
      </c>
      <c r="G410">
        <v>20060201</v>
      </c>
      <c r="I410" t="s">
        <v>2705</v>
      </c>
      <c r="J410" t="s">
        <v>2706</v>
      </c>
      <c r="K410" t="s">
        <v>141</v>
      </c>
      <c r="L410" t="s">
        <v>107</v>
      </c>
      <c r="M410" t="s">
        <v>1554</v>
      </c>
      <c r="O410" s="2" t="str">
        <f>IFERROR(IF($B410="","",INDEX(所属情報!$E:$E,MATCH($A410,所属情報!$A:$A,0))),"")</f>
        <v>Osaka Seikei Univ.</v>
      </c>
      <c r="P410" s="2" t="str">
        <f t="shared" si="18"/>
        <v>山根　知紗 (1)</v>
      </c>
      <c r="Q410" s="2" t="str">
        <f t="shared" si="19"/>
        <v>ﾔﾏﾈ ﾁｻ</v>
      </c>
      <c r="R410" s="2" t="str">
        <f t="shared" si="20"/>
        <v>YAMANE  Chisa (06)</v>
      </c>
      <c r="S410" s="2" t="str">
        <f>IFERROR(IF($F410="","",INDEX(リスト!$C:$C,MATCH($F410,リスト!$B:$B,0))),"")</f>
        <v>27</v>
      </c>
      <c r="T410" s="2" t="str">
        <f>IFERROR(IF($K410="","",INDEX(リスト!$F:$F,MATCH($K410,リスト!$E:$E,0))),"")</f>
        <v>JPN</v>
      </c>
      <c r="U410" s="2" t="str">
        <f>IF($B410="","",RIGHT($G410*1000+200+COUNTIF($G$2:$G410,$G410),9))</f>
        <v>060201201</v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>宮島工業・広　島</v>
      </c>
    </row>
    <row r="411" spans="1:22" x14ac:dyDescent="0.45">
      <c r="A411" t="s">
        <v>2707</v>
      </c>
      <c r="B411">
        <v>410</v>
      </c>
      <c r="C411" t="s">
        <v>2708</v>
      </c>
      <c r="D411" t="s">
        <v>2709</v>
      </c>
      <c r="E411">
        <v>4</v>
      </c>
      <c r="F411" t="s">
        <v>93</v>
      </c>
      <c r="G411">
        <v>20030326</v>
      </c>
      <c r="H411" t="s">
        <v>2710</v>
      </c>
      <c r="I411" t="s">
        <v>2711</v>
      </c>
      <c r="J411" t="s">
        <v>2272</v>
      </c>
      <c r="K411" t="s">
        <v>141</v>
      </c>
      <c r="L411" t="s">
        <v>121</v>
      </c>
      <c r="M411" t="s">
        <v>2712</v>
      </c>
      <c r="O411" s="2" t="str">
        <f>IFERROR(IF($B411="","",INDEX(所属情報!$E:$E,MATCH($A411,所属情報!$A:$A,0))),"")</f>
        <v>Higashiosaka Coll.</v>
      </c>
      <c r="P411" s="2" t="str">
        <f t="shared" si="18"/>
        <v>筒井　心桜 (4)</v>
      </c>
      <c r="Q411" s="2" t="str">
        <f t="shared" si="19"/>
        <v>ﾂﾂｲ ｺﾊﾙ</v>
      </c>
      <c r="R411" s="2" t="str">
        <f t="shared" si="20"/>
        <v>TSUTSUI Koharu (03)</v>
      </c>
      <c r="S411" s="2" t="str">
        <f>IFERROR(IF($F411="","",INDEX(リスト!$C:$C,MATCH($F411,リスト!$B:$B,0))),"")</f>
        <v>27</v>
      </c>
      <c r="T411" s="2" t="str">
        <f>IFERROR(IF($K411="","",INDEX(リスト!$F:$F,MATCH($K411,リスト!$E:$E,0))),"")</f>
        <v>JPN</v>
      </c>
      <c r="U411" s="2" t="str">
        <f>IF($B411="","",RIGHT($G411*1000+200+COUNTIF($G$2:$G411,$G411),9))</f>
        <v>030326201</v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>白石・佐　賀</v>
      </c>
    </row>
    <row r="412" spans="1:22" x14ac:dyDescent="0.45">
      <c r="A412" t="s">
        <v>2707</v>
      </c>
      <c r="B412">
        <v>411</v>
      </c>
      <c r="C412" t="s">
        <v>2713</v>
      </c>
      <c r="D412" t="s">
        <v>2714</v>
      </c>
      <c r="E412">
        <v>4</v>
      </c>
      <c r="F412" t="s">
        <v>93</v>
      </c>
      <c r="G412">
        <v>20030303</v>
      </c>
      <c r="H412" t="s">
        <v>2715</v>
      </c>
      <c r="I412" t="s">
        <v>2238</v>
      </c>
      <c r="J412" t="s">
        <v>2132</v>
      </c>
      <c r="K412" t="s">
        <v>141</v>
      </c>
      <c r="L412" t="s">
        <v>93</v>
      </c>
      <c r="M412" t="s">
        <v>1144</v>
      </c>
      <c r="O412" s="2" t="str">
        <f>IFERROR(IF($B412="","",INDEX(所属情報!$E:$E,MATCH($A412,所属情報!$A:$A,0))),"")</f>
        <v>Higashiosaka Coll.</v>
      </c>
      <c r="P412" s="2" t="str">
        <f t="shared" si="18"/>
        <v>宮﨑　明音 (4)</v>
      </c>
      <c r="Q412" s="2" t="str">
        <f t="shared" si="19"/>
        <v>ﾐﾔｻﾞｷ ｱｶﾈ</v>
      </c>
      <c r="R412" s="2" t="str">
        <f t="shared" si="20"/>
        <v>MIYAZAKI Akane (03)</v>
      </c>
      <c r="S412" s="2" t="str">
        <f>IFERROR(IF($F412="","",INDEX(リスト!$C:$C,MATCH($F412,リスト!$B:$B,0))),"")</f>
        <v>27</v>
      </c>
      <c r="T412" s="2" t="str">
        <f>IFERROR(IF($K412="","",INDEX(リスト!$F:$F,MATCH($K412,リスト!$E:$E,0))),"")</f>
        <v>JPN</v>
      </c>
      <c r="U412" s="2" t="str">
        <f>IF($B412="","",RIGHT($G412*1000+200+COUNTIF($G$2:$G412,$G412),9))</f>
        <v>030303201</v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>大阪桐蔭・大　阪</v>
      </c>
    </row>
    <row r="413" spans="1:22" x14ac:dyDescent="0.45">
      <c r="A413" t="s">
        <v>2707</v>
      </c>
      <c r="B413">
        <v>412</v>
      </c>
      <c r="C413" t="s">
        <v>2716</v>
      </c>
      <c r="D413" t="s">
        <v>2717</v>
      </c>
      <c r="E413">
        <v>4</v>
      </c>
      <c r="F413" t="s">
        <v>97</v>
      </c>
      <c r="G413">
        <v>20021004</v>
      </c>
      <c r="H413" t="s">
        <v>2718</v>
      </c>
      <c r="I413" t="s">
        <v>992</v>
      </c>
      <c r="J413" t="s">
        <v>2719</v>
      </c>
      <c r="K413" t="s">
        <v>141</v>
      </c>
      <c r="L413" t="s">
        <v>93</v>
      </c>
      <c r="M413" t="s">
        <v>783</v>
      </c>
      <c r="O413" s="2" t="str">
        <f>IFERROR(IF($B413="","",INDEX(所属情報!$E:$E,MATCH($A413,所属情報!$A:$A,0))),"")</f>
        <v>Higashiosaka Coll.</v>
      </c>
      <c r="P413" s="2" t="str">
        <f t="shared" si="18"/>
        <v>福井　友葉 (4)</v>
      </c>
      <c r="Q413" s="2" t="str">
        <f t="shared" si="19"/>
        <v>ﾌｸｲ ﾄﾓﾊ</v>
      </c>
      <c r="R413" s="2" t="str">
        <f t="shared" si="20"/>
        <v>FUKUI Tomoha (02)</v>
      </c>
      <c r="S413" s="2" t="str">
        <f>IFERROR(IF($F413="","",INDEX(リスト!$C:$C,MATCH($F413,リスト!$B:$B,0))),"")</f>
        <v>29</v>
      </c>
      <c r="T413" s="2" t="str">
        <f>IFERROR(IF($K413="","",INDEX(リスト!$F:$F,MATCH($K413,リスト!$E:$E,0))),"")</f>
        <v>JPN</v>
      </c>
      <c r="U413" s="2" t="str">
        <f>IF($B413="","",RIGHT($G413*1000+200+COUNTIF($G$2:$G413,$G413),9))</f>
        <v>021004202</v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>東大阪大敬愛・大　阪</v>
      </c>
    </row>
    <row r="414" spans="1:22" x14ac:dyDescent="0.45">
      <c r="A414" t="s">
        <v>2707</v>
      </c>
      <c r="B414">
        <v>413</v>
      </c>
      <c r="C414" t="s">
        <v>2720</v>
      </c>
      <c r="D414" t="s">
        <v>1403</v>
      </c>
      <c r="E414">
        <v>4</v>
      </c>
      <c r="F414" t="s">
        <v>93</v>
      </c>
      <c r="G414">
        <v>20021028</v>
      </c>
      <c r="H414" t="s">
        <v>2721</v>
      </c>
      <c r="I414" t="s">
        <v>1405</v>
      </c>
      <c r="J414" t="s">
        <v>1406</v>
      </c>
      <c r="K414" t="s">
        <v>141</v>
      </c>
      <c r="L414" t="s">
        <v>93</v>
      </c>
      <c r="M414" t="s">
        <v>783</v>
      </c>
      <c r="O414" s="2" t="str">
        <f>IFERROR(IF($B414="","",INDEX(所属情報!$E:$E,MATCH($A414,所属情報!$A:$A,0))),"")</f>
        <v>Higashiosaka Coll.</v>
      </c>
      <c r="P414" s="2" t="str">
        <f t="shared" si="18"/>
        <v>邨田　菜摘 (4)</v>
      </c>
      <c r="Q414" s="2" t="str">
        <f t="shared" si="19"/>
        <v>ﾑﾗﾀ ﾅﾂﾐ</v>
      </c>
      <c r="R414" s="2" t="str">
        <f t="shared" si="20"/>
        <v>MURATA Natsumi (02)</v>
      </c>
      <c r="S414" s="2" t="str">
        <f>IFERROR(IF($F414="","",INDEX(リスト!$C:$C,MATCH($F414,リスト!$B:$B,0))),"")</f>
        <v>27</v>
      </c>
      <c r="T414" s="2" t="str">
        <f>IFERROR(IF($K414="","",INDEX(リスト!$F:$F,MATCH($K414,リスト!$E:$E,0))),"")</f>
        <v>JPN</v>
      </c>
      <c r="U414" s="2" t="str">
        <f>IF($B414="","",RIGHT($G414*1000+200+COUNTIF($G$2:$G414,$G414),9))</f>
        <v>021028201</v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>東大阪大敬愛・大　阪</v>
      </c>
    </row>
    <row r="415" spans="1:22" x14ac:dyDescent="0.45">
      <c r="A415" t="s">
        <v>2707</v>
      </c>
      <c r="B415">
        <v>414</v>
      </c>
      <c r="C415" t="s">
        <v>2722</v>
      </c>
      <c r="D415" t="s">
        <v>2723</v>
      </c>
      <c r="E415">
        <v>4</v>
      </c>
      <c r="F415" t="s">
        <v>93</v>
      </c>
      <c r="G415">
        <v>20020403</v>
      </c>
      <c r="H415" t="s">
        <v>2724</v>
      </c>
      <c r="I415" t="s">
        <v>2725</v>
      </c>
      <c r="J415" t="s">
        <v>1190</v>
      </c>
      <c r="K415" t="s">
        <v>141</v>
      </c>
      <c r="L415" t="s">
        <v>93</v>
      </c>
      <c r="M415" t="s">
        <v>783</v>
      </c>
      <c r="O415" s="2" t="str">
        <f>IFERROR(IF($B415="","",INDEX(所属情報!$E:$E,MATCH($A415,所属情報!$A:$A,0))),"")</f>
        <v>Higashiosaka Coll.</v>
      </c>
      <c r="P415" s="2" t="str">
        <f t="shared" si="18"/>
        <v>中地　真菜 (4)</v>
      </c>
      <c r="Q415" s="2" t="str">
        <f t="shared" si="19"/>
        <v>ﾅｶﾁﾞ ﾏﾅ</v>
      </c>
      <c r="R415" s="2" t="str">
        <f t="shared" si="20"/>
        <v>NAKAJI Mana (02)</v>
      </c>
      <c r="S415" s="2" t="str">
        <f>IFERROR(IF($F415="","",INDEX(リスト!$C:$C,MATCH($F415,リスト!$B:$B,0))),"")</f>
        <v>27</v>
      </c>
      <c r="T415" s="2" t="str">
        <f>IFERROR(IF($K415="","",INDEX(リスト!$F:$F,MATCH($K415,リスト!$E:$E,0))),"")</f>
        <v>JPN</v>
      </c>
      <c r="U415" s="2" t="str">
        <f>IF($B415="","",RIGHT($G415*1000+200+COUNTIF($G$2:$G415,$G415),9))</f>
        <v>020403201</v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>東大阪大敬愛・大　阪</v>
      </c>
    </row>
    <row r="416" spans="1:22" x14ac:dyDescent="0.45">
      <c r="A416" t="s">
        <v>2707</v>
      </c>
      <c r="B416">
        <v>415</v>
      </c>
      <c r="C416" t="s">
        <v>2726</v>
      </c>
      <c r="D416" t="s">
        <v>2727</v>
      </c>
      <c r="E416">
        <v>4</v>
      </c>
      <c r="F416" t="s">
        <v>97</v>
      </c>
      <c r="G416">
        <v>20030109</v>
      </c>
      <c r="H416" t="s">
        <v>2728</v>
      </c>
      <c r="I416" t="s">
        <v>1128</v>
      </c>
      <c r="J416" t="s">
        <v>1249</v>
      </c>
      <c r="K416" t="s">
        <v>141</v>
      </c>
      <c r="L416" t="s">
        <v>93</v>
      </c>
      <c r="M416" t="s">
        <v>783</v>
      </c>
      <c r="O416" s="2" t="str">
        <f>IFERROR(IF($B416="","",INDEX(所属情報!$E:$E,MATCH($A416,所属情報!$A:$A,0))),"")</f>
        <v>Higashiosaka Coll.</v>
      </c>
      <c r="P416" s="2" t="str">
        <f t="shared" si="18"/>
        <v>中村　怜 (4)</v>
      </c>
      <c r="Q416" s="2" t="str">
        <f t="shared" si="19"/>
        <v>ﾅｶﾑﾗ ﾚｲ</v>
      </c>
      <c r="R416" s="2" t="str">
        <f t="shared" si="20"/>
        <v>NAKAMURA Rei (03)</v>
      </c>
      <c r="S416" s="2" t="str">
        <f>IFERROR(IF($F416="","",INDEX(リスト!$C:$C,MATCH($F416,リスト!$B:$B,0))),"")</f>
        <v>29</v>
      </c>
      <c r="T416" s="2" t="str">
        <f>IFERROR(IF($K416="","",INDEX(リスト!$F:$F,MATCH($K416,リスト!$E:$E,0))),"")</f>
        <v>JPN</v>
      </c>
      <c r="U416" s="2" t="str">
        <f>IF($B416="","",RIGHT($G416*1000+200+COUNTIF($G$2:$G416,$G416),9))</f>
        <v>030109201</v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>東大阪大敬愛・大　阪</v>
      </c>
    </row>
    <row r="417" spans="1:22" x14ac:dyDescent="0.45">
      <c r="A417" t="s">
        <v>2707</v>
      </c>
      <c r="B417">
        <v>416</v>
      </c>
      <c r="C417" t="s">
        <v>2729</v>
      </c>
      <c r="D417" t="s">
        <v>2730</v>
      </c>
      <c r="E417">
        <v>3</v>
      </c>
      <c r="F417" t="s">
        <v>93</v>
      </c>
      <c r="G417">
        <v>20031028</v>
      </c>
      <c r="H417" t="s">
        <v>2731</v>
      </c>
      <c r="I417" t="s">
        <v>2732</v>
      </c>
      <c r="J417" t="s">
        <v>747</v>
      </c>
      <c r="K417" t="s">
        <v>141</v>
      </c>
      <c r="L417" t="s">
        <v>93</v>
      </c>
      <c r="M417" t="s">
        <v>783</v>
      </c>
      <c r="O417" s="2" t="str">
        <f>IFERROR(IF($B417="","",INDEX(所属情報!$E:$E,MATCH($A417,所属情報!$A:$A,0))),"")</f>
        <v>Higashiosaka Coll.</v>
      </c>
      <c r="P417" s="2" t="str">
        <f t="shared" si="18"/>
        <v>川田　美沙希 (3)</v>
      </c>
      <c r="Q417" s="2" t="str">
        <f t="shared" si="19"/>
        <v>ｶﾜﾀ ﾐｻｷ</v>
      </c>
      <c r="R417" s="2" t="str">
        <f t="shared" si="20"/>
        <v>KAWATA Misaki (03)</v>
      </c>
      <c r="S417" s="2" t="str">
        <f>IFERROR(IF($F417="","",INDEX(リスト!$C:$C,MATCH($F417,リスト!$B:$B,0))),"")</f>
        <v>27</v>
      </c>
      <c r="T417" s="2" t="str">
        <f>IFERROR(IF($K417="","",INDEX(リスト!$F:$F,MATCH($K417,リスト!$E:$E,0))),"")</f>
        <v>JPN</v>
      </c>
      <c r="U417" s="2" t="str">
        <f>IF($B417="","",RIGHT($G417*1000+200+COUNTIF($G$2:$G417,$G417),9))</f>
        <v>031028201</v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>東大阪大敬愛・大　阪</v>
      </c>
    </row>
    <row r="418" spans="1:22" x14ac:dyDescent="0.45">
      <c r="A418" t="s">
        <v>2707</v>
      </c>
      <c r="B418">
        <v>417</v>
      </c>
      <c r="C418" t="s">
        <v>2733</v>
      </c>
      <c r="D418" t="s">
        <v>2734</v>
      </c>
      <c r="E418">
        <v>3</v>
      </c>
      <c r="F418" t="s">
        <v>93</v>
      </c>
      <c r="G418">
        <v>20030521</v>
      </c>
      <c r="H418" t="s">
        <v>2735</v>
      </c>
      <c r="I418" t="s">
        <v>953</v>
      </c>
      <c r="J418" t="s">
        <v>1387</v>
      </c>
      <c r="K418" t="s">
        <v>141</v>
      </c>
      <c r="L418" t="s">
        <v>93</v>
      </c>
      <c r="M418" t="s">
        <v>2736</v>
      </c>
      <c r="O418" s="2" t="str">
        <f>IFERROR(IF($B418="","",INDEX(所属情報!$E:$E,MATCH($A418,所属情報!$A:$A,0))),"")</f>
        <v>Higashiosaka Coll.</v>
      </c>
      <c r="P418" s="2" t="str">
        <f t="shared" si="18"/>
        <v>太田　愛梨 (3)</v>
      </c>
      <c r="Q418" s="2" t="str">
        <f t="shared" si="19"/>
        <v>ｵｵﾀ ｱｲﾘ</v>
      </c>
      <c r="R418" s="2" t="str">
        <f t="shared" si="20"/>
        <v>OTA Airi (03)</v>
      </c>
      <c r="S418" s="2" t="str">
        <f>IFERROR(IF($F418="","",INDEX(リスト!$C:$C,MATCH($F418,リスト!$B:$B,0))),"")</f>
        <v>27</v>
      </c>
      <c r="T418" s="2" t="str">
        <f>IFERROR(IF($K418="","",INDEX(リスト!$F:$F,MATCH($K418,リスト!$E:$E,0))),"")</f>
        <v>JPN</v>
      </c>
      <c r="U418" s="2" t="str">
        <f>IF($B418="","",RIGHT($G418*1000+200+COUNTIF($G$2:$G418,$G418),9))</f>
        <v>030521202</v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>阿武野・大　阪</v>
      </c>
    </row>
    <row r="419" spans="1:22" x14ac:dyDescent="0.45">
      <c r="A419" t="s">
        <v>2707</v>
      </c>
      <c r="B419">
        <v>418</v>
      </c>
      <c r="C419" t="s">
        <v>2737</v>
      </c>
      <c r="D419" t="s">
        <v>2738</v>
      </c>
      <c r="E419">
        <v>3</v>
      </c>
      <c r="F419" t="s">
        <v>93</v>
      </c>
      <c r="G419">
        <v>20030919</v>
      </c>
      <c r="H419" t="s">
        <v>2739</v>
      </c>
      <c r="I419" t="s">
        <v>2740</v>
      </c>
      <c r="J419" t="s">
        <v>1868</v>
      </c>
      <c r="K419" t="s">
        <v>141</v>
      </c>
      <c r="L419" t="s">
        <v>73</v>
      </c>
      <c r="M419" t="s">
        <v>2741</v>
      </c>
      <c r="O419" s="2" t="str">
        <f>IFERROR(IF($B419="","",INDEX(所属情報!$E:$E,MATCH($A419,所属情報!$A:$A,0))),"")</f>
        <v>Higashiosaka Coll.</v>
      </c>
      <c r="P419" s="2" t="str">
        <f t="shared" si="18"/>
        <v>宍戸　花帆 (3)</v>
      </c>
      <c r="Q419" s="2" t="str">
        <f t="shared" si="19"/>
        <v>ｼｼﾄﾞ ｶﾎ</v>
      </c>
      <c r="R419" s="2" t="str">
        <f t="shared" si="20"/>
        <v>SHISHIDO Kaho (03)</v>
      </c>
      <c r="S419" s="2" t="str">
        <f>IFERROR(IF($F419="","",INDEX(リスト!$C:$C,MATCH($F419,リスト!$B:$B,0))),"")</f>
        <v>27</v>
      </c>
      <c r="T419" s="2" t="str">
        <f>IFERROR(IF($K419="","",INDEX(リスト!$F:$F,MATCH($K419,リスト!$E:$E,0))),"")</f>
        <v>JPN</v>
      </c>
      <c r="U419" s="2" t="str">
        <f>IF($B419="","",RIGHT($G419*1000+200+COUNTIF($G$2:$G419,$G419),9))</f>
        <v>030919201</v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>小松商業・石　川</v>
      </c>
    </row>
    <row r="420" spans="1:22" x14ac:dyDescent="0.45">
      <c r="A420" t="s">
        <v>2707</v>
      </c>
      <c r="B420">
        <v>419</v>
      </c>
      <c r="C420" t="s">
        <v>2742</v>
      </c>
      <c r="D420" t="s">
        <v>2743</v>
      </c>
      <c r="E420">
        <v>3</v>
      </c>
      <c r="F420" t="s">
        <v>83</v>
      </c>
      <c r="G420">
        <v>20030808</v>
      </c>
      <c r="H420" t="s">
        <v>2744</v>
      </c>
      <c r="I420" t="s">
        <v>2028</v>
      </c>
      <c r="J420" t="s">
        <v>2745</v>
      </c>
      <c r="K420" t="s">
        <v>141</v>
      </c>
      <c r="L420" t="s">
        <v>83</v>
      </c>
      <c r="M420" t="s">
        <v>2746</v>
      </c>
      <c r="O420" s="2" t="str">
        <f>IFERROR(IF($B420="","",INDEX(所属情報!$E:$E,MATCH($A420,所属情報!$A:$A,0))),"")</f>
        <v>Higashiosaka Coll.</v>
      </c>
      <c r="P420" s="2" t="str">
        <f t="shared" si="18"/>
        <v>石野　帆奈 (3)</v>
      </c>
      <c r="Q420" s="2" t="str">
        <f t="shared" si="19"/>
        <v>ｲｼﾉ ﾊﾝﾅ</v>
      </c>
      <c r="R420" s="2" t="str">
        <f t="shared" si="20"/>
        <v>ISHINO Hanna (03)</v>
      </c>
      <c r="S420" s="2" t="str">
        <f>IFERROR(IF($F420="","",INDEX(リスト!$C:$C,MATCH($F420,リスト!$B:$B,0))),"")</f>
        <v>22</v>
      </c>
      <c r="T420" s="2" t="str">
        <f>IFERROR(IF($K420="","",INDEX(リスト!$F:$F,MATCH($K420,リスト!$E:$E,0))),"")</f>
        <v>JPN</v>
      </c>
      <c r="U420" s="2" t="str">
        <f>IF($B420="","",RIGHT($G420*1000+200+COUNTIF($G$2:$G420,$G420),9))</f>
        <v>030808202</v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>浜松開誠館・静　岡</v>
      </c>
    </row>
    <row r="421" spans="1:22" x14ac:dyDescent="0.45">
      <c r="A421" t="s">
        <v>2707</v>
      </c>
      <c r="B421">
        <v>420</v>
      </c>
      <c r="C421" t="s">
        <v>2747</v>
      </c>
      <c r="D421" t="s">
        <v>2748</v>
      </c>
      <c r="E421">
        <v>3</v>
      </c>
      <c r="F421" t="s">
        <v>101</v>
      </c>
      <c r="G421">
        <v>20040329</v>
      </c>
      <c r="H421" t="s">
        <v>2749</v>
      </c>
      <c r="I421" t="s">
        <v>2750</v>
      </c>
      <c r="J421" t="s">
        <v>759</v>
      </c>
      <c r="K421" t="s">
        <v>141</v>
      </c>
      <c r="L421" t="s">
        <v>101</v>
      </c>
      <c r="M421" t="s">
        <v>2699</v>
      </c>
      <c r="O421" s="2" t="str">
        <f>IFERROR(IF($B421="","",INDEX(所属情報!$E:$E,MATCH($A421,所属情報!$A:$A,0))),"")</f>
        <v>Higashiosaka Coll.</v>
      </c>
      <c r="P421" s="2" t="str">
        <f t="shared" si="18"/>
        <v>土橋　心暖 (3)</v>
      </c>
      <c r="Q421" s="2" t="str">
        <f t="shared" si="19"/>
        <v>ﾄﾞﾊﾞｼ ｺｺﾛ</v>
      </c>
      <c r="R421" s="2" t="str">
        <f t="shared" si="20"/>
        <v>DOBASHI Kokoro (04)</v>
      </c>
      <c r="S421" s="2" t="str">
        <f>IFERROR(IF($F421="","",INDEX(リスト!$C:$C,MATCH($F421,リスト!$B:$B,0))),"")</f>
        <v>31</v>
      </c>
      <c r="T421" s="2" t="str">
        <f>IFERROR(IF($K421="","",INDEX(リスト!$F:$F,MATCH($K421,リスト!$E:$E,0))),"")</f>
        <v>JPN</v>
      </c>
      <c r="U421" s="2" t="str">
        <f>IF($B421="","",RIGHT($G421*1000+200+COUNTIF($G$2:$G421,$G421),9))</f>
        <v>040329201</v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>鳥取城北・鳥　取</v>
      </c>
    </row>
    <row r="422" spans="1:22" x14ac:dyDescent="0.45">
      <c r="A422" t="s">
        <v>2707</v>
      </c>
      <c r="B422">
        <v>421</v>
      </c>
      <c r="C422" t="s">
        <v>2751</v>
      </c>
      <c r="D422" t="s">
        <v>2752</v>
      </c>
      <c r="E422">
        <v>3</v>
      </c>
      <c r="F422" t="s">
        <v>93</v>
      </c>
      <c r="G422">
        <v>20030622</v>
      </c>
      <c r="H422" t="s">
        <v>2753</v>
      </c>
      <c r="I422" t="s">
        <v>2754</v>
      </c>
      <c r="J422" t="s">
        <v>1225</v>
      </c>
      <c r="K422" t="s">
        <v>141</v>
      </c>
      <c r="L422" t="s">
        <v>87</v>
      </c>
      <c r="M422" t="s">
        <v>2755</v>
      </c>
      <c r="O422" s="2" t="str">
        <f>IFERROR(IF($B422="","",INDEX(所属情報!$E:$E,MATCH($A422,所属情報!$A:$A,0))),"")</f>
        <v>Higashiosaka Coll.</v>
      </c>
      <c r="P422" s="2" t="str">
        <f t="shared" si="18"/>
        <v>鶴井　美友 (3)</v>
      </c>
      <c r="Q422" s="2" t="str">
        <f t="shared" si="19"/>
        <v>ﾂﾙｲ ﾐﾕｳ</v>
      </c>
      <c r="R422" s="2" t="str">
        <f t="shared" si="20"/>
        <v>TSURUI Miyu (03)</v>
      </c>
      <c r="S422" s="2" t="str">
        <f>IFERROR(IF($F422="","",INDEX(リスト!$C:$C,MATCH($F422,リスト!$B:$B,0))),"")</f>
        <v>27</v>
      </c>
      <c r="T422" s="2" t="str">
        <f>IFERROR(IF($K422="","",INDEX(リスト!$F:$F,MATCH($K422,リスト!$E:$E,0))),"")</f>
        <v>JPN</v>
      </c>
      <c r="U422" s="2" t="str">
        <f>IF($B422="","",RIGHT($G422*1000+200+COUNTIF($G$2:$G422,$G422),9))</f>
        <v>030622201</v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>伊賀白鳳・三　重</v>
      </c>
    </row>
    <row r="423" spans="1:22" x14ac:dyDescent="0.45">
      <c r="A423" t="s">
        <v>2707</v>
      </c>
      <c r="B423">
        <v>422</v>
      </c>
      <c r="C423" t="s">
        <v>2756</v>
      </c>
      <c r="D423" t="s">
        <v>2757</v>
      </c>
      <c r="E423">
        <v>1</v>
      </c>
      <c r="F423" t="s">
        <v>93</v>
      </c>
      <c r="G423">
        <v>20050517</v>
      </c>
      <c r="H423" t="s">
        <v>2758</v>
      </c>
      <c r="I423" t="s">
        <v>2759</v>
      </c>
      <c r="J423" t="s">
        <v>2760</v>
      </c>
      <c r="K423" t="s">
        <v>141</v>
      </c>
      <c r="L423" t="s">
        <v>93</v>
      </c>
      <c r="M423" t="s">
        <v>783</v>
      </c>
      <c r="O423" s="2" t="str">
        <f>IFERROR(IF($B423="","",INDEX(所属情報!$E:$E,MATCH($A423,所属情報!$A:$A,0))),"")</f>
        <v>Higashiosaka Coll.</v>
      </c>
      <c r="P423" s="2" t="str">
        <f t="shared" si="18"/>
        <v>乾　奈子 (1)</v>
      </c>
      <c r="Q423" s="2" t="str">
        <f t="shared" si="19"/>
        <v>ｲﾇｲ ﾅｺ</v>
      </c>
      <c r="R423" s="2" t="str">
        <f t="shared" si="20"/>
        <v>INUI Nako (05)</v>
      </c>
      <c r="S423" s="2" t="str">
        <f>IFERROR(IF($F423="","",INDEX(リスト!$C:$C,MATCH($F423,リスト!$B:$B,0))),"")</f>
        <v>27</v>
      </c>
      <c r="T423" s="2" t="str">
        <f>IFERROR(IF($K423="","",INDEX(リスト!$F:$F,MATCH($K423,リスト!$E:$E,0))),"")</f>
        <v>JPN</v>
      </c>
      <c r="U423" s="2" t="str">
        <f>IF($B423="","",RIGHT($G423*1000+200+COUNTIF($G$2:$G423,$G423),9))</f>
        <v>050517201</v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>東大阪大敬愛・大　阪</v>
      </c>
    </row>
    <row r="424" spans="1:22" x14ac:dyDescent="0.45">
      <c r="A424" t="s">
        <v>2707</v>
      </c>
      <c r="B424">
        <v>423</v>
      </c>
      <c r="C424" t="s">
        <v>2761</v>
      </c>
      <c r="D424" t="s">
        <v>2762</v>
      </c>
      <c r="E424">
        <v>1</v>
      </c>
      <c r="F424" t="s">
        <v>87</v>
      </c>
      <c r="G424">
        <v>20050927</v>
      </c>
      <c r="H424" t="s">
        <v>2763</v>
      </c>
      <c r="I424" t="s">
        <v>1787</v>
      </c>
      <c r="J424" t="s">
        <v>747</v>
      </c>
      <c r="K424" t="s">
        <v>141</v>
      </c>
      <c r="L424" t="s">
        <v>87</v>
      </c>
      <c r="M424" t="s">
        <v>2764</v>
      </c>
      <c r="O424" s="2" t="str">
        <f>IFERROR(IF($B424="","",INDEX(所属情報!$E:$E,MATCH($A424,所属情報!$A:$A,0))),"")</f>
        <v>Higashiosaka Coll.</v>
      </c>
      <c r="P424" s="2" t="str">
        <f t="shared" si="18"/>
        <v>大森　みさき (1)</v>
      </c>
      <c r="Q424" s="2" t="str">
        <f t="shared" si="19"/>
        <v>ｵｵﾓﾘ ﾐｻｷ</v>
      </c>
      <c r="R424" s="2" t="str">
        <f t="shared" si="20"/>
        <v>OMORI Misaki (05)</v>
      </c>
      <c r="S424" s="2" t="str">
        <f>IFERROR(IF($F424="","",INDEX(リスト!$C:$C,MATCH($F424,リスト!$B:$B,0))),"")</f>
        <v>24</v>
      </c>
      <c r="T424" s="2" t="str">
        <f>IFERROR(IF($K424="","",INDEX(リスト!$F:$F,MATCH($K424,リスト!$E:$E,0))),"")</f>
        <v>JPN</v>
      </c>
      <c r="U424" s="2" t="str">
        <f>IF($B424="","",RIGHT($G424*1000+200+COUNTIF($G$2:$G424,$G424),9))</f>
        <v>050927201</v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>稲生・三　重</v>
      </c>
    </row>
    <row r="425" spans="1:22" x14ac:dyDescent="0.45">
      <c r="A425" t="s">
        <v>2765</v>
      </c>
      <c r="B425">
        <v>424</v>
      </c>
      <c r="C425" t="s">
        <v>2766</v>
      </c>
      <c r="D425" t="s">
        <v>2767</v>
      </c>
      <c r="E425">
        <v>3</v>
      </c>
      <c r="F425" t="s">
        <v>91</v>
      </c>
      <c r="G425">
        <v>20031206</v>
      </c>
      <c r="H425" t="s">
        <v>2768</v>
      </c>
      <c r="I425" t="s">
        <v>2642</v>
      </c>
      <c r="J425" t="s">
        <v>2110</v>
      </c>
      <c r="K425" t="s">
        <v>141</v>
      </c>
      <c r="L425" t="s">
        <v>91</v>
      </c>
      <c r="M425" t="s">
        <v>807</v>
      </c>
      <c r="O425" s="2" t="str">
        <f>IFERROR(IF($B425="","",INDEX(所属情報!$E:$E,MATCH($A425,所属情報!$A:$A,0))),"")</f>
        <v>Kyoto Sangyo Univ.</v>
      </c>
      <c r="P425" s="2" t="str">
        <f t="shared" si="18"/>
        <v>高橋　萌々子 (3)</v>
      </c>
      <c r="Q425" s="2" t="str">
        <f t="shared" si="19"/>
        <v>ﾀｶﾊｼ ﾓﾓｺ</v>
      </c>
      <c r="R425" s="2" t="str">
        <f t="shared" si="20"/>
        <v>TAKAHASHI Momoko (03)</v>
      </c>
      <c r="S425" s="2" t="str">
        <f>IFERROR(IF($F425="","",INDEX(リスト!$C:$C,MATCH($F425,リスト!$B:$B,0))),"")</f>
        <v>26</v>
      </c>
      <c r="T425" s="2" t="str">
        <f>IFERROR(IF($K425="","",INDEX(リスト!$F:$F,MATCH($K425,リスト!$E:$E,0))),"")</f>
        <v>JPN</v>
      </c>
      <c r="U425" s="2" t="str">
        <f>IF($B425="","",RIGHT($G425*1000+200+COUNTIF($G$2:$G425,$G425),9))</f>
        <v>031206201</v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>花園・京　都</v>
      </c>
    </row>
    <row r="426" spans="1:22" x14ac:dyDescent="0.45">
      <c r="A426" t="s">
        <v>2765</v>
      </c>
      <c r="B426">
        <v>425</v>
      </c>
      <c r="C426" t="s">
        <v>2769</v>
      </c>
      <c r="D426" t="s">
        <v>2770</v>
      </c>
      <c r="E426">
        <v>3</v>
      </c>
      <c r="F426" t="s">
        <v>93</v>
      </c>
      <c r="G426">
        <v>20030522</v>
      </c>
      <c r="H426" t="s">
        <v>2771</v>
      </c>
      <c r="I426" t="s">
        <v>2772</v>
      </c>
      <c r="J426" t="s">
        <v>2773</v>
      </c>
      <c r="K426" t="s">
        <v>141</v>
      </c>
      <c r="L426" t="s">
        <v>93</v>
      </c>
      <c r="M426" t="s">
        <v>1727</v>
      </c>
      <c r="O426" s="2" t="str">
        <f>IFERROR(IF($B426="","",INDEX(所属情報!$E:$E,MATCH($A426,所属情報!$A:$A,0))),"")</f>
        <v>Kyoto Sangyo Univ.</v>
      </c>
      <c r="P426" s="2" t="str">
        <f t="shared" si="18"/>
        <v>西込　珠輝来 (3)</v>
      </c>
      <c r="Q426" s="2" t="str">
        <f t="shared" si="19"/>
        <v>ﾆｼｺﾞﾐ ｽﾃﾗ</v>
      </c>
      <c r="R426" s="2" t="str">
        <f t="shared" si="20"/>
        <v>NISHIGOMI Sutera (03)</v>
      </c>
      <c r="S426" s="2" t="str">
        <f>IFERROR(IF($F426="","",INDEX(リスト!$C:$C,MATCH($F426,リスト!$B:$B,0))),"")</f>
        <v>27</v>
      </c>
      <c r="T426" s="2" t="str">
        <f>IFERROR(IF($K426="","",INDEX(リスト!$F:$F,MATCH($K426,リスト!$E:$E,0))),"")</f>
        <v>JPN</v>
      </c>
      <c r="U426" s="2" t="str">
        <f>IF($B426="","",RIGHT($G426*1000+200+COUNTIF($G$2:$G426,$G426),9))</f>
        <v>030522201</v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>大阪体育大浪商・大　阪</v>
      </c>
    </row>
    <row r="427" spans="1:22" x14ac:dyDescent="0.45">
      <c r="A427" t="s">
        <v>2765</v>
      </c>
      <c r="B427">
        <v>426</v>
      </c>
      <c r="C427" t="s">
        <v>2774</v>
      </c>
      <c r="D427" t="s">
        <v>2775</v>
      </c>
      <c r="E427">
        <v>4</v>
      </c>
      <c r="F427" t="s">
        <v>85</v>
      </c>
      <c r="G427">
        <v>20020906</v>
      </c>
      <c r="H427" t="s">
        <v>2776</v>
      </c>
      <c r="I427" t="s">
        <v>2777</v>
      </c>
      <c r="J427" t="s">
        <v>2778</v>
      </c>
      <c r="K427" t="s">
        <v>141</v>
      </c>
      <c r="L427" t="s">
        <v>85</v>
      </c>
      <c r="M427" t="s">
        <v>2779</v>
      </c>
      <c r="O427" s="2" t="str">
        <f>IFERROR(IF($B427="","",INDEX(所属情報!$E:$E,MATCH($A427,所属情報!$A:$A,0))),"")</f>
        <v>Kyoto Sangyo Univ.</v>
      </c>
      <c r="P427" s="2" t="str">
        <f t="shared" si="18"/>
        <v>坂牧　紗衣 (4)</v>
      </c>
      <c r="Q427" s="2" t="str">
        <f t="shared" si="19"/>
        <v>ｻｶﾏｷ ｻｴ</v>
      </c>
      <c r="R427" s="2" t="str">
        <f t="shared" si="20"/>
        <v>SAKAMAKI Sae (02)</v>
      </c>
      <c r="S427" s="2" t="str">
        <f>IFERROR(IF($F427="","",INDEX(リスト!$C:$C,MATCH($F427,リスト!$B:$B,0))),"")</f>
        <v>23</v>
      </c>
      <c r="T427" s="2" t="str">
        <f>IFERROR(IF($K427="","",INDEX(リスト!$F:$F,MATCH($K427,リスト!$E:$E,0))),"")</f>
        <v>JPN</v>
      </c>
      <c r="U427" s="2" t="str">
        <f>IF($B427="","",RIGHT($G427*1000+200+COUNTIF($G$2:$G427,$G427),9))</f>
        <v>020906201</v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>光ヶ丘女子・愛　知</v>
      </c>
    </row>
    <row r="428" spans="1:22" x14ac:dyDescent="0.45">
      <c r="A428" t="s">
        <v>2765</v>
      </c>
      <c r="B428">
        <v>427</v>
      </c>
      <c r="C428" t="s">
        <v>2780</v>
      </c>
      <c r="D428" t="s">
        <v>2781</v>
      </c>
      <c r="E428">
        <v>4</v>
      </c>
      <c r="F428" t="s">
        <v>101</v>
      </c>
      <c r="G428">
        <v>20020913</v>
      </c>
      <c r="H428" t="s">
        <v>2782</v>
      </c>
      <c r="I428" t="s">
        <v>2783</v>
      </c>
      <c r="J428" t="s">
        <v>1387</v>
      </c>
      <c r="K428" t="s">
        <v>141</v>
      </c>
      <c r="L428" t="s">
        <v>101</v>
      </c>
      <c r="M428" t="s">
        <v>2699</v>
      </c>
      <c r="O428" s="2" t="str">
        <f>IFERROR(IF($B428="","",INDEX(所属情報!$E:$E,MATCH($A428,所属情報!$A:$A,0))),"")</f>
        <v>Kyoto Sangyo Univ.</v>
      </c>
      <c r="P428" s="2" t="str">
        <f t="shared" si="18"/>
        <v>政田　愛梨 (4)</v>
      </c>
      <c r="Q428" s="2" t="str">
        <f t="shared" si="19"/>
        <v>ﾏｻﾀﾞ ｱｲﾘ</v>
      </c>
      <c r="R428" s="2" t="str">
        <f t="shared" si="20"/>
        <v>MASADA Airi (02)</v>
      </c>
      <c r="S428" s="2" t="str">
        <f>IFERROR(IF($F428="","",INDEX(リスト!$C:$C,MATCH($F428,リスト!$B:$B,0))),"")</f>
        <v>31</v>
      </c>
      <c r="T428" s="2" t="str">
        <f>IFERROR(IF($K428="","",INDEX(リスト!$F:$F,MATCH($K428,リスト!$E:$E,0))),"")</f>
        <v>JPN</v>
      </c>
      <c r="U428" s="2" t="str">
        <f>IF($B428="","",RIGHT($G428*1000+200+COUNTIF($G$2:$G428,$G428),9))</f>
        <v>020913201</v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>鳥取城北・鳥　取</v>
      </c>
    </row>
    <row r="429" spans="1:22" x14ac:dyDescent="0.45">
      <c r="A429" t="s">
        <v>2765</v>
      </c>
      <c r="B429">
        <v>428</v>
      </c>
      <c r="C429" t="s">
        <v>2784</v>
      </c>
      <c r="D429" t="s">
        <v>2785</v>
      </c>
      <c r="E429">
        <v>4</v>
      </c>
      <c r="F429" t="s">
        <v>91</v>
      </c>
      <c r="G429">
        <v>20020502</v>
      </c>
      <c r="H429" t="s">
        <v>2786</v>
      </c>
      <c r="I429" t="s">
        <v>2787</v>
      </c>
      <c r="J429" t="s">
        <v>845</v>
      </c>
      <c r="K429" t="s">
        <v>141</v>
      </c>
      <c r="L429" t="s">
        <v>61</v>
      </c>
      <c r="M429" t="s">
        <v>2788</v>
      </c>
      <c r="O429" s="2" t="str">
        <f>IFERROR(IF($B429="","",INDEX(所属情報!$E:$E,MATCH($A429,所属情報!$A:$A,0))),"")</f>
        <v>Kyoto Sangyo Univ.</v>
      </c>
      <c r="P429" s="2" t="str">
        <f t="shared" si="18"/>
        <v>町田　麗奈 (4)</v>
      </c>
      <c r="Q429" s="2" t="str">
        <f t="shared" si="19"/>
        <v>ﾏﾁﾀﾞ ﾚｲﾅ</v>
      </c>
      <c r="R429" s="2" t="str">
        <f t="shared" si="20"/>
        <v>MACHIDA Reina (02)</v>
      </c>
      <c r="S429" s="2" t="str">
        <f>IFERROR(IF($F429="","",INDEX(リスト!$C:$C,MATCH($F429,リスト!$B:$B,0))),"")</f>
        <v>26</v>
      </c>
      <c r="T429" s="2" t="str">
        <f>IFERROR(IF($K429="","",INDEX(リスト!$F:$F,MATCH($K429,リスト!$E:$E,0))),"")</f>
        <v>JPN</v>
      </c>
      <c r="U429" s="2" t="str">
        <f>IF($B429="","",RIGHT($G429*1000+200+COUNTIF($G$2:$G429,$G429),9))</f>
        <v>020502201</v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>春日部東・埼　玉</v>
      </c>
    </row>
    <row r="430" spans="1:22" x14ac:dyDescent="0.45">
      <c r="A430" t="s">
        <v>2765</v>
      </c>
      <c r="B430">
        <v>429</v>
      </c>
      <c r="C430" t="s">
        <v>2789</v>
      </c>
      <c r="D430" t="s">
        <v>2790</v>
      </c>
      <c r="E430">
        <v>3</v>
      </c>
      <c r="F430" t="s">
        <v>105</v>
      </c>
      <c r="G430">
        <v>20030816</v>
      </c>
      <c r="H430" t="s">
        <v>2791</v>
      </c>
      <c r="I430" t="s">
        <v>2792</v>
      </c>
      <c r="J430" t="s">
        <v>2793</v>
      </c>
      <c r="K430" t="s">
        <v>141</v>
      </c>
      <c r="L430" t="s">
        <v>105</v>
      </c>
      <c r="M430" t="s">
        <v>2794</v>
      </c>
      <c r="O430" s="2" t="str">
        <f>IFERROR(IF($B430="","",INDEX(所属情報!$E:$E,MATCH($A430,所属情報!$A:$A,0))),"")</f>
        <v>Kyoto Sangyo Univ.</v>
      </c>
      <c r="P430" s="2" t="str">
        <f t="shared" si="18"/>
        <v>粟　愛華 (3)</v>
      </c>
      <c r="Q430" s="2" t="str">
        <f t="shared" si="19"/>
        <v>ｱﾜ ﾏﾅｶ</v>
      </c>
      <c r="R430" s="2" t="str">
        <f t="shared" si="20"/>
        <v>AWA Manaka (03)</v>
      </c>
      <c r="S430" s="2" t="str">
        <f>IFERROR(IF($F430="","",INDEX(リスト!$C:$C,MATCH($F430,リスト!$B:$B,0))),"")</f>
        <v>33</v>
      </c>
      <c r="T430" s="2" t="str">
        <f>IFERROR(IF($K430="","",INDEX(リスト!$F:$F,MATCH($K430,リスト!$E:$E,0))),"")</f>
        <v>JPN</v>
      </c>
      <c r="U430" s="2" t="str">
        <f>IF($B430="","",RIGHT($G430*1000+200+COUNTIF($G$2:$G430,$G430),9))</f>
        <v>030816201</v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>就実・岡　山</v>
      </c>
    </row>
    <row r="431" spans="1:22" x14ac:dyDescent="0.45">
      <c r="A431" t="s">
        <v>2765</v>
      </c>
      <c r="B431">
        <v>430</v>
      </c>
      <c r="C431" t="s">
        <v>989</v>
      </c>
      <c r="D431" t="s">
        <v>990</v>
      </c>
      <c r="E431">
        <v>3</v>
      </c>
      <c r="F431" t="s">
        <v>91</v>
      </c>
      <c r="G431">
        <v>20031024</v>
      </c>
      <c r="H431" t="s">
        <v>2795</v>
      </c>
      <c r="I431" t="s">
        <v>992</v>
      </c>
      <c r="J431" t="s">
        <v>873</v>
      </c>
      <c r="K431" t="s">
        <v>141</v>
      </c>
      <c r="L431" t="s">
        <v>91</v>
      </c>
      <c r="M431" t="s">
        <v>2796</v>
      </c>
      <c r="O431" s="2" t="str">
        <f>IFERROR(IF($B431="","",INDEX(所属情報!$E:$E,MATCH($A431,所属情報!$A:$A,0))),"")</f>
        <v>Kyoto Sangyo Univ.</v>
      </c>
      <c r="P431" s="2" t="str">
        <f t="shared" si="18"/>
        <v>福井　彩乃 (3)</v>
      </c>
      <c r="Q431" s="2" t="str">
        <f t="shared" si="19"/>
        <v>ﾌｸｲ ｱﾔﾉ</v>
      </c>
      <c r="R431" s="2" t="str">
        <f t="shared" si="20"/>
        <v>FUKUI Ayano (03)</v>
      </c>
      <c r="S431" s="2" t="str">
        <f>IFERROR(IF($F431="","",INDEX(リスト!$C:$C,MATCH($F431,リスト!$B:$B,0))),"")</f>
        <v>26</v>
      </c>
      <c r="T431" s="2" t="str">
        <f>IFERROR(IF($K431="","",INDEX(リスト!$F:$F,MATCH($K431,リスト!$E:$E,0))),"")</f>
        <v>JPN</v>
      </c>
      <c r="U431" s="2" t="str">
        <f>IF($B431="","",RIGHT($G431*1000+200+COUNTIF($G$2:$G431,$G431),9))</f>
        <v>031024201</v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>京都外大西・京　都</v>
      </c>
    </row>
    <row r="432" spans="1:22" x14ac:dyDescent="0.45">
      <c r="A432" t="s">
        <v>2765</v>
      </c>
      <c r="B432">
        <v>431</v>
      </c>
      <c r="C432" t="s">
        <v>2797</v>
      </c>
      <c r="D432" t="s">
        <v>2798</v>
      </c>
      <c r="E432">
        <v>3</v>
      </c>
      <c r="F432" t="s">
        <v>97</v>
      </c>
      <c r="G432">
        <v>20040217</v>
      </c>
      <c r="H432" t="s">
        <v>2799</v>
      </c>
      <c r="I432" t="s">
        <v>1772</v>
      </c>
      <c r="J432" t="s">
        <v>2800</v>
      </c>
      <c r="K432" t="s">
        <v>141</v>
      </c>
      <c r="L432" t="s">
        <v>97</v>
      </c>
      <c r="M432" t="s">
        <v>2581</v>
      </c>
      <c r="O432" s="2" t="str">
        <f>IFERROR(IF($B432="","",INDEX(所属情報!$E:$E,MATCH($A432,所属情報!$A:$A,0))),"")</f>
        <v>Kyoto Sangyo Univ.</v>
      </c>
      <c r="P432" s="2" t="str">
        <f t="shared" si="18"/>
        <v>本多　美乃梨 (3)</v>
      </c>
      <c r="Q432" s="2" t="str">
        <f t="shared" si="19"/>
        <v>ﾎﾝﾀﾞ ﾐﾉﾘ</v>
      </c>
      <c r="R432" s="2" t="str">
        <f t="shared" si="20"/>
        <v>HONDA Minori (04)</v>
      </c>
      <c r="S432" s="2" t="str">
        <f>IFERROR(IF($F432="","",INDEX(リスト!$C:$C,MATCH($F432,リスト!$B:$B,0))),"")</f>
        <v>29</v>
      </c>
      <c r="T432" s="2" t="str">
        <f>IFERROR(IF($K432="","",INDEX(リスト!$F:$F,MATCH($K432,リスト!$E:$E,0))),"")</f>
        <v>JPN</v>
      </c>
      <c r="U432" s="2" t="str">
        <f>IF($B432="","",RIGHT($G432*1000+200+COUNTIF($G$2:$G432,$G432),9))</f>
        <v>040217202</v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>橿原・奈　良</v>
      </c>
    </row>
    <row r="433" spans="1:22" x14ac:dyDescent="0.45">
      <c r="A433" t="s">
        <v>2765</v>
      </c>
      <c r="B433">
        <v>432</v>
      </c>
      <c r="C433" t="s">
        <v>2801</v>
      </c>
      <c r="D433" t="s">
        <v>2802</v>
      </c>
      <c r="E433">
        <v>2</v>
      </c>
      <c r="F433" t="s">
        <v>97</v>
      </c>
      <c r="G433">
        <v>20041110</v>
      </c>
      <c r="H433" t="s">
        <v>2803</v>
      </c>
      <c r="I433" t="s">
        <v>1685</v>
      </c>
      <c r="J433" t="s">
        <v>2804</v>
      </c>
      <c r="K433" t="s">
        <v>141</v>
      </c>
      <c r="L433" t="s">
        <v>97</v>
      </c>
      <c r="M433" t="s">
        <v>2805</v>
      </c>
      <c r="O433" s="2" t="str">
        <f>IFERROR(IF($B433="","",INDEX(所属情報!$E:$E,MATCH($A433,所属情報!$A:$A,0))),"")</f>
        <v>Kyoto Sangyo Univ.</v>
      </c>
      <c r="P433" s="2" t="str">
        <f t="shared" si="18"/>
        <v>坂本　有理佳 (2)</v>
      </c>
      <c r="Q433" s="2" t="str">
        <f t="shared" si="19"/>
        <v>ｻｶﾓﾄ ﾕﾘｶ</v>
      </c>
      <c r="R433" s="2" t="str">
        <f t="shared" si="20"/>
        <v>SAKAMOTO Yurika (04)</v>
      </c>
      <c r="S433" s="2" t="str">
        <f>IFERROR(IF($F433="","",INDEX(リスト!$C:$C,MATCH($F433,リスト!$B:$B,0))),"")</f>
        <v>29</v>
      </c>
      <c r="T433" s="2" t="str">
        <f>IFERROR(IF($K433="","",INDEX(リスト!$F:$F,MATCH($K433,リスト!$E:$E,0))),"")</f>
        <v>JPN</v>
      </c>
      <c r="U433" s="2" t="str">
        <f>IF($B433="","",RIGHT($G433*1000+200+COUNTIF($G$2:$G433,$G433),9))</f>
        <v>041110202</v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>奈良育英・奈　良</v>
      </c>
    </row>
    <row r="434" spans="1:22" x14ac:dyDescent="0.45">
      <c r="A434" t="s">
        <v>2765</v>
      </c>
      <c r="B434">
        <v>433</v>
      </c>
      <c r="C434" t="s">
        <v>2806</v>
      </c>
      <c r="D434" t="s">
        <v>2807</v>
      </c>
      <c r="E434">
        <v>2</v>
      </c>
      <c r="F434" t="s">
        <v>43</v>
      </c>
      <c r="G434">
        <v>20040406</v>
      </c>
      <c r="H434" t="s">
        <v>2808</v>
      </c>
      <c r="I434" t="s">
        <v>2809</v>
      </c>
      <c r="J434" t="s">
        <v>982</v>
      </c>
      <c r="K434" t="s">
        <v>141</v>
      </c>
      <c r="L434" t="s">
        <v>43</v>
      </c>
      <c r="M434" t="s">
        <v>2657</v>
      </c>
      <c r="O434" s="2" t="str">
        <f>IFERROR(IF($B434="","",INDEX(所属情報!$E:$E,MATCH($A434,所属情報!$A:$A,0))),"")</f>
        <v>Kyoto Sangyo Univ.</v>
      </c>
      <c r="P434" s="2" t="str">
        <f t="shared" si="18"/>
        <v>今　絵里南 (2)</v>
      </c>
      <c r="Q434" s="2" t="str">
        <f t="shared" si="19"/>
        <v>ｺﾝ ｴﾘﾅ</v>
      </c>
      <c r="R434" s="2" t="str">
        <f t="shared" si="20"/>
        <v>KON Erina (04)</v>
      </c>
      <c r="S434" s="2" t="str">
        <f>IFERROR(IF($F434="","",INDEX(リスト!$C:$C,MATCH($F434,リスト!$B:$B,0))),"")</f>
        <v>02</v>
      </c>
      <c r="T434" s="2" t="str">
        <f>IFERROR(IF($K434="","",INDEX(リスト!$F:$F,MATCH($K434,リスト!$E:$E,0))),"")</f>
        <v>JPN</v>
      </c>
      <c r="U434" s="2" t="str">
        <f>IF($B434="","",RIGHT($G434*1000+200+COUNTIF($G$2:$G434,$G434),9))</f>
        <v>040406201</v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>青森山田・青　森</v>
      </c>
    </row>
    <row r="435" spans="1:22" x14ac:dyDescent="0.45">
      <c r="A435" t="s">
        <v>2765</v>
      </c>
      <c r="B435">
        <v>434</v>
      </c>
      <c r="C435" t="s">
        <v>2810</v>
      </c>
      <c r="D435" t="s">
        <v>2811</v>
      </c>
      <c r="E435">
        <v>2</v>
      </c>
      <c r="F435" t="s">
        <v>99</v>
      </c>
      <c r="G435">
        <v>20040414</v>
      </c>
      <c r="H435" t="s">
        <v>2812</v>
      </c>
      <c r="I435" t="s">
        <v>1018</v>
      </c>
      <c r="J435" t="s">
        <v>2813</v>
      </c>
      <c r="K435" t="s">
        <v>141</v>
      </c>
      <c r="L435" t="s">
        <v>99</v>
      </c>
      <c r="M435" t="s">
        <v>1119</v>
      </c>
      <c r="O435" s="2" t="str">
        <f>IFERROR(IF($B435="","",INDEX(所属情報!$E:$E,MATCH($A435,所属情報!$A:$A,0))),"")</f>
        <v>Kyoto Sangyo Univ.</v>
      </c>
      <c r="P435" s="2" t="str">
        <f t="shared" si="18"/>
        <v>前田　暁帆 (2)</v>
      </c>
      <c r="Q435" s="2" t="str">
        <f t="shared" si="19"/>
        <v>ﾏｴﾀﾞ ｱｷﾎ</v>
      </c>
      <c r="R435" s="2" t="str">
        <f t="shared" si="20"/>
        <v>MAEDA Akiho (04)</v>
      </c>
      <c r="S435" s="2" t="str">
        <f>IFERROR(IF($F435="","",INDEX(リスト!$C:$C,MATCH($F435,リスト!$B:$B,0))),"")</f>
        <v>30</v>
      </c>
      <c r="T435" s="2" t="str">
        <f>IFERROR(IF($K435="","",INDEX(リスト!$F:$F,MATCH($K435,リスト!$E:$E,0))),"")</f>
        <v>JPN</v>
      </c>
      <c r="U435" s="2" t="str">
        <f>IF($B435="","",RIGHT($G435*1000+200+COUNTIF($G$2:$G435,$G435),9))</f>
        <v>040414201</v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>和歌山北・和歌山</v>
      </c>
    </row>
    <row r="436" spans="1:22" x14ac:dyDescent="0.45">
      <c r="A436" t="s">
        <v>2765</v>
      </c>
      <c r="B436">
        <v>435</v>
      </c>
      <c r="C436" t="s">
        <v>2814</v>
      </c>
      <c r="D436" t="s">
        <v>2815</v>
      </c>
      <c r="E436">
        <v>2</v>
      </c>
      <c r="F436" t="s">
        <v>131</v>
      </c>
      <c r="G436">
        <v>20040522</v>
      </c>
      <c r="H436" t="s">
        <v>2816</v>
      </c>
      <c r="I436" t="s">
        <v>2817</v>
      </c>
      <c r="J436" t="s">
        <v>2818</v>
      </c>
      <c r="K436" t="s">
        <v>141</v>
      </c>
      <c r="L436" t="s">
        <v>131</v>
      </c>
      <c r="M436" t="s">
        <v>2819</v>
      </c>
      <c r="O436" s="2" t="str">
        <f>IFERROR(IF($B436="","",INDEX(所属情報!$E:$E,MATCH($A436,所属情報!$A:$A,0))),"")</f>
        <v>Kyoto Sangyo Univ.</v>
      </c>
      <c r="P436" s="2" t="str">
        <f t="shared" si="18"/>
        <v>永吉　悠倭 (2)</v>
      </c>
      <c r="Q436" s="2" t="str">
        <f t="shared" si="19"/>
        <v>ﾅｶﾞﾖｼ ﾕｳﾜ</v>
      </c>
      <c r="R436" s="2" t="str">
        <f t="shared" si="20"/>
        <v>NAGAYOSHI Yuwa (04)</v>
      </c>
      <c r="S436" s="2" t="str">
        <f>IFERROR(IF($F436="","",INDEX(リスト!$C:$C,MATCH($F436,リスト!$B:$B,0))),"")</f>
        <v>46</v>
      </c>
      <c r="T436" s="2" t="str">
        <f>IFERROR(IF($K436="","",INDEX(リスト!$F:$F,MATCH($K436,リスト!$E:$E,0))),"")</f>
        <v>JPN</v>
      </c>
      <c r="U436" s="2" t="str">
        <f>IF($B436="","",RIGHT($G436*1000+200+COUNTIF($G$2:$G436,$G436),9))</f>
        <v>040522202</v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>鹿児島・鹿児島</v>
      </c>
    </row>
    <row r="437" spans="1:22" x14ac:dyDescent="0.45">
      <c r="A437" t="s">
        <v>2765</v>
      </c>
      <c r="B437">
        <v>436</v>
      </c>
      <c r="C437" t="s">
        <v>2820</v>
      </c>
      <c r="D437" t="s">
        <v>2821</v>
      </c>
      <c r="E437">
        <v>3</v>
      </c>
      <c r="F437" t="s">
        <v>111</v>
      </c>
      <c r="G437">
        <v>20030804</v>
      </c>
      <c r="H437" t="s">
        <v>2822</v>
      </c>
      <c r="I437" t="s">
        <v>1391</v>
      </c>
      <c r="J437" t="s">
        <v>1078</v>
      </c>
      <c r="K437" t="s">
        <v>141</v>
      </c>
      <c r="L437" t="s">
        <v>111</v>
      </c>
      <c r="M437" t="s">
        <v>2823</v>
      </c>
      <c r="O437" s="2" t="str">
        <f>IFERROR(IF($B437="","",INDEX(所属情報!$E:$E,MATCH($A437,所属情報!$A:$A,0))),"")</f>
        <v>Kyoto Sangyo Univ.</v>
      </c>
      <c r="P437" s="2" t="str">
        <f t="shared" si="18"/>
        <v>藤原　朱李 (3)</v>
      </c>
      <c r="Q437" s="2" t="str">
        <f t="shared" si="19"/>
        <v>ﾌｼﾞﾜﾗ ｱｶﾘ</v>
      </c>
      <c r="R437" s="2" t="str">
        <f t="shared" si="20"/>
        <v>FUJIWARA Akari (03)</v>
      </c>
      <c r="S437" s="2" t="str">
        <f>IFERROR(IF($F437="","",INDEX(リスト!$C:$C,MATCH($F437,リスト!$B:$B,0))),"")</f>
        <v>36</v>
      </c>
      <c r="T437" s="2" t="str">
        <f>IFERROR(IF($K437="","",INDEX(リスト!$F:$F,MATCH($K437,リスト!$E:$E,0))),"")</f>
        <v>JPN</v>
      </c>
      <c r="U437" s="2" t="str">
        <f>IF($B437="","",RIGHT($G437*1000+200+COUNTIF($G$2:$G437,$G437),9))</f>
        <v>030804201</v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>城北・徳　島</v>
      </c>
    </row>
    <row r="438" spans="1:22" x14ac:dyDescent="0.45">
      <c r="A438" t="s">
        <v>2765</v>
      </c>
      <c r="B438">
        <v>437</v>
      </c>
      <c r="C438" t="s">
        <v>2824</v>
      </c>
      <c r="D438" t="s">
        <v>2825</v>
      </c>
      <c r="E438">
        <v>1</v>
      </c>
      <c r="F438" t="s">
        <v>93</v>
      </c>
      <c r="G438">
        <v>20060128</v>
      </c>
      <c r="H438" t="s">
        <v>2826</v>
      </c>
      <c r="I438" t="s">
        <v>2827</v>
      </c>
      <c r="J438" t="s">
        <v>1090</v>
      </c>
      <c r="K438" t="s">
        <v>141</v>
      </c>
      <c r="L438" t="s">
        <v>93</v>
      </c>
      <c r="M438" t="s">
        <v>1987</v>
      </c>
      <c r="O438" s="2" t="str">
        <f>IFERROR(IF($B438="","",INDEX(所属情報!$E:$E,MATCH($A438,所属情報!$A:$A,0))),"")</f>
        <v>Kyoto Sangyo Univ.</v>
      </c>
      <c r="P438" s="2" t="str">
        <f t="shared" si="18"/>
        <v>飯田　有里彩 (1)</v>
      </c>
      <c r="Q438" s="2" t="str">
        <f t="shared" si="19"/>
        <v>ｲｲﾀﾞ ｱﾘｻ</v>
      </c>
      <c r="R438" s="2" t="str">
        <f t="shared" si="20"/>
        <v>IIDA Arisa (06)</v>
      </c>
      <c r="S438" s="2" t="str">
        <f>IFERROR(IF($F438="","",INDEX(リスト!$C:$C,MATCH($F438,リスト!$B:$B,0))),"")</f>
        <v>27</v>
      </c>
      <c r="T438" s="2" t="str">
        <f>IFERROR(IF($K438="","",INDEX(リスト!$F:$F,MATCH($K438,リスト!$E:$E,0))),"")</f>
        <v>JPN</v>
      </c>
      <c r="U438" s="2" t="str">
        <f>IF($B438="","",RIGHT($G438*1000+200+COUNTIF($G$2:$G438,$G438),9))</f>
        <v>060128201</v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>香里ヌヴェール学院・大　阪</v>
      </c>
    </row>
    <row r="439" spans="1:22" x14ac:dyDescent="0.45">
      <c r="A439" t="s">
        <v>2765</v>
      </c>
      <c r="B439">
        <v>438</v>
      </c>
      <c r="C439" t="s">
        <v>2828</v>
      </c>
      <c r="D439" t="s">
        <v>2829</v>
      </c>
      <c r="E439">
        <v>1</v>
      </c>
      <c r="F439" t="s">
        <v>89</v>
      </c>
      <c r="G439">
        <v>20051215</v>
      </c>
      <c r="H439" t="s">
        <v>2830</v>
      </c>
      <c r="I439" t="s">
        <v>2831</v>
      </c>
      <c r="J439" t="s">
        <v>2301</v>
      </c>
      <c r="K439" t="s">
        <v>141</v>
      </c>
      <c r="L439" t="s">
        <v>89</v>
      </c>
      <c r="M439" t="s">
        <v>1007</v>
      </c>
      <c r="O439" s="2" t="str">
        <f>IFERROR(IF($B439="","",INDEX(所属情報!$E:$E,MATCH($A439,所属情報!$A:$A,0))),"")</f>
        <v>Kyoto Sangyo Univ.</v>
      </c>
      <c r="P439" s="2" t="str">
        <f t="shared" si="18"/>
        <v>新井　乃愛 (1)</v>
      </c>
      <c r="Q439" s="2" t="str">
        <f t="shared" si="19"/>
        <v>ｱﾗｲ ﾉｱ</v>
      </c>
      <c r="R439" s="2" t="str">
        <f t="shared" si="20"/>
        <v>ARAI Noa (05)</v>
      </c>
      <c r="S439" s="2" t="str">
        <f>IFERROR(IF($F439="","",INDEX(リスト!$C:$C,MATCH($F439,リスト!$B:$B,0))),"")</f>
        <v>25</v>
      </c>
      <c r="T439" s="2" t="str">
        <f>IFERROR(IF($K439="","",INDEX(リスト!$F:$F,MATCH($K439,リスト!$E:$E,0))),"")</f>
        <v>JPN</v>
      </c>
      <c r="U439" s="2" t="str">
        <f>IF($B439="","",RIGHT($G439*1000+200+COUNTIF($G$2:$G439,$G439),9))</f>
        <v>051215201</v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>草津東・滋　賀</v>
      </c>
    </row>
    <row r="440" spans="1:22" x14ac:dyDescent="0.45">
      <c r="A440" t="s">
        <v>2765</v>
      </c>
      <c r="B440">
        <v>439</v>
      </c>
      <c r="C440" t="s">
        <v>2832</v>
      </c>
      <c r="D440" t="s">
        <v>2833</v>
      </c>
      <c r="E440">
        <v>1</v>
      </c>
      <c r="F440" t="s">
        <v>95</v>
      </c>
      <c r="G440">
        <v>20050525</v>
      </c>
      <c r="H440" t="s">
        <v>2834</v>
      </c>
      <c r="I440" t="s">
        <v>1469</v>
      </c>
      <c r="J440" t="s">
        <v>1706</v>
      </c>
      <c r="K440" t="s">
        <v>141</v>
      </c>
      <c r="L440" t="s">
        <v>95</v>
      </c>
      <c r="M440" t="s">
        <v>960</v>
      </c>
      <c r="O440" s="2" t="str">
        <f>IFERROR(IF($B440="","",INDEX(所属情報!$E:$E,MATCH($A440,所属情報!$A:$A,0))),"")</f>
        <v>Kyoto Sangyo Univ.</v>
      </c>
      <c r="P440" s="2" t="str">
        <f t="shared" si="18"/>
        <v>黒田　奈那 (1)</v>
      </c>
      <c r="Q440" s="2" t="str">
        <f t="shared" si="19"/>
        <v>ｸﾛﾀﾞ ﾅﾅ</v>
      </c>
      <c r="R440" s="2" t="str">
        <f t="shared" si="20"/>
        <v>KURODA Nana (05)</v>
      </c>
      <c r="S440" s="2" t="str">
        <f>IFERROR(IF($F440="","",INDEX(リスト!$C:$C,MATCH($F440,リスト!$B:$B,0))),"")</f>
        <v>28</v>
      </c>
      <c r="T440" s="2" t="str">
        <f>IFERROR(IF($K440="","",INDEX(リスト!$F:$F,MATCH($K440,リスト!$E:$E,0))),"")</f>
        <v>JPN</v>
      </c>
      <c r="U440" s="2" t="str">
        <f>IF($B440="","",RIGHT($G440*1000+200+COUNTIF($G$2:$G440,$G440),9))</f>
        <v>050525201</v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>須磨学園・兵　庫</v>
      </c>
    </row>
    <row r="441" spans="1:22" x14ac:dyDescent="0.45">
      <c r="A441" t="s">
        <v>2835</v>
      </c>
      <c r="B441">
        <v>440</v>
      </c>
      <c r="C441" t="s">
        <v>2836</v>
      </c>
      <c r="D441" t="s">
        <v>2837</v>
      </c>
      <c r="E441">
        <v>4</v>
      </c>
      <c r="F441" t="s">
        <v>93</v>
      </c>
      <c r="G441">
        <v>20021225</v>
      </c>
      <c r="H441" t="s">
        <v>2838</v>
      </c>
      <c r="I441" t="s">
        <v>1633</v>
      </c>
      <c r="J441" t="s">
        <v>2839</v>
      </c>
      <c r="K441" t="s">
        <v>141</v>
      </c>
      <c r="L441" t="s">
        <v>123</v>
      </c>
      <c r="M441" t="s">
        <v>2840</v>
      </c>
      <c r="O441" s="2" t="str">
        <f>IFERROR(IF($B441="","",INDEX(所属情報!$E:$E,MATCH($A441,所属情報!$A:$A,0))),"")</f>
        <v>Osaka Univ. of Arts</v>
      </c>
      <c r="P441" s="2" t="str">
        <f t="shared" si="18"/>
        <v>山下　真実 (4)</v>
      </c>
      <c r="Q441" s="2" t="str">
        <f t="shared" si="19"/>
        <v>ﾔﾏｼﾀ ﾏﾁｶ</v>
      </c>
      <c r="R441" s="2" t="str">
        <f t="shared" si="20"/>
        <v>YAMASHITA Machika (02)</v>
      </c>
      <c r="S441" s="2" t="str">
        <f>IFERROR(IF($F441="","",INDEX(リスト!$C:$C,MATCH($F441,リスト!$B:$B,0))),"")</f>
        <v>27</v>
      </c>
      <c r="T441" s="2" t="str">
        <f>IFERROR(IF($K441="","",INDEX(リスト!$F:$F,MATCH($K441,リスト!$E:$E,0))),"")</f>
        <v>JPN</v>
      </c>
      <c r="U441" s="2" t="str">
        <f>IF($B441="","",RIGHT($G441*1000+200+COUNTIF($G$2:$G441,$G441),9))</f>
        <v>021225201</v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>諫早・長　崎</v>
      </c>
    </row>
    <row r="442" spans="1:22" x14ac:dyDescent="0.45">
      <c r="A442" t="s">
        <v>2835</v>
      </c>
      <c r="B442">
        <v>441</v>
      </c>
      <c r="C442" t="s">
        <v>2841</v>
      </c>
      <c r="D442" t="s">
        <v>2842</v>
      </c>
      <c r="E442">
        <v>4</v>
      </c>
      <c r="F442" t="s">
        <v>93</v>
      </c>
      <c r="G442">
        <v>20020818</v>
      </c>
      <c r="H442" t="s">
        <v>2843</v>
      </c>
      <c r="I442" t="s">
        <v>1356</v>
      </c>
      <c r="J442" t="s">
        <v>2473</v>
      </c>
      <c r="K442" t="s">
        <v>141</v>
      </c>
      <c r="L442" t="s">
        <v>119</v>
      </c>
      <c r="M442" t="s">
        <v>840</v>
      </c>
      <c r="O442" s="2" t="str">
        <f>IFERROR(IF($B442="","",INDEX(所属情報!$E:$E,MATCH($A442,所属情報!$A:$A,0))),"")</f>
        <v>Osaka Univ. of Arts</v>
      </c>
      <c r="P442" s="2" t="str">
        <f t="shared" si="18"/>
        <v>中尾　伽音 (4)</v>
      </c>
      <c r="Q442" s="2" t="str">
        <f t="shared" si="19"/>
        <v>ﾅｶｵ ｶﾉﾝ</v>
      </c>
      <c r="R442" s="2" t="str">
        <f t="shared" si="20"/>
        <v>NAKAO Kanon (02)</v>
      </c>
      <c r="S442" s="2" t="str">
        <f>IFERROR(IF($F442="","",INDEX(リスト!$C:$C,MATCH($F442,リスト!$B:$B,0))),"")</f>
        <v>27</v>
      </c>
      <c r="T442" s="2" t="str">
        <f>IFERROR(IF($K442="","",INDEX(リスト!$F:$F,MATCH($K442,リスト!$E:$E,0))),"")</f>
        <v>JPN</v>
      </c>
      <c r="U442" s="2" t="str">
        <f>IF($B442="","",RIGHT($G442*1000+200+COUNTIF($G$2:$G442,$G442),9))</f>
        <v>020818201</v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>北九州市立・福　岡</v>
      </c>
    </row>
    <row r="443" spans="1:22" x14ac:dyDescent="0.45">
      <c r="A443" t="s">
        <v>2835</v>
      </c>
      <c r="B443">
        <v>442</v>
      </c>
      <c r="C443" t="s">
        <v>2844</v>
      </c>
      <c r="D443" t="s">
        <v>2845</v>
      </c>
      <c r="E443">
        <v>3</v>
      </c>
      <c r="F443" t="s">
        <v>93</v>
      </c>
      <c r="G443">
        <v>20030628</v>
      </c>
      <c r="H443" t="s">
        <v>2846</v>
      </c>
      <c r="I443" t="s">
        <v>2847</v>
      </c>
      <c r="J443" t="s">
        <v>2848</v>
      </c>
      <c r="K443" t="s">
        <v>141</v>
      </c>
      <c r="L443" t="s">
        <v>85</v>
      </c>
      <c r="M443" t="s">
        <v>2779</v>
      </c>
      <c r="O443" s="2" t="str">
        <f>IFERROR(IF($B443="","",INDEX(所属情報!$E:$E,MATCH($A443,所属情報!$A:$A,0))),"")</f>
        <v>Osaka Univ. of Arts</v>
      </c>
      <c r="P443" s="2" t="str">
        <f t="shared" si="18"/>
        <v>菅﨑　南花 (3)</v>
      </c>
      <c r="Q443" s="2" t="str">
        <f t="shared" si="19"/>
        <v>ｽｶﾞｻｷ ﾅﾐｶ</v>
      </c>
      <c r="R443" s="2" t="str">
        <f t="shared" si="20"/>
        <v>SUGASAKI Namika (03)</v>
      </c>
      <c r="S443" s="2" t="str">
        <f>IFERROR(IF($F443="","",INDEX(リスト!$C:$C,MATCH($F443,リスト!$B:$B,0))),"")</f>
        <v>27</v>
      </c>
      <c r="T443" s="2" t="str">
        <f>IFERROR(IF($K443="","",INDEX(リスト!$F:$F,MATCH($K443,リスト!$E:$E,0))),"")</f>
        <v>JPN</v>
      </c>
      <c r="U443" s="2" t="str">
        <f>IF($B443="","",RIGHT($G443*1000+200+COUNTIF($G$2:$G443,$G443),9))</f>
        <v>030628202</v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>光ヶ丘女子・愛　知</v>
      </c>
    </row>
    <row r="444" spans="1:22" x14ac:dyDescent="0.45">
      <c r="A444" t="s">
        <v>2835</v>
      </c>
      <c r="B444">
        <v>443</v>
      </c>
      <c r="C444" t="s">
        <v>2849</v>
      </c>
      <c r="D444" t="s">
        <v>2850</v>
      </c>
      <c r="E444">
        <v>3</v>
      </c>
      <c r="F444" t="s">
        <v>93</v>
      </c>
      <c r="G444">
        <v>20030812</v>
      </c>
      <c r="H444" t="s">
        <v>2851</v>
      </c>
      <c r="I444" t="s">
        <v>2052</v>
      </c>
      <c r="J444" t="s">
        <v>2479</v>
      </c>
      <c r="K444" t="s">
        <v>141</v>
      </c>
      <c r="L444" t="s">
        <v>83</v>
      </c>
      <c r="M444" t="s">
        <v>2852</v>
      </c>
      <c r="O444" s="2" t="str">
        <f>IFERROR(IF($B444="","",INDEX(所属情報!$E:$E,MATCH($A444,所属情報!$A:$A,0))),"")</f>
        <v>Osaka Univ. of Arts</v>
      </c>
      <c r="P444" s="2" t="str">
        <f t="shared" si="18"/>
        <v>内山　菜々子 (3)</v>
      </c>
      <c r="Q444" s="2" t="str">
        <f t="shared" si="19"/>
        <v>ｳﾁﾔﾏ ﾅﾅｺ</v>
      </c>
      <c r="R444" s="2" t="str">
        <f t="shared" si="20"/>
        <v>UCHIYAMA Nanako (03)</v>
      </c>
      <c r="S444" s="2" t="str">
        <f>IFERROR(IF($F444="","",INDEX(リスト!$C:$C,MATCH($F444,リスト!$B:$B,0))),"")</f>
        <v>27</v>
      </c>
      <c r="T444" s="2" t="str">
        <f>IFERROR(IF($K444="","",INDEX(リスト!$F:$F,MATCH($K444,リスト!$E:$E,0))),"")</f>
        <v>JPN</v>
      </c>
      <c r="U444" s="2" t="str">
        <f>IF($B444="","",RIGHT($G444*1000+200+COUNTIF($G$2:$G444,$G444),9))</f>
        <v>030812201</v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>浜松工業・静　岡</v>
      </c>
    </row>
    <row r="445" spans="1:22" x14ac:dyDescent="0.45">
      <c r="A445" t="s">
        <v>2835</v>
      </c>
      <c r="B445">
        <v>444</v>
      </c>
      <c r="C445" t="s">
        <v>2853</v>
      </c>
      <c r="D445" t="s">
        <v>2854</v>
      </c>
      <c r="E445">
        <v>3</v>
      </c>
      <c r="F445" t="s">
        <v>93</v>
      </c>
      <c r="G445">
        <v>20030606</v>
      </c>
      <c r="H445" t="s">
        <v>2855</v>
      </c>
      <c r="I445" t="s">
        <v>2856</v>
      </c>
      <c r="J445" t="s">
        <v>1863</v>
      </c>
      <c r="K445" t="s">
        <v>141</v>
      </c>
      <c r="L445" t="s">
        <v>63</v>
      </c>
      <c r="M445" t="s">
        <v>2857</v>
      </c>
      <c r="O445" s="2" t="str">
        <f>IFERROR(IF($B445="","",INDEX(所属情報!$E:$E,MATCH($A445,所属情報!$A:$A,0))),"")</f>
        <v>Osaka Univ. of Arts</v>
      </c>
      <c r="P445" s="2" t="str">
        <f t="shared" si="18"/>
        <v>青栁　朋花 (3)</v>
      </c>
      <c r="Q445" s="2" t="str">
        <f t="shared" si="19"/>
        <v>ｱｵﾔｷﾞ ﾄﾓｶ</v>
      </c>
      <c r="R445" s="2" t="str">
        <f t="shared" si="20"/>
        <v>AOYAGI Tomoka (03)</v>
      </c>
      <c r="S445" s="2" t="str">
        <f>IFERROR(IF($F445="","",INDEX(リスト!$C:$C,MATCH($F445,リスト!$B:$B,0))),"")</f>
        <v>27</v>
      </c>
      <c r="T445" s="2" t="str">
        <f>IFERROR(IF($K445="","",INDEX(リスト!$F:$F,MATCH($K445,リスト!$E:$E,0))),"")</f>
        <v>JPN</v>
      </c>
      <c r="U445" s="2" t="str">
        <f>IF($B445="","",RIGHT($G445*1000+200+COUNTIF($G$2:$G445,$G445),9))</f>
        <v>030606201</v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>市立船橋・千　葉</v>
      </c>
    </row>
    <row r="446" spans="1:22" x14ac:dyDescent="0.45">
      <c r="A446" t="s">
        <v>2835</v>
      </c>
      <c r="B446">
        <v>445</v>
      </c>
      <c r="C446" t="s">
        <v>2858</v>
      </c>
      <c r="D446" t="s">
        <v>2859</v>
      </c>
      <c r="E446">
        <v>2</v>
      </c>
      <c r="F446" t="s">
        <v>93</v>
      </c>
      <c r="G446">
        <v>20050125</v>
      </c>
      <c r="H446" t="s">
        <v>2860</v>
      </c>
      <c r="I446" t="s">
        <v>1168</v>
      </c>
      <c r="J446" t="s">
        <v>1995</v>
      </c>
      <c r="K446" t="s">
        <v>141</v>
      </c>
      <c r="L446" t="s">
        <v>67</v>
      </c>
      <c r="M446" t="s">
        <v>2861</v>
      </c>
      <c r="O446" s="2" t="str">
        <f>IFERROR(IF($B446="","",INDEX(所属情報!$E:$E,MATCH($A446,所属情報!$A:$A,0))),"")</f>
        <v>Osaka Univ. of Arts</v>
      </c>
      <c r="P446" s="2" t="str">
        <f t="shared" si="18"/>
        <v>村上　彩楽 (2)</v>
      </c>
      <c r="Q446" s="2" t="str">
        <f t="shared" si="19"/>
        <v>ﾑﾗｶﾐ ｻﾗ</v>
      </c>
      <c r="R446" s="2" t="str">
        <f t="shared" si="20"/>
        <v>MURAKAMI Sara (05)</v>
      </c>
      <c r="S446" s="2" t="str">
        <f>IFERROR(IF($F446="","",INDEX(リスト!$C:$C,MATCH($F446,リスト!$B:$B,0))),"")</f>
        <v>27</v>
      </c>
      <c r="T446" s="2" t="str">
        <f>IFERROR(IF($K446="","",INDEX(リスト!$F:$F,MATCH($K446,リスト!$E:$E,0))),"")</f>
        <v>JPN</v>
      </c>
      <c r="U446" s="2" t="str">
        <f>IF($B446="","",RIGHT($G446*1000+200+COUNTIF($G$2:$G446,$G446),9))</f>
        <v>050125201</v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>橘・神奈川</v>
      </c>
    </row>
    <row r="447" spans="1:22" x14ac:dyDescent="0.45">
      <c r="A447" t="s">
        <v>2835</v>
      </c>
      <c r="B447">
        <v>446</v>
      </c>
      <c r="C447" t="s">
        <v>2862</v>
      </c>
      <c r="D447" t="s">
        <v>2863</v>
      </c>
      <c r="E447">
        <v>2</v>
      </c>
      <c r="F447" t="s">
        <v>99</v>
      </c>
      <c r="G447">
        <v>20040427</v>
      </c>
      <c r="H447" t="s">
        <v>2864</v>
      </c>
      <c r="I447" t="s">
        <v>2865</v>
      </c>
      <c r="J447" t="s">
        <v>828</v>
      </c>
      <c r="K447" t="s">
        <v>141</v>
      </c>
      <c r="L447" t="s">
        <v>99</v>
      </c>
      <c r="M447" t="s">
        <v>2866</v>
      </c>
      <c r="O447" s="2" t="str">
        <f>IFERROR(IF($B447="","",INDEX(所属情報!$E:$E,MATCH($A447,所属情報!$A:$A,0))),"")</f>
        <v>Osaka Univ. of Arts</v>
      </c>
      <c r="P447" s="2" t="str">
        <f t="shared" si="18"/>
        <v>小倉　侑々 (2)</v>
      </c>
      <c r="Q447" s="2" t="str">
        <f t="shared" si="19"/>
        <v>ｵｸﾞﾗ ﾕｳ</v>
      </c>
      <c r="R447" s="2" t="str">
        <f t="shared" si="20"/>
        <v>OGURA Yu (04)</v>
      </c>
      <c r="S447" s="2" t="str">
        <f>IFERROR(IF($F447="","",INDEX(リスト!$C:$C,MATCH($F447,リスト!$B:$B,0))),"")</f>
        <v>30</v>
      </c>
      <c r="T447" s="2" t="str">
        <f>IFERROR(IF($K447="","",INDEX(リスト!$F:$F,MATCH($K447,リスト!$E:$E,0))),"")</f>
        <v>JPN</v>
      </c>
      <c r="U447" s="2" t="str">
        <f>IF($B447="","",RIGHT($G447*1000+200+COUNTIF($G$2:$G447,$G447),9))</f>
        <v>040427202</v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>智辯学園和歌山・和歌山</v>
      </c>
    </row>
    <row r="448" spans="1:22" x14ac:dyDescent="0.45">
      <c r="A448" t="s">
        <v>2835</v>
      </c>
      <c r="B448">
        <v>447</v>
      </c>
      <c r="C448" t="s">
        <v>2867</v>
      </c>
      <c r="D448" t="s">
        <v>2868</v>
      </c>
      <c r="E448">
        <v>2</v>
      </c>
      <c r="F448" t="s">
        <v>93</v>
      </c>
      <c r="G448">
        <v>20041105</v>
      </c>
      <c r="H448" t="s">
        <v>2869</v>
      </c>
      <c r="I448" t="s">
        <v>1813</v>
      </c>
      <c r="J448" t="s">
        <v>2272</v>
      </c>
      <c r="K448" t="s">
        <v>141</v>
      </c>
      <c r="L448" t="s">
        <v>67</v>
      </c>
      <c r="M448" t="s">
        <v>2861</v>
      </c>
      <c r="O448" s="2" t="str">
        <f>IFERROR(IF($B448="","",INDEX(所属情報!$E:$E,MATCH($A448,所属情報!$A:$A,0))),"")</f>
        <v>Osaka Univ. of Arts</v>
      </c>
      <c r="P448" s="2" t="str">
        <f t="shared" si="18"/>
        <v>進藤　小春 (2)</v>
      </c>
      <c r="Q448" s="2" t="str">
        <f t="shared" si="19"/>
        <v>ｼﾝﾄﾞｳ ｺﾊﾙ</v>
      </c>
      <c r="R448" s="2" t="str">
        <f t="shared" si="20"/>
        <v>SHINDO Koharu (04)</v>
      </c>
      <c r="S448" s="2" t="str">
        <f>IFERROR(IF($F448="","",INDEX(リスト!$C:$C,MATCH($F448,リスト!$B:$B,0))),"")</f>
        <v>27</v>
      </c>
      <c r="T448" s="2" t="str">
        <f>IFERROR(IF($K448="","",INDEX(リスト!$F:$F,MATCH($K448,リスト!$E:$E,0))),"")</f>
        <v>JPN</v>
      </c>
      <c r="U448" s="2" t="str">
        <f>IF($B448="","",RIGHT($G448*1000+200+COUNTIF($G$2:$G448,$G448),9))</f>
        <v>041105201</v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>橘・神奈川</v>
      </c>
    </row>
    <row r="449" spans="1:22" x14ac:dyDescent="0.45">
      <c r="A449" t="s">
        <v>2835</v>
      </c>
      <c r="B449">
        <v>448</v>
      </c>
      <c r="C449" t="s">
        <v>2870</v>
      </c>
      <c r="D449" t="s">
        <v>2871</v>
      </c>
      <c r="E449">
        <v>2</v>
      </c>
      <c r="F449" t="s">
        <v>93</v>
      </c>
      <c r="G449">
        <v>20040715</v>
      </c>
      <c r="H449" t="s">
        <v>2872</v>
      </c>
      <c r="I449" t="s">
        <v>2873</v>
      </c>
      <c r="J449" t="s">
        <v>2301</v>
      </c>
      <c r="K449" t="s">
        <v>141</v>
      </c>
      <c r="L449" t="s">
        <v>83</v>
      </c>
      <c r="M449" t="s">
        <v>2874</v>
      </c>
      <c r="O449" s="2" t="str">
        <f>IFERROR(IF($B449="","",INDEX(所属情報!$E:$E,MATCH($A449,所属情報!$A:$A,0))),"")</f>
        <v>Osaka Univ. of Arts</v>
      </c>
      <c r="P449" s="2" t="str">
        <f t="shared" si="18"/>
        <v>大沼　乃愛 (2)</v>
      </c>
      <c r="Q449" s="2" t="str">
        <f t="shared" si="19"/>
        <v>ｵｵﾇﾏ ﾉｱ</v>
      </c>
      <c r="R449" s="2" t="str">
        <f t="shared" si="20"/>
        <v>OHNUMA Noa (04)</v>
      </c>
      <c r="S449" s="2" t="str">
        <f>IFERROR(IF($F449="","",INDEX(リスト!$C:$C,MATCH($F449,リスト!$B:$B,0))),"")</f>
        <v>27</v>
      </c>
      <c r="T449" s="2" t="str">
        <f>IFERROR(IF($K449="","",INDEX(リスト!$F:$F,MATCH($K449,リスト!$E:$E,0))),"")</f>
        <v>JPN</v>
      </c>
      <c r="U449" s="2" t="str">
        <f>IF($B449="","",RIGHT($G449*1000+200+COUNTIF($G$2:$G449,$G449),9))</f>
        <v>040715201</v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>日本大三島・静　岡</v>
      </c>
    </row>
    <row r="450" spans="1:22" x14ac:dyDescent="0.45">
      <c r="A450" t="s">
        <v>2835</v>
      </c>
      <c r="B450">
        <v>449</v>
      </c>
      <c r="C450" t="s">
        <v>2875</v>
      </c>
      <c r="D450" t="s">
        <v>2876</v>
      </c>
      <c r="E450">
        <v>2</v>
      </c>
      <c r="F450" t="s">
        <v>93</v>
      </c>
      <c r="G450">
        <v>20040823</v>
      </c>
      <c r="H450" t="s">
        <v>2877</v>
      </c>
      <c r="I450" t="s">
        <v>2249</v>
      </c>
      <c r="J450" t="s">
        <v>997</v>
      </c>
      <c r="K450" t="s">
        <v>141</v>
      </c>
      <c r="L450" t="s">
        <v>83</v>
      </c>
      <c r="M450" t="s">
        <v>2878</v>
      </c>
      <c r="O450" s="2" t="str">
        <f>IFERROR(IF($B450="","",INDEX(所属情報!$E:$E,MATCH($A450,所属情報!$A:$A,0))),"")</f>
        <v>Osaka Univ. of Arts</v>
      </c>
      <c r="P450" s="2" t="str">
        <f t="shared" si="18"/>
        <v>松永　美空 (2)</v>
      </c>
      <c r="Q450" s="2" t="str">
        <f t="shared" si="19"/>
        <v>ﾏﾂﾅｶﾞ ﾐｸ</v>
      </c>
      <c r="R450" s="2" t="str">
        <f t="shared" si="20"/>
        <v>MATSUNAGA Miku (04)</v>
      </c>
      <c r="S450" s="2" t="str">
        <f>IFERROR(IF($F450="","",INDEX(リスト!$C:$C,MATCH($F450,リスト!$B:$B,0))),"")</f>
        <v>27</v>
      </c>
      <c r="T450" s="2" t="str">
        <f>IFERROR(IF($K450="","",INDEX(リスト!$F:$F,MATCH($K450,リスト!$E:$E,0))),"")</f>
        <v>JPN</v>
      </c>
      <c r="U450" s="2" t="str">
        <f>IF($B450="","",RIGHT($G450*1000+200+COUNTIF($G$2:$G450,$G450),9))</f>
        <v>040823201</v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>常葉大菊川・静　岡</v>
      </c>
    </row>
    <row r="451" spans="1:22" x14ac:dyDescent="0.45">
      <c r="A451" t="s">
        <v>2835</v>
      </c>
      <c r="B451">
        <v>450</v>
      </c>
      <c r="C451" t="s">
        <v>2879</v>
      </c>
      <c r="D451" t="s">
        <v>2880</v>
      </c>
      <c r="E451">
        <v>1</v>
      </c>
      <c r="F451" t="s">
        <v>123</v>
      </c>
      <c r="G451">
        <v>20060127</v>
      </c>
      <c r="H451" t="s">
        <v>2881</v>
      </c>
      <c r="I451" t="s">
        <v>1873</v>
      </c>
      <c r="J451" t="s">
        <v>873</v>
      </c>
      <c r="K451" t="s">
        <v>141</v>
      </c>
      <c r="L451" t="s">
        <v>123</v>
      </c>
      <c r="M451" t="s">
        <v>2840</v>
      </c>
      <c r="O451" s="2" t="str">
        <f>IFERROR(IF($B451="","",INDEX(所属情報!$E:$E,MATCH($A451,所属情報!$A:$A,0))),"")</f>
        <v>Osaka Univ. of Arts</v>
      </c>
      <c r="P451" s="2" t="str">
        <f t="shared" ref="P451:P514" si="21">IF($C451="","",IF($E451="",$C451,$C451&amp;" ("&amp;$E451&amp;")"))</f>
        <v>岩本　彩乃 (1)</v>
      </c>
      <c r="Q451" s="2" t="str">
        <f t="shared" ref="Q451:Q514" si="22">IF($D451="","",ASC($D451))</f>
        <v>ｲﾜﾓﾄ ｱﾔﾉ</v>
      </c>
      <c r="R451" s="2" t="str">
        <f t="shared" ref="R451:R514" si="23">IF($I451="","",UPPER($I451)&amp;" "&amp;UPPER(LEFT($J451,1))&amp;LOWER(RIGHT($J451,LEN($J451)-1))&amp;" ("&amp;MID($G451,3,2)&amp;")")</f>
        <v>IWAMOTO Ayano (06)</v>
      </c>
      <c r="S451" s="2" t="str">
        <f>IFERROR(IF($F451="","",INDEX(リスト!$C:$C,MATCH($F451,リスト!$B:$B,0))),"")</f>
        <v>42</v>
      </c>
      <c r="T451" s="2" t="str">
        <f>IFERROR(IF($K451="","",INDEX(リスト!$F:$F,MATCH($K451,リスト!$E:$E,0))),"")</f>
        <v>JPN</v>
      </c>
      <c r="U451" s="2" t="str">
        <f>IF($B451="","",RIGHT($G451*1000+200+COUNTIF($G$2:$G451,$G451),9))</f>
        <v>060127201</v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>諫早・長　崎</v>
      </c>
    </row>
    <row r="452" spans="1:22" x14ac:dyDescent="0.45">
      <c r="A452" t="s">
        <v>2835</v>
      </c>
      <c r="B452">
        <v>451</v>
      </c>
      <c r="C452" t="s">
        <v>2882</v>
      </c>
      <c r="D452" t="s">
        <v>2883</v>
      </c>
      <c r="E452">
        <v>1</v>
      </c>
      <c r="F452" t="s">
        <v>93</v>
      </c>
      <c r="G452">
        <v>20050830</v>
      </c>
      <c r="H452" t="s">
        <v>2884</v>
      </c>
      <c r="I452" t="s">
        <v>2885</v>
      </c>
      <c r="J452" t="s">
        <v>1078</v>
      </c>
      <c r="K452" t="s">
        <v>141</v>
      </c>
      <c r="L452" t="s">
        <v>57</v>
      </c>
      <c r="M452" t="s">
        <v>2886</v>
      </c>
      <c r="O452" s="2" t="str">
        <f>IFERROR(IF($B452="","",INDEX(所属情報!$E:$E,MATCH($A452,所属情報!$A:$A,0))),"")</f>
        <v>Osaka Univ. of Arts</v>
      </c>
      <c r="P452" s="2" t="str">
        <f t="shared" si="21"/>
        <v>國井　あかり (1)</v>
      </c>
      <c r="Q452" s="2" t="str">
        <f t="shared" si="22"/>
        <v>ｸﾆｲ ｱｶﾘ</v>
      </c>
      <c r="R452" s="2" t="str">
        <f t="shared" si="23"/>
        <v>KUNII Akari (05)</v>
      </c>
      <c r="S452" s="2" t="str">
        <f>IFERROR(IF($F452="","",INDEX(リスト!$C:$C,MATCH($F452,リスト!$B:$B,0))),"")</f>
        <v>27</v>
      </c>
      <c r="T452" s="2" t="str">
        <f>IFERROR(IF($K452="","",INDEX(リスト!$F:$F,MATCH($K452,リスト!$E:$E,0))),"")</f>
        <v>JPN</v>
      </c>
      <c r="U452" s="2" t="str">
        <f>IF($B452="","",RIGHT($G452*1000+200+COUNTIF($G$2:$G452,$G452),9))</f>
        <v>050830201</v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>宇都宮文星女子・栃　木</v>
      </c>
    </row>
    <row r="453" spans="1:22" x14ac:dyDescent="0.45">
      <c r="A453" t="s">
        <v>2835</v>
      </c>
      <c r="B453">
        <v>452</v>
      </c>
      <c r="C453" t="s">
        <v>2887</v>
      </c>
      <c r="D453" t="s">
        <v>2888</v>
      </c>
      <c r="E453">
        <v>1</v>
      </c>
      <c r="F453" t="s">
        <v>93</v>
      </c>
      <c r="G453">
        <v>20051208</v>
      </c>
      <c r="H453" t="s">
        <v>2889</v>
      </c>
      <c r="I453" t="s">
        <v>2890</v>
      </c>
      <c r="J453" t="s">
        <v>903</v>
      </c>
      <c r="K453" t="s">
        <v>141</v>
      </c>
      <c r="L453" t="s">
        <v>63</v>
      </c>
      <c r="M453" t="s">
        <v>2891</v>
      </c>
      <c r="O453" s="2" t="str">
        <f>IFERROR(IF($B453="","",INDEX(所属情報!$E:$E,MATCH($A453,所属情報!$A:$A,0))),"")</f>
        <v>Osaka Univ. of Arts</v>
      </c>
      <c r="P453" s="2" t="str">
        <f t="shared" si="21"/>
        <v>笹島　優月 (1)</v>
      </c>
      <c r="Q453" s="2" t="str">
        <f t="shared" si="22"/>
        <v>ｻｻｼﾞﾏ ﾕﾂﾞｷ</v>
      </c>
      <c r="R453" s="2" t="str">
        <f t="shared" si="23"/>
        <v>SASAJIMA Yuzuki (05)</v>
      </c>
      <c r="S453" s="2" t="str">
        <f>IFERROR(IF($F453="","",INDEX(リスト!$C:$C,MATCH($F453,リスト!$B:$B,0))),"")</f>
        <v>27</v>
      </c>
      <c r="T453" s="2" t="str">
        <f>IFERROR(IF($K453="","",INDEX(リスト!$F:$F,MATCH($K453,リスト!$E:$E,0))),"")</f>
        <v>JPN</v>
      </c>
      <c r="U453" s="2" t="str">
        <f>IF($B453="","",RIGHT($G453*1000+200+COUNTIF($G$2:$G453,$G453),9))</f>
        <v>051208201</v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>市立船橋・千　葉</v>
      </c>
    </row>
    <row r="454" spans="1:22" x14ac:dyDescent="0.45">
      <c r="A454" t="s">
        <v>2835</v>
      </c>
      <c r="B454">
        <v>453</v>
      </c>
      <c r="C454" t="s">
        <v>2892</v>
      </c>
      <c r="D454" t="s">
        <v>2893</v>
      </c>
      <c r="E454">
        <v>1</v>
      </c>
      <c r="F454" t="s">
        <v>41</v>
      </c>
      <c r="G454">
        <v>20060131</v>
      </c>
      <c r="H454" t="s">
        <v>2894</v>
      </c>
      <c r="I454" t="s">
        <v>2895</v>
      </c>
      <c r="J454" t="s">
        <v>2896</v>
      </c>
      <c r="K454" t="s">
        <v>141</v>
      </c>
      <c r="L454" t="s">
        <v>41</v>
      </c>
      <c r="M454" t="s">
        <v>2897</v>
      </c>
      <c r="O454" s="2" t="str">
        <f>IFERROR(IF($B454="","",INDEX(所属情報!$E:$E,MATCH($A454,所属情報!$A:$A,0))),"")</f>
        <v>Osaka Univ. of Arts</v>
      </c>
      <c r="P454" s="2" t="str">
        <f t="shared" si="21"/>
        <v>塩原　叶々愛 (1)</v>
      </c>
      <c r="Q454" s="2" t="str">
        <f t="shared" si="22"/>
        <v>ｼｵﾊﾞﾗ ﾉﾉｱ</v>
      </c>
      <c r="R454" s="2" t="str">
        <f t="shared" si="23"/>
        <v>SHIOBARA Nonoa (06)</v>
      </c>
      <c r="S454" s="2" t="str">
        <f>IFERROR(IF($F454="","",INDEX(リスト!$C:$C,MATCH($F454,リスト!$B:$B,0))),"")</f>
        <v>01</v>
      </c>
      <c r="T454" s="2" t="str">
        <f>IFERROR(IF($K454="","",INDEX(リスト!$F:$F,MATCH($K454,リスト!$E:$E,0))),"")</f>
        <v>JPN</v>
      </c>
      <c r="U454" s="2" t="str">
        <f>IF($B454="","",RIGHT($G454*1000+200+COUNTIF($G$2:$G454,$G454),9))</f>
        <v>060131201</v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>旭川龍谷・北海道</v>
      </c>
    </row>
    <row r="455" spans="1:22" x14ac:dyDescent="0.45">
      <c r="A455" t="s">
        <v>2835</v>
      </c>
      <c r="B455">
        <v>454</v>
      </c>
      <c r="C455" t="s">
        <v>2898</v>
      </c>
      <c r="D455" t="s">
        <v>2899</v>
      </c>
      <c r="E455">
        <v>1</v>
      </c>
      <c r="F455" t="s">
        <v>99</v>
      </c>
      <c r="G455">
        <v>20050518</v>
      </c>
      <c r="H455" t="s">
        <v>2900</v>
      </c>
      <c r="I455" t="s">
        <v>2901</v>
      </c>
      <c r="J455" t="s">
        <v>1387</v>
      </c>
      <c r="K455" t="s">
        <v>141</v>
      </c>
      <c r="L455" t="s">
        <v>99</v>
      </c>
      <c r="M455" t="s">
        <v>2866</v>
      </c>
      <c r="O455" s="2" t="str">
        <f>IFERROR(IF($B455="","",INDEX(所属情報!$E:$E,MATCH($A455,所属情報!$A:$A,0))),"")</f>
        <v>Osaka Univ. of Arts</v>
      </c>
      <c r="P455" s="2" t="str">
        <f t="shared" si="21"/>
        <v>菱山　愛里 (1)</v>
      </c>
      <c r="Q455" s="2" t="str">
        <f t="shared" si="22"/>
        <v>ﾋｼﾔﾏ ｱｲﾘ</v>
      </c>
      <c r="R455" s="2" t="str">
        <f t="shared" si="23"/>
        <v>HISHIYAMA Airi (05)</v>
      </c>
      <c r="S455" s="2" t="str">
        <f>IFERROR(IF($F455="","",INDEX(リスト!$C:$C,MATCH($F455,リスト!$B:$B,0))),"")</f>
        <v>30</v>
      </c>
      <c r="T455" s="2" t="str">
        <f>IFERROR(IF($K455="","",INDEX(リスト!$F:$F,MATCH($K455,リスト!$E:$E,0))),"")</f>
        <v>JPN</v>
      </c>
      <c r="U455" s="2" t="str">
        <f>IF($B455="","",RIGHT($G455*1000+200+COUNTIF($G$2:$G455,$G455),9))</f>
        <v>050518201</v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>智辯学園和歌山・和歌山</v>
      </c>
    </row>
    <row r="456" spans="1:22" x14ac:dyDescent="0.45">
      <c r="A456" t="s">
        <v>2835</v>
      </c>
      <c r="B456">
        <v>455</v>
      </c>
      <c r="C456" t="s">
        <v>2902</v>
      </c>
      <c r="D456" t="s">
        <v>2903</v>
      </c>
      <c r="E456">
        <v>1</v>
      </c>
      <c r="F456" t="s">
        <v>93</v>
      </c>
      <c r="G456">
        <v>20050710</v>
      </c>
      <c r="H456" t="s">
        <v>2904</v>
      </c>
      <c r="I456" t="s">
        <v>2905</v>
      </c>
      <c r="J456" t="s">
        <v>2906</v>
      </c>
      <c r="K456" t="s">
        <v>141</v>
      </c>
      <c r="L456" t="s">
        <v>87</v>
      </c>
      <c r="M456" t="s">
        <v>2755</v>
      </c>
      <c r="O456" s="2" t="str">
        <f>IFERROR(IF($B456="","",INDEX(所属情報!$E:$E,MATCH($A456,所属情報!$A:$A,0))),"")</f>
        <v>Osaka Univ. of Arts</v>
      </c>
      <c r="P456" s="2" t="str">
        <f t="shared" si="21"/>
        <v>宮田　伊織 (1)</v>
      </c>
      <c r="Q456" s="2" t="str">
        <f t="shared" si="22"/>
        <v>ﾐﾔﾀ ｲｵﾘ</v>
      </c>
      <c r="R456" s="2" t="str">
        <f t="shared" si="23"/>
        <v>MIYATA Iori (05)</v>
      </c>
      <c r="S456" s="2" t="str">
        <f>IFERROR(IF($F456="","",INDEX(リスト!$C:$C,MATCH($F456,リスト!$B:$B,0))),"")</f>
        <v>27</v>
      </c>
      <c r="T456" s="2" t="str">
        <f>IFERROR(IF($K456="","",INDEX(リスト!$F:$F,MATCH($K456,リスト!$E:$E,0))),"")</f>
        <v>JPN</v>
      </c>
      <c r="U456" s="2" t="str">
        <f>IF($B456="","",RIGHT($G456*1000+200+COUNTIF($G$2:$G456,$G456),9))</f>
        <v>050710201</v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>伊賀白鳳・三　重</v>
      </c>
    </row>
    <row r="457" spans="1:22" x14ac:dyDescent="0.45">
      <c r="A457" t="s">
        <v>2907</v>
      </c>
      <c r="B457">
        <v>456</v>
      </c>
      <c r="C457" t="s">
        <v>2908</v>
      </c>
      <c r="D457" t="s">
        <v>2909</v>
      </c>
      <c r="E457">
        <v>4</v>
      </c>
      <c r="F457" t="s">
        <v>95</v>
      </c>
      <c r="G457">
        <v>20020615</v>
      </c>
      <c r="H457" t="s">
        <v>2910</v>
      </c>
      <c r="I457" t="s">
        <v>2911</v>
      </c>
      <c r="J457" t="s">
        <v>1329</v>
      </c>
      <c r="K457" t="s">
        <v>141</v>
      </c>
      <c r="L457" t="s">
        <v>119</v>
      </c>
      <c r="M457" t="s">
        <v>857</v>
      </c>
      <c r="O457" s="2" t="str">
        <f>IFERROR(IF($B457="","",INDEX(所属情報!$E:$E,MATCH($A457,所属情報!$A:$A,0))),"")</f>
        <v>Osaka Gakuin Univ.</v>
      </c>
      <c r="P457" s="2" t="str">
        <f t="shared" si="21"/>
        <v>永長　里緒 (4)</v>
      </c>
      <c r="Q457" s="2" t="str">
        <f t="shared" si="22"/>
        <v>ｴｲﾅｶﾞ ﾘｵ</v>
      </c>
      <c r="R457" s="2" t="str">
        <f t="shared" si="23"/>
        <v>EINAGA Rio (02)</v>
      </c>
      <c r="S457" s="2" t="str">
        <f>IFERROR(IF($F457="","",INDEX(リスト!$C:$C,MATCH($F457,リスト!$B:$B,0))),"")</f>
        <v>28</v>
      </c>
      <c r="T457" s="2" t="str">
        <f>IFERROR(IF($K457="","",INDEX(リスト!$F:$F,MATCH($K457,リスト!$E:$E,0))),"")</f>
        <v>JPN</v>
      </c>
      <c r="U457" s="2" t="str">
        <f>IF($B457="","",RIGHT($G457*1000+200+COUNTIF($G$2:$G457,$G457),9))</f>
        <v>020615201</v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>筑紫女学園・福　岡</v>
      </c>
    </row>
    <row r="458" spans="1:22" x14ac:dyDescent="0.45">
      <c r="A458" t="s">
        <v>2907</v>
      </c>
      <c r="B458">
        <v>457</v>
      </c>
      <c r="C458" t="s">
        <v>2912</v>
      </c>
      <c r="D458" t="s">
        <v>2913</v>
      </c>
      <c r="E458">
        <v>4</v>
      </c>
      <c r="F458" t="s">
        <v>91</v>
      </c>
      <c r="G458">
        <v>20021122</v>
      </c>
      <c r="H458" t="s">
        <v>2914</v>
      </c>
      <c r="I458" t="s">
        <v>1213</v>
      </c>
      <c r="J458" t="s">
        <v>2915</v>
      </c>
      <c r="K458" t="s">
        <v>141</v>
      </c>
      <c r="L458" t="s">
        <v>93</v>
      </c>
      <c r="M458" t="s">
        <v>1907</v>
      </c>
      <c r="O458" s="2" t="str">
        <f>IFERROR(IF($B458="","",INDEX(所属情報!$E:$E,MATCH($A458,所属情報!$A:$A,0))),"")</f>
        <v>Osaka Gakuin Univ.</v>
      </c>
      <c r="P458" s="2" t="str">
        <f t="shared" si="21"/>
        <v>小林　舞妃留 (4)</v>
      </c>
      <c r="Q458" s="2" t="str">
        <f t="shared" si="22"/>
        <v>ｺﾊﾞﾔｼ ﾏﾋﾙ</v>
      </c>
      <c r="R458" s="2" t="str">
        <f t="shared" si="23"/>
        <v>KOBAYASHI Mahiru (02)</v>
      </c>
      <c r="S458" s="2" t="str">
        <f>IFERROR(IF($F458="","",INDEX(リスト!$C:$C,MATCH($F458,リスト!$B:$B,0))),"")</f>
        <v>26</v>
      </c>
      <c r="T458" s="2" t="str">
        <f>IFERROR(IF($K458="","",INDEX(リスト!$F:$F,MATCH($K458,リスト!$E:$E,0))),"")</f>
        <v>JPN</v>
      </c>
      <c r="U458" s="2" t="str">
        <f>IF($B458="","",RIGHT($G458*1000+200+COUNTIF($G$2:$G458,$G458),9))</f>
        <v>021122201</v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>大阪薫英女学院・大　阪</v>
      </c>
    </row>
    <row r="459" spans="1:22" x14ac:dyDescent="0.45">
      <c r="A459" t="s">
        <v>2907</v>
      </c>
      <c r="B459">
        <v>458</v>
      </c>
      <c r="C459" t="s">
        <v>2916</v>
      </c>
      <c r="D459" t="s">
        <v>2917</v>
      </c>
      <c r="E459">
        <v>4</v>
      </c>
      <c r="F459" t="s">
        <v>83</v>
      </c>
      <c r="G459">
        <v>20021124</v>
      </c>
      <c r="H459" t="s">
        <v>2918</v>
      </c>
      <c r="I459" t="s">
        <v>2687</v>
      </c>
      <c r="J459" t="s">
        <v>2919</v>
      </c>
      <c r="K459" t="s">
        <v>141</v>
      </c>
      <c r="L459" t="s">
        <v>83</v>
      </c>
      <c r="M459" t="s">
        <v>2920</v>
      </c>
      <c r="O459" s="2" t="str">
        <f>IFERROR(IF($B459="","",INDEX(所属情報!$E:$E,MATCH($A459,所属情報!$A:$A,0))),"")</f>
        <v>Osaka Gakuin Univ.</v>
      </c>
      <c r="P459" s="2" t="str">
        <f t="shared" si="21"/>
        <v>鈴木　笑理 (4)</v>
      </c>
      <c r="Q459" s="2" t="str">
        <f t="shared" si="22"/>
        <v>ｽｽﾞｷ ｴﾐﾘ</v>
      </c>
      <c r="R459" s="2" t="str">
        <f t="shared" si="23"/>
        <v>SUZUKI Emiri (02)</v>
      </c>
      <c r="S459" s="2" t="str">
        <f>IFERROR(IF($F459="","",INDEX(リスト!$C:$C,MATCH($F459,リスト!$B:$B,0))),"")</f>
        <v>22</v>
      </c>
      <c r="T459" s="2" t="str">
        <f>IFERROR(IF($K459="","",INDEX(リスト!$F:$F,MATCH($K459,リスト!$E:$E,0))),"")</f>
        <v>JPN</v>
      </c>
      <c r="U459" s="2" t="str">
        <f>IF($B459="","",RIGHT($G459*1000+200+COUNTIF($G$2:$G459,$G459),9))</f>
        <v>021124201</v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>常葉大常葉・静　岡</v>
      </c>
    </row>
    <row r="460" spans="1:22" x14ac:dyDescent="0.45">
      <c r="A460" t="s">
        <v>2907</v>
      </c>
      <c r="B460">
        <v>459</v>
      </c>
      <c r="C460" t="s">
        <v>2921</v>
      </c>
      <c r="D460" t="s">
        <v>2922</v>
      </c>
      <c r="E460">
        <v>4</v>
      </c>
      <c r="F460" t="s">
        <v>83</v>
      </c>
      <c r="G460">
        <v>20020529</v>
      </c>
      <c r="H460" t="s">
        <v>2923</v>
      </c>
      <c r="I460" t="s">
        <v>2924</v>
      </c>
      <c r="J460" t="s">
        <v>1258</v>
      </c>
      <c r="K460" t="s">
        <v>141</v>
      </c>
      <c r="L460" t="s">
        <v>83</v>
      </c>
      <c r="M460" t="s">
        <v>731</v>
      </c>
      <c r="O460" s="2" t="str">
        <f>IFERROR(IF($B460="","",INDEX(所属情報!$E:$E,MATCH($A460,所属情報!$A:$A,0))),"")</f>
        <v>Osaka Gakuin Univ.</v>
      </c>
      <c r="P460" s="2" t="str">
        <f t="shared" si="21"/>
        <v>依田　来巳 (4)</v>
      </c>
      <c r="Q460" s="2" t="str">
        <f t="shared" si="22"/>
        <v>ﾖﾀﾞ ｸﾙﾐ</v>
      </c>
      <c r="R460" s="2" t="str">
        <f t="shared" si="23"/>
        <v>YODA Kurumi (02)</v>
      </c>
      <c r="S460" s="2" t="str">
        <f>IFERROR(IF($F460="","",INDEX(リスト!$C:$C,MATCH($F460,リスト!$B:$B,0))),"")</f>
        <v>22</v>
      </c>
      <c r="T460" s="2" t="str">
        <f>IFERROR(IF($K460="","",INDEX(リスト!$F:$F,MATCH($K460,リスト!$E:$E,0))),"")</f>
        <v>JPN</v>
      </c>
      <c r="U460" s="2" t="str">
        <f>IF($B460="","",RIGHT($G460*1000+200+COUNTIF($G$2:$G460,$G460),9))</f>
        <v>020529201</v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>東海大静岡翔洋・静　岡</v>
      </c>
    </row>
    <row r="461" spans="1:22" x14ac:dyDescent="0.45">
      <c r="A461" t="s">
        <v>2907</v>
      </c>
      <c r="B461">
        <v>460</v>
      </c>
      <c r="C461" t="s">
        <v>2925</v>
      </c>
      <c r="D461" t="s">
        <v>2926</v>
      </c>
      <c r="E461">
        <v>3</v>
      </c>
      <c r="F461" t="s">
        <v>91</v>
      </c>
      <c r="G461">
        <v>20040228</v>
      </c>
      <c r="H461" t="s">
        <v>2927</v>
      </c>
      <c r="I461" t="s">
        <v>2928</v>
      </c>
      <c r="J461" t="s">
        <v>2662</v>
      </c>
      <c r="K461" t="s">
        <v>141</v>
      </c>
      <c r="L461" t="s">
        <v>93</v>
      </c>
      <c r="M461" t="s">
        <v>1907</v>
      </c>
      <c r="O461" s="2" t="str">
        <f>IFERROR(IF($B461="","",INDEX(所属情報!$E:$E,MATCH($A461,所属情報!$A:$A,0))),"")</f>
        <v>Osaka Gakuin Univ.</v>
      </c>
      <c r="P461" s="2" t="str">
        <f t="shared" si="21"/>
        <v>鎌田　幸来 (3)</v>
      </c>
      <c r="Q461" s="2" t="str">
        <f t="shared" si="22"/>
        <v>ｶﾏﾀﾞ ｺｺ</v>
      </c>
      <c r="R461" s="2" t="str">
        <f t="shared" si="23"/>
        <v>KAMADA Koko (04)</v>
      </c>
      <c r="S461" s="2" t="str">
        <f>IFERROR(IF($F461="","",INDEX(リスト!$C:$C,MATCH($F461,リスト!$B:$B,0))),"")</f>
        <v>26</v>
      </c>
      <c r="T461" s="2" t="str">
        <f>IFERROR(IF($K461="","",INDEX(リスト!$F:$F,MATCH($K461,リスト!$E:$E,0))),"")</f>
        <v>JPN</v>
      </c>
      <c r="U461" s="2" t="str">
        <f>IF($B461="","",RIGHT($G461*1000+200+COUNTIF($G$2:$G461,$G461),9))</f>
        <v>040228202</v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>大阪薫英女学院・大　阪</v>
      </c>
    </row>
    <row r="462" spans="1:22" x14ac:dyDescent="0.45">
      <c r="A462" t="s">
        <v>2907</v>
      </c>
      <c r="B462">
        <v>461</v>
      </c>
      <c r="C462" t="s">
        <v>2929</v>
      </c>
      <c r="D462" t="s">
        <v>2930</v>
      </c>
      <c r="E462">
        <v>3</v>
      </c>
      <c r="F462" t="s">
        <v>49</v>
      </c>
      <c r="G462">
        <v>20030806</v>
      </c>
      <c r="H462" t="s">
        <v>2931</v>
      </c>
      <c r="I462" t="s">
        <v>1158</v>
      </c>
      <c r="J462" t="s">
        <v>1534</v>
      </c>
      <c r="K462" t="s">
        <v>141</v>
      </c>
      <c r="L462" t="s">
        <v>49</v>
      </c>
      <c r="M462" t="s">
        <v>2932</v>
      </c>
      <c r="O462" s="2" t="str">
        <f>IFERROR(IF($B462="","",INDEX(所属情報!$E:$E,MATCH($A462,所属情報!$A:$A,0))),"")</f>
        <v>Osaka Gakuin Univ.</v>
      </c>
      <c r="P462" s="2" t="str">
        <f t="shared" si="21"/>
        <v>三浦　萌 (3)</v>
      </c>
      <c r="Q462" s="2" t="str">
        <f t="shared" si="22"/>
        <v>ﾐｳﾗ ﾓｴ</v>
      </c>
      <c r="R462" s="2" t="str">
        <f t="shared" si="23"/>
        <v>MIURA Moe (03)</v>
      </c>
      <c r="S462" s="2" t="str">
        <f>IFERROR(IF($F462="","",INDEX(リスト!$C:$C,MATCH($F462,リスト!$B:$B,0))),"")</f>
        <v>05</v>
      </c>
      <c r="T462" s="2" t="str">
        <f>IFERROR(IF($K462="","",INDEX(リスト!$F:$F,MATCH($K462,リスト!$E:$E,0))),"")</f>
        <v>JPN</v>
      </c>
      <c r="U462" s="2" t="str">
        <f>IF($B462="","",RIGHT($G462*1000+200+COUNTIF($G$2:$G462,$G462),9))</f>
        <v>030806202</v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>秋田中央・秋　田</v>
      </c>
    </row>
    <row r="463" spans="1:22" x14ac:dyDescent="0.45">
      <c r="A463" t="s">
        <v>2907</v>
      </c>
      <c r="B463">
        <v>462</v>
      </c>
      <c r="C463" t="s">
        <v>2933</v>
      </c>
      <c r="D463" t="s">
        <v>2934</v>
      </c>
      <c r="E463">
        <v>3</v>
      </c>
      <c r="F463" t="s">
        <v>125</v>
      </c>
      <c r="G463">
        <v>20040223</v>
      </c>
      <c r="H463" t="s">
        <v>2935</v>
      </c>
      <c r="I463" t="s">
        <v>1633</v>
      </c>
      <c r="J463" t="s">
        <v>776</v>
      </c>
      <c r="K463" t="s">
        <v>141</v>
      </c>
      <c r="L463" t="s">
        <v>125</v>
      </c>
      <c r="M463" t="s">
        <v>2936</v>
      </c>
      <c r="O463" s="2" t="str">
        <f>IFERROR(IF($B463="","",INDEX(所属情報!$E:$E,MATCH($A463,所属情報!$A:$A,0))),"")</f>
        <v>Osaka Gakuin Univ.</v>
      </c>
      <c r="P463" s="2" t="str">
        <f t="shared" si="21"/>
        <v>山下　彩菜 (3)</v>
      </c>
      <c r="Q463" s="2" t="str">
        <f t="shared" si="22"/>
        <v>ﾔﾏｼﾀ ｱﾔﾅ</v>
      </c>
      <c r="R463" s="2" t="str">
        <f t="shared" si="23"/>
        <v>YAMASHITA Ayana (04)</v>
      </c>
      <c r="S463" s="2" t="str">
        <f>IFERROR(IF($F463="","",INDEX(リスト!$C:$C,MATCH($F463,リスト!$B:$B,0))),"")</f>
        <v>43</v>
      </c>
      <c r="T463" s="2" t="str">
        <f>IFERROR(IF($K463="","",INDEX(リスト!$F:$F,MATCH($K463,リスト!$E:$E,0))),"")</f>
        <v>JPN</v>
      </c>
      <c r="U463" s="2" t="str">
        <f>IF($B463="","",RIGHT($G463*1000+200+COUNTIF($G$2:$G463,$G463),9))</f>
        <v>040223202</v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>千原台・熊　本</v>
      </c>
    </row>
    <row r="464" spans="1:22" x14ac:dyDescent="0.45">
      <c r="A464" t="s">
        <v>2907</v>
      </c>
      <c r="B464">
        <v>463</v>
      </c>
      <c r="C464" t="s">
        <v>2937</v>
      </c>
      <c r="D464" t="s">
        <v>2938</v>
      </c>
      <c r="E464">
        <v>2</v>
      </c>
      <c r="F464" t="s">
        <v>95</v>
      </c>
      <c r="G464">
        <v>20041216</v>
      </c>
      <c r="H464" t="s">
        <v>2939</v>
      </c>
      <c r="I464" t="s">
        <v>2940</v>
      </c>
      <c r="J464" t="s">
        <v>2941</v>
      </c>
      <c r="K464" t="s">
        <v>141</v>
      </c>
      <c r="L464" t="s">
        <v>119</v>
      </c>
      <c r="M464" t="s">
        <v>857</v>
      </c>
      <c r="O464" s="2" t="str">
        <f>IFERROR(IF($B464="","",INDEX(所属情報!$E:$E,MATCH($A464,所属情報!$A:$A,0))),"")</f>
        <v>Osaka Gakuin Univ.</v>
      </c>
      <c r="P464" s="2" t="str">
        <f t="shared" si="21"/>
        <v>北野　寧々 (2)</v>
      </c>
      <c r="Q464" s="2" t="str">
        <f t="shared" si="22"/>
        <v>ｷﾀﾉ ﾈﾈ</v>
      </c>
      <c r="R464" s="2" t="str">
        <f t="shared" si="23"/>
        <v>KITANO Nene (04)</v>
      </c>
      <c r="S464" s="2" t="str">
        <f>IFERROR(IF($F464="","",INDEX(リスト!$C:$C,MATCH($F464,リスト!$B:$B,0))),"")</f>
        <v>28</v>
      </c>
      <c r="T464" s="2" t="str">
        <f>IFERROR(IF($K464="","",INDEX(リスト!$F:$F,MATCH($K464,リスト!$E:$E,0))),"")</f>
        <v>JPN</v>
      </c>
      <c r="U464" s="2" t="str">
        <f>IF($B464="","",RIGHT($G464*1000+200+COUNTIF($G$2:$G464,$G464),9))</f>
        <v>041216201</v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>筑紫女学園・福　岡</v>
      </c>
    </row>
    <row r="465" spans="1:22" x14ac:dyDescent="0.45">
      <c r="A465" t="s">
        <v>2907</v>
      </c>
      <c r="B465">
        <v>464</v>
      </c>
      <c r="C465" t="s">
        <v>2942</v>
      </c>
      <c r="D465" t="s">
        <v>2943</v>
      </c>
      <c r="E465">
        <v>2</v>
      </c>
      <c r="F465" t="s">
        <v>83</v>
      </c>
      <c r="G465">
        <v>20040917</v>
      </c>
      <c r="H465" t="s">
        <v>2944</v>
      </c>
      <c r="I465" t="s">
        <v>2945</v>
      </c>
      <c r="J465" t="s">
        <v>2266</v>
      </c>
      <c r="K465" t="s">
        <v>141</v>
      </c>
      <c r="L465" t="s">
        <v>83</v>
      </c>
      <c r="M465" t="s">
        <v>731</v>
      </c>
      <c r="O465" s="2" t="str">
        <f>IFERROR(IF($B465="","",INDEX(所属情報!$E:$E,MATCH($A465,所属情報!$A:$A,0))),"")</f>
        <v>Osaka Gakuin Univ.</v>
      </c>
      <c r="P465" s="2" t="str">
        <f t="shared" si="21"/>
        <v>千葉　妃華 (2)</v>
      </c>
      <c r="Q465" s="2" t="str">
        <f t="shared" si="22"/>
        <v>ﾁﾊﾞ ﾋﾒｶ</v>
      </c>
      <c r="R465" s="2" t="str">
        <f t="shared" si="23"/>
        <v>CHIBA Himeka (04)</v>
      </c>
      <c r="S465" s="2" t="str">
        <f>IFERROR(IF($F465="","",INDEX(リスト!$C:$C,MATCH($F465,リスト!$B:$B,0))),"")</f>
        <v>22</v>
      </c>
      <c r="T465" s="2" t="str">
        <f>IFERROR(IF($K465="","",INDEX(リスト!$F:$F,MATCH($K465,リスト!$E:$E,0))),"")</f>
        <v>JPN</v>
      </c>
      <c r="U465" s="2" t="str">
        <f>IF($B465="","",RIGHT($G465*1000+200+COUNTIF($G$2:$G465,$G465),9))</f>
        <v>040917201</v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>東海大静岡翔洋・静　岡</v>
      </c>
    </row>
    <row r="466" spans="1:22" x14ac:dyDescent="0.45">
      <c r="A466" t="s">
        <v>2907</v>
      </c>
      <c r="B466">
        <v>465</v>
      </c>
      <c r="C466" t="s">
        <v>2946</v>
      </c>
      <c r="D466" t="s">
        <v>2947</v>
      </c>
      <c r="E466">
        <v>2</v>
      </c>
      <c r="F466" t="s">
        <v>83</v>
      </c>
      <c r="G466">
        <v>20041002</v>
      </c>
      <c r="H466" t="s">
        <v>2948</v>
      </c>
      <c r="I466" t="s">
        <v>2924</v>
      </c>
      <c r="J466" t="s">
        <v>2591</v>
      </c>
      <c r="K466" t="s">
        <v>141</v>
      </c>
      <c r="L466" t="s">
        <v>83</v>
      </c>
      <c r="M466" t="s">
        <v>731</v>
      </c>
      <c r="O466" s="2" t="str">
        <f>IFERROR(IF($B466="","",INDEX(所属情報!$E:$E,MATCH($A466,所属情報!$A:$A,0))),"")</f>
        <v>Osaka Gakuin Univ.</v>
      </c>
      <c r="P466" s="2" t="str">
        <f t="shared" si="21"/>
        <v>依田　采巳 (2)</v>
      </c>
      <c r="Q466" s="2" t="str">
        <f t="shared" si="22"/>
        <v>ﾖﾀﾞ ｱﾔﾐ</v>
      </c>
      <c r="R466" s="2" t="str">
        <f t="shared" si="23"/>
        <v>YODA Ayami (04)</v>
      </c>
      <c r="S466" s="2" t="str">
        <f>IFERROR(IF($F466="","",INDEX(リスト!$C:$C,MATCH($F466,リスト!$B:$B,0))),"")</f>
        <v>22</v>
      </c>
      <c r="T466" s="2" t="str">
        <f>IFERROR(IF($K466="","",INDEX(リスト!$F:$F,MATCH($K466,リスト!$E:$E,0))),"")</f>
        <v>JPN</v>
      </c>
      <c r="U466" s="2" t="str">
        <f>IF($B466="","",RIGHT($G466*1000+200+COUNTIF($G$2:$G466,$G466),9))</f>
        <v>041002202</v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>東海大静岡翔洋・静　岡</v>
      </c>
    </row>
    <row r="467" spans="1:22" x14ac:dyDescent="0.45">
      <c r="A467" t="s">
        <v>2907</v>
      </c>
      <c r="B467">
        <v>466</v>
      </c>
      <c r="C467" t="s">
        <v>2949</v>
      </c>
      <c r="D467" t="s">
        <v>2950</v>
      </c>
      <c r="E467">
        <v>1</v>
      </c>
      <c r="F467" t="s">
        <v>83</v>
      </c>
      <c r="G467">
        <v>20050413</v>
      </c>
      <c r="H467" t="s">
        <v>2951</v>
      </c>
      <c r="I467" t="s">
        <v>2952</v>
      </c>
      <c r="J467" t="s">
        <v>2008</v>
      </c>
      <c r="K467" t="s">
        <v>141</v>
      </c>
      <c r="L467" t="s">
        <v>83</v>
      </c>
      <c r="M467" t="s">
        <v>2878</v>
      </c>
      <c r="O467" s="2" t="str">
        <f>IFERROR(IF($B467="","",INDEX(所属情報!$E:$E,MATCH($A467,所属情報!$A:$A,0))),"")</f>
        <v>Osaka Gakuin Univ.</v>
      </c>
      <c r="P467" s="2" t="str">
        <f t="shared" si="21"/>
        <v>赤堀　華 (1)</v>
      </c>
      <c r="Q467" s="2" t="str">
        <f t="shared" si="22"/>
        <v>ｱｶﾎﾘ ﾊﾅ</v>
      </c>
      <c r="R467" s="2" t="str">
        <f t="shared" si="23"/>
        <v>AKAHORI Hana (05)</v>
      </c>
      <c r="S467" s="2" t="str">
        <f>IFERROR(IF($F467="","",INDEX(リスト!$C:$C,MATCH($F467,リスト!$B:$B,0))),"")</f>
        <v>22</v>
      </c>
      <c r="T467" s="2" t="str">
        <f>IFERROR(IF($K467="","",INDEX(リスト!$F:$F,MATCH($K467,リスト!$E:$E,0))),"")</f>
        <v>JPN</v>
      </c>
      <c r="U467" s="2" t="str">
        <f>IF($B467="","",RIGHT($G467*1000+200+COUNTIF($G$2:$G467,$G467),9))</f>
        <v>050413201</v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>常葉大菊川・静　岡</v>
      </c>
    </row>
    <row r="468" spans="1:22" x14ac:dyDescent="0.45">
      <c r="A468" t="s">
        <v>2907</v>
      </c>
      <c r="B468">
        <v>467</v>
      </c>
      <c r="C468" t="s">
        <v>2953</v>
      </c>
      <c r="D468" t="s">
        <v>2954</v>
      </c>
      <c r="E468">
        <v>1</v>
      </c>
      <c r="F468" t="s">
        <v>83</v>
      </c>
      <c r="G468">
        <v>20051224</v>
      </c>
      <c r="H468" t="s">
        <v>2955</v>
      </c>
      <c r="I468" t="s">
        <v>2956</v>
      </c>
      <c r="J468" t="s">
        <v>1372</v>
      </c>
      <c r="K468" t="s">
        <v>141</v>
      </c>
      <c r="L468" t="s">
        <v>83</v>
      </c>
      <c r="M468" t="s">
        <v>2874</v>
      </c>
      <c r="O468" s="2" t="str">
        <f>IFERROR(IF($B468="","",INDEX(所属情報!$E:$E,MATCH($A468,所属情報!$A:$A,0))),"")</f>
        <v>Osaka Gakuin Univ.</v>
      </c>
      <c r="P468" s="2" t="str">
        <f t="shared" si="21"/>
        <v>大橋　友聖 (1)</v>
      </c>
      <c r="Q468" s="2" t="str">
        <f t="shared" si="22"/>
        <v>ｵｵﾊｼ ﾕｳｷ</v>
      </c>
      <c r="R468" s="2" t="str">
        <f t="shared" si="23"/>
        <v>OHASHI Yuki (05)</v>
      </c>
      <c r="S468" s="2" t="str">
        <f>IFERROR(IF($F468="","",INDEX(リスト!$C:$C,MATCH($F468,リスト!$B:$B,0))),"")</f>
        <v>22</v>
      </c>
      <c r="T468" s="2" t="str">
        <f>IFERROR(IF($K468="","",INDEX(リスト!$F:$F,MATCH($K468,リスト!$E:$E,0))),"")</f>
        <v>JPN</v>
      </c>
      <c r="U468" s="2" t="str">
        <f>IF($B468="","",RIGHT($G468*1000+200+COUNTIF($G$2:$G468,$G468),9))</f>
        <v>051224201</v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>日本大三島・静　岡</v>
      </c>
    </row>
    <row r="469" spans="1:22" x14ac:dyDescent="0.45">
      <c r="A469" t="s">
        <v>2907</v>
      </c>
      <c r="B469">
        <v>468</v>
      </c>
      <c r="C469" t="s">
        <v>2957</v>
      </c>
      <c r="D469" t="s">
        <v>2958</v>
      </c>
      <c r="E469">
        <v>1</v>
      </c>
      <c r="F469" t="s">
        <v>109</v>
      </c>
      <c r="G469">
        <v>20050501</v>
      </c>
      <c r="H469" t="s">
        <v>2959</v>
      </c>
      <c r="I469" t="s">
        <v>2960</v>
      </c>
      <c r="J469" t="s">
        <v>2196</v>
      </c>
      <c r="K469" t="s">
        <v>141</v>
      </c>
      <c r="L469" t="s">
        <v>109</v>
      </c>
      <c r="M469" t="s">
        <v>904</v>
      </c>
      <c r="O469" s="2" t="str">
        <f>IFERROR(IF($B469="","",INDEX(所属情報!$E:$E,MATCH($A469,所属情報!$A:$A,0))),"")</f>
        <v>Osaka Gakuin Univ.</v>
      </c>
      <c r="P469" s="2" t="str">
        <f t="shared" si="21"/>
        <v>佐内　瑞希 (1)</v>
      </c>
      <c r="Q469" s="2" t="str">
        <f t="shared" si="22"/>
        <v>ｻﾅｲ ﾐｽﾞｷ</v>
      </c>
      <c r="R469" s="2" t="str">
        <f t="shared" si="23"/>
        <v>SANAI Mizuki (05)</v>
      </c>
      <c r="S469" s="2" t="str">
        <f>IFERROR(IF($F469="","",INDEX(リスト!$C:$C,MATCH($F469,リスト!$B:$B,0))),"")</f>
        <v>35</v>
      </c>
      <c r="T469" s="2" t="str">
        <f>IFERROR(IF($K469="","",INDEX(リスト!$F:$F,MATCH($K469,リスト!$E:$E,0))),"")</f>
        <v>JPN</v>
      </c>
      <c r="U469" s="2" t="str">
        <f>IF($B469="","",RIGHT($G469*1000+200+COUNTIF($G$2:$G469,$G469),9))</f>
        <v>050501201</v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>西京・山　口</v>
      </c>
    </row>
    <row r="470" spans="1:22" x14ac:dyDescent="0.45">
      <c r="A470" t="s">
        <v>2907</v>
      </c>
      <c r="B470">
        <v>469</v>
      </c>
      <c r="C470" t="s">
        <v>2961</v>
      </c>
      <c r="D470" t="s">
        <v>2962</v>
      </c>
      <c r="E470">
        <v>1</v>
      </c>
      <c r="F470" t="s">
        <v>83</v>
      </c>
      <c r="G470">
        <v>20051212</v>
      </c>
      <c r="H470" t="s">
        <v>2963</v>
      </c>
      <c r="I470" t="s">
        <v>1351</v>
      </c>
      <c r="J470" t="s">
        <v>2964</v>
      </c>
      <c r="K470" t="s">
        <v>141</v>
      </c>
      <c r="L470" t="s">
        <v>83</v>
      </c>
      <c r="M470" t="s">
        <v>731</v>
      </c>
      <c r="O470" s="2" t="str">
        <f>IFERROR(IF($B470="","",INDEX(所属情報!$E:$E,MATCH($A470,所属情報!$A:$A,0))),"")</f>
        <v>Osaka Gakuin Univ.</v>
      </c>
      <c r="P470" s="2" t="str">
        <f t="shared" si="21"/>
        <v>田中　海優 (1)</v>
      </c>
      <c r="Q470" s="2" t="str">
        <f t="shared" si="22"/>
        <v>ﾀﾅｶ ｳﾙ</v>
      </c>
      <c r="R470" s="2" t="str">
        <f t="shared" si="23"/>
        <v>TANAKA Uru (05)</v>
      </c>
      <c r="S470" s="2" t="str">
        <f>IFERROR(IF($F470="","",INDEX(リスト!$C:$C,MATCH($F470,リスト!$B:$B,0))),"")</f>
        <v>22</v>
      </c>
      <c r="T470" s="2" t="str">
        <f>IFERROR(IF($K470="","",INDEX(リスト!$F:$F,MATCH($K470,リスト!$E:$E,0))),"")</f>
        <v>JPN</v>
      </c>
      <c r="U470" s="2" t="str">
        <f>IF($B470="","",RIGHT($G470*1000+200+COUNTIF($G$2:$G470,$G470),9))</f>
        <v>051212201</v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>東海大静岡翔洋・静　岡</v>
      </c>
    </row>
    <row r="471" spans="1:22" x14ac:dyDescent="0.45">
      <c r="A471" t="s">
        <v>2907</v>
      </c>
      <c r="B471">
        <v>470</v>
      </c>
      <c r="C471" t="s">
        <v>2965</v>
      </c>
      <c r="D471" t="s">
        <v>2966</v>
      </c>
      <c r="E471">
        <v>1</v>
      </c>
      <c r="F471" t="s">
        <v>129</v>
      </c>
      <c r="G471">
        <v>20050410</v>
      </c>
      <c r="H471" t="s">
        <v>2967</v>
      </c>
      <c r="I471" t="s">
        <v>1351</v>
      </c>
      <c r="J471" t="s">
        <v>1548</v>
      </c>
      <c r="K471" t="s">
        <v>141</v>
      </c>
      <c r="L471" t="s">
        <v>129</v>
      </c>
      <c r="M471" t="s">
        <v>2968</v>
      </c>
      <c r="O471" s="2" t="str">
        <f>IFERROR(IF($B471="","",INDEX(所属情報!$E:$E,MATCH($A471,所属情報!$A:$A,0))),"")</f>
        <v>Osaka Gakuin Univ.</v>
      </c>
      <c r="P471" s="2" t="str">
        <f t="shared" si="21"/>
        <v>田中　優衣 (1)</v>
      </c>
      <c r="Q471" s="2" t="str">
        <f t="shared" si="22"/>
        <v>ﾀﾅｶ ﾕｲ</v>
      </c>
      <c r="R471" s="2" t="str">
        <f t="shared" si="23"/>
        <v>TANAKA Yui (05)</v>
      </c>
      <c r="S471" s="2" t="str">
        <f>IFERROR(IF($F471="","",INDEX(リスト!$C:$C,MATCH($F471,リスト!$B:$B,0))),"")</f>
        <v>45</v>
      </c>
      <c r="T471" s="2" t="str">
        <f>IFERROR(IF($K471="","",INDEX(リスト!$F:$F,MATCH($K471,リスト!$E:$E,0))),"")</f>
        <v>JPN</v>
      </c>
      <c r="U471" s="2" t="str">
        <f>IF($B471="","",RIGHT($G471*1000+200+COUNTIF($G$2:$G471,$G471),9))</f>
        <v>050410201</v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>宮崎日本大・宮　崎</v>
      </c>
    </row>
    <row r="472" spans="1:22" x14ac:dyDescent="0.45">
      <c r="A472" t="s">
        <v>2907</v>
      </c>
      <c r="B472">
        <v>471</v>
      </c>
      <c r="C472" t="s">
        <v>2969</v>
      </c>
      <c r="D472" t="s">
        <v>2970</v>
      </c>
      <c r="E472">
        <v>1</v>
      </c>
      <c r="F472" t="s">
        <v>101</v>
      </c>
      <c r="G472">
        <v>20050729</v>
      </c>
      <c r="H472" t="s">
        <v>2971</v>
      </c>
      <c r="I472" t="s">
        <v>2750</v>
      </c>
      <c r="J472" t="s">
        <v>2972</v>
      </c>
      <c r="K472" t="s">
        <v>141</v>
      </c>
      <c r="L472" t="s">
        <v>101</v>
      </c>
      <c r="M472" t="s">
        <v>2699</v>
      </c>
      <c r="O472" s="2" t="str">
        <f>IFERROR(IF($B472="","",INDEX(所属情報!$E:$E,MATCH($A472,所属情報!$A:$A,0))),"")</f>
        <v>Osaka Gakuin Univ.</v>
      </c>
      <c r="P472" s="2" t="str">
        <f t="shared" si="21"/>
        <v>土橋　日菜子 (1)</v>
      </c>
      <c r="Q472" s="2" t="str">
        <f t="shared" si="22"/>
        <v>ﾄﾞﾊﾞｼ ﾋﾅｺ</v>
      </c>
      <c r="R472" s="2" t="str">
        <f t="shared" si="23"/>
        <v>DOBASHI Hinako (05)</v>
      </c>
      <c r="S472" s="2" t="str">
        <f>IFERROR(IF($F472="","",INDEX(リスト!$C:$C,MATCH($F472,リスト!$B:$B,0))),"")</f>
        <v>31</v>
      </c>
      <c r="T472" s="2" t="str">
        <f>IFERROR(IF($K472="","",INDEX(リスト!$F:$F,MATCH($K472,リスト!$E:$E,0))),"")</f>
        <v>JPN</v>
      </c>
      <c r="U472" s="2" t="str">
        <f>IF($B472="","",RIGHT($G472*1000+200+COUNTIF($G$2:$G472,$G472),9))</f>
        <v>050729201</v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>鳥取城北・鳥　取</v>
      </c>
    </row>
    <row r="473" spans="1:22" x14ac:dyDescent="0.45">
      <c r="A473" t="s">
        <v>2907</v>
      </c>
      <c r="B473">
        <v>472</v>
      </c>
      <c r="C473" t="s">
        <v>2973</v>
      </c>
      <c r="D473" t="s">
        <v>2974</v>
      </c>
      <c r="E473">
        <v>1</v>
      </c>
      <c r="F473" t="s">
        <v>93</v>
      </c>
      <c r="G473">
        <v>20050407</v>
      </c>
      <c r="H473" t="s">
        <v>2975</v>
      </c>
      <c r="I473" t="s">
        <v>2976</v>
      </c>
      <c r="J473" t="s">
        <v>2977</v>
      </c>
      <c r="K473" t="s">
        <v>141</v>
      </c>
      <c r="L473" t="s">
        <v>63</v>
      </c>
      <c r="M473" t="s">
        <v>2978</v>
      </c>
      <c r="O473" s="2" t="str">
        <f>IFERROR(IF($B473="","",INDEX(所属情報!$E:$E,MATCH($A473,所属情報!$A:$A,0))),"")</f>
        <v>Osaka Gakuin Univ.</v>
      </c>
      <c r="P473" s="2" t="str">
        <f t="shared" si="21"/>
        <v>星野　麗桜 (1)</v>
      </c>
      <c r="Q473" s="2" t="str">
        <f t="shared" si="22"/>
        <v>ﾎｼﾉ ﾘｱﾗ</v>
      </c>
      <c r="R473" s="2" t="str">
        <f t="shared" si="23"/>
        <v>HOSHINO Riara (05)</v>
      </c>
      <c r="S473" s="2" t="str">
        <f>IFERROR(IF($F473="","",INDEX(リスト!$C:$C,MATCH($F473,リスト!$B:$B,0))),"")</f>
        <v>27</v>
      </c>
      <c r="T473" s="2" t="str">
        <f>IFERROR(IF($K473="","",INDEX(リスト!$F:$F,MATCH($K473,リスト!$E:$E,0))),"")</f>
        <v>JPN</v>
      </c>
      <c r="U473" s="2" t="str">
        <f>IF($B473="","",RIGHT($G473*1000+200+COUNTIF($G$2:$G473,$G473),9))</f>
        <v>050407201</v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>日本体育大柏・千　葉</v>
      </c>
    </row>
    <row r="474" spans="1:22" x14ac:dyDescent="0.45">
      <c r="A474" t="s">
        <v>2907</v>
      </c>
      <c r="B474">
        <v>473</v>
      </c>
      <c r="C474" t="s">
        <v>2979</v>
      </c>
      <c r="D474" t="s">
        <v>2980</v>
      </c>
      <c r="E474">
        <v>1</v>
      </c>
      <c r="F474" t="s">
        <v>125</v>
      </c>
      <c r="G474">
        <v>20050613</v>
      </c>
      <c r="H474" t="s">
        <v>2981</v>
      </c>
      <c r="I474" t="s">
        <v>2982</v>
      </c>
      <c r="J474" t="s">
        <v>1686</v>
      </c>
      <c r="K474" t="s">
        <v>141</v>
      </c>
      <c r="L474" t="s">
        <v>125</v>
      </c>
      <c r="M474" t="s">
        <v>2936</v>
      </c>
      <c r="O474" s="2" t="str">
        <f>IFERROR(IF($B474="","",INDEX(所属情報!$E:$E,MATCH($A474,所属情報!$A:$A,0))),"")</f>
        <v>Osaka Gakuin Univ.</v>
      </c>
      <c r="P474" s="2" t="str">
        <f t="shared" si="21"/>
        <v>本田　心七海 (1)</v>
      </c>
      <c r="Q474" s="2" t="str">
        <f t="shared" si="22"/>
        <v>ﾎﾝﾀﾞ ﾐﾅﾐ</v>
      </c>
      <c r="R474" s="2" t="str">
        <f t="shared" si="23"/>
        <v>HONADA Minami (05)</v>
      </c>
      <c r="S474" s="2" t="str">
        <f>IFERROR(IF($F474="","",INDEX(リスト!$C:$C,MATCH($F474,リスト!$B:$B,0))),"")</f>
        <v>43</v>
      </c>
      <c r="T474" s="2" t="str">
        <f>IFERROR(IF($K474="","",INDEX(リスト!$F:$F,MATCH($K474,リスト!$E:$E,0))),"")</f>
        <v>JPN</v>
      </c>
      <c r="U474" s="2" t="str">
        <f>IF($B474="","",RIGHT($G474*1000+200+COUNTIF($G$2:$G474,$G474),9))</f>
        <v>050613201</v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>千原台・熊　本</v>
      </c>
    </row>
    <row r="475" spans="1:22" x14ac:dyDescent="0.45">
      <c r="A475" t="s">
        <v>2907</v>
      </c>
      <c r="B475">
        <v>474</v>
      </c>
      <c r="C475" t="s">
        <v>2983</v>
      </c>
      <c r="D475" t="s">
        <v>2984</v>
      </c>
      <c r="E475">
        <v>1</v>
      </c>
      <c r="F475" t="s">
        <v>79</v>
      </c>
      <c r="G475">
        <v>20050517</v>
      </c>
      <c r="H475" t="s">
        <v>2985</v>
      </c>
      <c r="I475" t="s">
        <v>2986</v>
      </c>
      <c r="J475" t="s">
        <v>2987</v>
      </c>
      <c r="K475" t="s">
        <v>141</v>
      </c>
      <c r="L475" t="s">
        <v>79</v>
      </c>
      <c r="M475" t="s">
        <v>851</v>
      </c>
      <c r="O475" s="2" t="str">
        <f>IFERROR(IF($B475="","",INDEX(所属情報!$E:$E,MATCH($A475,所属情報!$A:$A,0))),"")</f>
        <v>Osaka Gakuin Univ.</v>
      </c>
      <c r="P475" s="2" t="str">
        <f t="shared" si="21"/>
        <v>牧内　大華 (1)</v>
      </c>
      <c r="Q475" s="2" t="str">
        <f t="shared" si="22"/>
        <v>ﾏｷｳﾁ ﾋﾛｶ</v>
      </c>
      <c r="R475" s="2" t="str">
        <f t="shared" si="23"/>
        <v>MAKIUCHI Hiroka (05)</v>
      </c>
      <c r="S475" s="2" t="str">
        <f>IFERROR(IF($F475="","",INDEX(リスト!$C:$C,MATCH($F475,リスト!$B:$B,0))),"")</f>
        <v>20</v>
      </c>
      <c r="T475" s="2" t="str">
        <f>IFERROR(IF($K475="","",INDEX(リスト!$F:$F,MATCH($K475,リスト!$E:$E,0))),"")</f>
        <v>JPN</v>
      </c>
      <c r="U475" s="2" t="str">
        <f>IF($B475="","",RIGHT($G475*1000+200+COUNTIF($G$2:$G475,$G475),9))</f>
        <v>050517202</v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>長野東・長　野</v>
      </c>
    </row>
    <row r="476" spans="1:22" x14ac:dyDescent="0.45">
      <c r="A476" t="s">
        <v>2988</v>
      </c>
      <c r="B476">
        <v>475</v>
      </c>
      <c r="C476" t="s">
        <v>2989</v>
      </c>
      <c r="D476" t="s">
        <v>2990</v>
      </c>
      <c r="E476">
        <v>4</v>
      </c>
      <c r="F476" t="s">
        <v>97</v>
      </c>
      <c r="G476">
        <v>20020731</v>
      </c>
      <c r="H476" t="s">
        <v>2991</v>
      </c>
      <c r="I476" t="s">
        <v>2992</v>
      </c>
      <c r="J476" t="s">
        <v>2993</v>
      </c>
      <c r="K476" t="s">
        <v>141</v>
      </c>
      <c r="L476" t="s">
        <v>73</v>
      </c>
      <c r="M476" t="s">
        <v>2994</v>
      </c>
      <c r="O476" s="2" t="str">
        <f>IFERROR(IF($B476="","",INDEX(所属情報!$E:$E,MATCH($A476,所属情報!$A:$A,0))),"")</f>
        <v>Tenri Univ.</v>
      </c>
      <c r="P476" s="2" t="str">
        <f t="shared" si="21"/>
        <v>鶴尾　奈々佳 (4)</v>
      </c>
      <c r="Q476" s="2" t="str">
        <f t="shared" si="22"/>
        <v>ﾂﾙｵ ﾅﾅｶ</v>
      </c>
      <c r="R476" s="2" t="str">
        <f t="shared" si="23"/>
        <v>TSURUO Nanaka (02)</v>
      </c>
      <c r="S476" s="2" t="str">
        <f>IFERROR(IF($F476="","",INDEX(リスト!$C:$C,MATCH($F476,リスト!$B:$B,0))),"")</f>
        <v>29</v>
      </c>
      <c r="T476" s="2" t="str">
        <f>IFERROR(IF($K476="","",INDEX(リスト!$F:$F,MATCH($K476,リスト!$E:$E,0))),"")</f>
        <v>JPN</v>
      </c>
      <c r="U476" s="2" t="str">
        <f>IF($B476="","",RIGHT($G476*1000+200+COUNTIF($G$2:$G476,$G476),9))</f>
        <v>020731201</v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>金沢・石　川</v>
      </c>
    </row>
    <row r="477" spans="1:22" x14ac:dyDescent="0.45">
      <c r="A477" t="s">
        <v>2988</v>
      </c>
      <c r="B477">
        <v>476</v>
      </c>
      <c r="C477" t="s">
        <v>2995</v>
      </c>
      <c r="D477" t="s">
        <v>2996</v>
      </c>
      <c r="E477">
        <v>4</v>
      </c>
      <c r="F477" t="s">
        <v>87</v>
      </c>
      <c r="G477">
        <v>20021014</v>
      </c>
      <c r="H477" t="s">
        <v>2997</v>
      </c>
      <c r="I477" t="s">
        <v>2998</v>
      </c>
      <c r="J477" t="s">
        <v>2999</v>
      </c>
      <c r="K477" t="s">
        <v>141</v>
      </c>
      <c r="L477" t="s">
        <v>87</v>
      </c>
      <c r="M477" t="s">
        <v>3000</v>
      </c>
      <c r="O477" s="2" t="str">
        <f>IFERROR(IF($B477="","",INDEX(所属情報!$E:$E,MATCH($A477,所属情報!$A:$A,0))),"")</f>
        <v>Tenri Univ.</v>
      </c>
      <c r="P477" s="2" t="str">
        <f t="shared" si="21"/>
        <v>加納　京果 (4)</v>
      </c>
      <c r="Q477" s="2" t="str">
        <f t="shared" si="22"/>
        <v>ｶﾉｳ ｷｮｳｶ</v>
      </c>
      <c r="R477" s="2" t="str">
        <f t="shared" si="23"/>
        <v>KANO Kyoka (02)</v>
      </c>
      <c r="S477" s="2" t="str">
        <f>IFERROR(IF($F477="","",INDEX(リスト!$C:$C,MATCH($F477,リスト!$B:$B,0))),"")</f>
        <v>24</v>
      </c>
      <c r="T477" s="2" t="str">
        <f>IFERROR(IF($K477="","",INDEX(リスト!$F:$F,MATCH($K477,リスト!$E:$E,0))),"")</f>
        <v>JPN</v>
      </c>
      <c r="U477" s="2" t="str">
        <f>IF($B477="","",RIGHT($G477*1000+200+COUNTIF($G$2:$G477,$G477),9))</f>
        <v>021014202</v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>宇治山田商業・三　重</v>
      </c>
    </row>
    <row r="478" spans="1:22" x14ac:dyDescent="0.45">
      <c r="A478" t="s">
        <v>2988</v>
      </c>
      <c r="B478">
        <v>477</v>
      </c>
      <c r="C478" t="s">
        <v>3001</v>
      </c>
      <c r="D478" t="s">
        <v>3002</v>
      </c>
      <c r="E478">
        <v>4</v>
      </c>
      <c r="F478" t="s">
        <v>97</v>
      </c>
      <c r="G478">
        <v>20020705</v>
      </c>
      <c r="H478" t="s">
        <v>3003</v>
      </c>
      <c r="I478" t="s">
        <v>3004</v>
      </c>
      <c r="J478" t="s">
        <v>3005</v>
      </c>
      <c r="K478" t="s">
        <v>141</v>
      </c>
      <c r="L478" t="s">
        <v>93</v>
      </c>
      <c r="M478" t="s">
        <v>1185</v>
      </c>
      <c r="O478" s="2" t="str">
        <f>IFERROR(IF($B478="","",INDEX(所属情報!$E:$E,MATCH($A478,所属情報!$A:$A,0))),"")</f>
        <v>Tenri Univ.</v>
      </c>
      <c r="P478" s="2" t="str">
        <f t="shared" si="21"/>
        <v>水越　青空 (4)</v>
      </c>
      <c r="Q478" s="2" t="str">
        <f t="shared" si="22"/>
        <v>ﾐｽﾞｺｼ ｱｵｿﾞﾗ</v>
      </c>
      <c r="R478" s="2" t="str">
        <f t="shared" si="23"/>
        <v>MIZUKOSHI Aozora (02)</v>
      </c>
      <c r="S478" s="2" t="str">
        <f>IFERROR(IF($F478="","",INDEX(リスト!$C:$C,MATCH($F478,リスト!$B:$B,0))),"")</f>
        <v>29</v>
      </c>
      <c r="T478" s="2" t="str">
        <f>IFERROR(IF($K478="","",INDEX(リスト!$F:$F,MATCH($K478,リスト!$E:$E,0))),"")</f>
        <v>JPN</v>
      </c>
      <c r="U478" s="2" t="str">
        <f>IF($B478="","",RIGHT($G478*1000+200+COUNTIF($G$2:$G478,$G478),9))</f>
        <v>020705201</v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>大阪・大　阪</v>
      </c>
    </row>
    <row r="479" spans="1:22" x14ac:dyDescent="0.45">
      <c r="A479" t="s">
        <v>2988</v>
      </c>
      <c r="B479">
        <v>478</v>
      </c>
      <c r="C479" t="s">
        <v>3006</v>
      </c>
      <c r="D479" t="s">
        <v>3007</v>
      </c>
      <c r="E479">
        <v>3</v>
      </c>
      <c r="F479" t="s">
        <v>97</v>
      </c>
      <c r="G479">
        <v>20030926</v>
      </c>
      <c r="H479" t="s">
        <v>3008</v>
      </c>
      <c r="I479" t="s">
        <v>3009</v>
      </c>
      <c r="J479" t="s">
        <v>2220</v>
      </c>
      <c r="K479" t="s">
        <v>141</v>
      </c>
      <c r="L479" t="s">
        <v>97</v>
      </c>
      <c r="M479" t="s">
        <v>1373</v>
      </c>
      <c r="O479" s="2" t="str">
        <f>IFERROR(IF($B479="","",INDEX(所属情報!$E:$E,MATCH($A479,所属情報!$A:$A,0))),"")</f>
        <v>Tenri Univ.</v>
      </c>
      <c r="P479" s="2" t="str">
        <f t="shared" si="21"/>
        <v>新免　菜央 (3)</v>
      </c>
      <c r="Q479" s="2" t="str">
        <f t="shared" si="22"/>
        <v>ｼﾝﾒﾝ ﾅｵ</v>
      </c>
      <c r="R479" s="2" t="str">
        <f t="shared" si="23"/>
        <v>SHIMMEN Nao (03)</v>
      </c>
      <c r="S479" s="2" t="str">
        <f>IFERROR(IF($F479="","",INDEX(リスト!$C:$C,MATCH($F479,リスト!$B:$B,0))),"")</f>
        <v>29</v>
      </c>
      <c r="T479" s="2" t="str">
        <f>IFERROR(IF($K479="","",INDEX(リスト!$F:$F,MATCH($K479,リスト!$E:$E,0))),"")</f>
        <v>JPN</v>
      </c>
      <c r="U479" s="2" t="str">
        <f>IF($B479="","",RIGHT($G479*1000+200+COUNTIF($G$2:$G479,$G479),9))</f>
        <v>030926202</v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>添上・奈　良</v>
      </c>
    </row>
    <row r="480" spans="1:22" x14ac:dyDescent="0.45">
      <c r="A480" t="s">
        <v>2988</v>
      </c>
      <c r="B480">
        <v>479</v>
      </c>
      <c r="C480" t="s">
        <v>3010</v>
      </c>
      <c r="D480" t="s">
        <v>3011</v>
      </c>
      <c r="E480">
        <v>3</v>
      </c>
      <c r="F480" t="s">
        <v>97</v>
      </c>
      <c r="G480">
        <v>20040321</v>
      </c>
      <c r="H480" t="s">
        <v>3012</v>
      </c>
      <c r="I480" t="s">
        <v>3013</v>
      </c>
      <c r="J480" t="s">
        <v>3014</v>
      </c>
      <c r="K480" t="s">
        <v>141</v>
      </c>
      <c r="L480" t="s">
        <v>97</v>
      </c>
      <c r="M480" t="s">
        <v>1373</v>
      </c>
      <c r="O480" s="2" t="str">
        <f>IFERROR(IF($B480="","",INDEX(所属情報!$E:$E,MATCH($A480,所属情報!$A:$A,0))),"")</f>
        <v>Tenri Univ.</v>
      </c>
      <c r="P480" s="2" t="str">
        <f t="shared" si="21"/>
        <v>御前　有莉奈 (3)</v>
      </c>
      <c r="Q480" s="2" t="str">
        <f t="shared" si="22"/>
        <v>ﾐｻｷ ﾕﾘﾅ</v>
      </c>
      <c r="R480" s="2" t="str">
        <f t="shared" si="23"/>
        <v>MISAKI Yurina (04)</v>
      </c>
      <c r="S480" s="2" t="str">
        <f>IFERROR(IF($F480="","",INDEX(リスト!$C:$C,MATCH($F480,リスト!$B:$B,0))),"")</f>
        <v>29</v>
      </c>
      <c r="T480" s="2" t="str">
        <f>IFERROR(IF($K480="","",INDEX(リスト!$F:$F,MATCH($K480,リスト!$E:$E,0))),"")</f>
        <v>JPN</v>
      </c>
      <c r="U480" s="2" t="str">
        <f>IF($B480="","",RIGHT($G480*1000+200+COUNTIF($G$2:$G480,$G480),9))</f>
        <v>040321201</v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>添上・奈　良</v>
      </c>
    </row>
    <row r="481" spans="1:22" x14ac:dyDescent="0.45">
      <c r="A481" t="s">
        <v>2988</v>
      </c>
      <c r="B481">
        <v>480</v>
      </c>
      <c r="C481" t="s">
        <v>3015</v>
      </c>
      <c r="D481" t="s">
        <v>3016</v>
      </c>
      <c r="E481">
        <v>3</v>
      </c>
      <c r="F481" t="s">
        <v>73</v>
      </c>
      <c r="G481">
        <v>20030610</v>
      </c>
      <c r="H481" t="s">
        <v>3017</v>
      </c>
      <c r="I481" t="s">
        <v>3018</v>
      </c>
      <c r="J481" t="s">
        <v>3019</v>
      </c>
      <c r="K481" t="s">
        <v>141</v>
      </c>
      <c r="L481" t="s">
        <v>73</v>
      </c>
      <c r="M481" t="s">
        <v>3020</v>
      </c>
      <c r="O481" s="2" t="str">
        <f>IFERROR(IF($B481="","",INDEX(所属情報!$E:$E,MATCH($A481,所属情報!$A:$A,0))),"")</f>
        <v>Tenri Univ.</v>
      </c>
      <c r="P481" s="2" t="str">
        <f t="shared" si="21"/>
        <v>星場　麗羽 (3)</v>
      </c>
      <c r="Q481" s="2" t="str">
        <f t="shared" si="22"/>
        <v>ﾎｼﾊﾞ ｳﾙﾊ</v>
      </c>
      <c r="R481" s="2" t="str">
        <f t="shared" si="23"/>
        <v>HOSHIBA Uruha (03)</v>
      </c>
      <c r="S481" s="2" t="str">
        <f>IFERROR(IF($F481="","",INDEX(リスト!$C:$C,MATCH($F481,リスト!$B:$B,0))),"")</f>
        <v>17</v>
      </c>
      <c r="T481" s="2" t="str">
        <f>IFERROR(IF($K481="","",INDEX(リスト!$F:$F,MATCH($K481,リスト!$E:$E,0))),"")</f>
        <v>JPN</v>
      </c>
      <c r="U481" s="2" t="str">
        <f>IF($B481="","",RIGHT($G481*1000+200+COUNTIF($G$2:$G481,$G481),9))</f>
        <v>030610201</v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>鵬学園・石　川</v>
      </c>
    </row>
    <row r="482" spans="1:22" x14ac:dyDescent="0.45">
      <c r="A482" t="s">
        <v>2988</v>
      </c>
      <c r="B482">
        <v>481</v>
      </c>
      <c r="C482" t="s">
        <v>3021</v>
      </c>
      <c r="D482" t="s">
        <v>3022</v>
      </c>
      <c r="E482">
        <v>3</v>
      </c>
      <c r="F482" t="s">
        <v>95</v>
      </c>
      <c r="G482">
        <v>20030722</v>
      </c>
      <c r="H482" t="s">
        <v>3023</v>
      </c>
      <c r="I482" t="s">
        <v>3024</v>
      </c>
      <c r="J482" t="s">
        <v>933</v>
      </c>
      <c r="K482" t="s">
        <v>141</v>
      </c>
      <c r="L482" t="s">
        <v>95</v>
      </c>
      <c r="M482" t="s">
        <v>789</v>
      </c>
      <c r="O482" s="2" t="str">
        <f>IFERROR(IF($B482="","",INDEX(所属情報!$E:$E,MATCH($A482,所属情報!$A:$A,0))),"")</f>
        <v>Tenri Univ.</v>
      </c>
      <c r="P482" s="2" t="str">
        <f t="shared" si="21"/>
        <v>寺本　葵 (3)</v>
      </c>
      <c r="Q482" s="2" t="str">
        <f t="shared" si="22"/>
        <v>ﾃﾗﾓﾄ ｱｵｲ</v>
      </c>
      <c r="R482" s="2" t="str">
        <f t="shared" si="23"/>
        <v>TERAMOTO Aoi (03)</v>
      </c>
      <c r="S482" s="2" t="str">
        <f>IFERROR(IF($F482="","",INDEX(リスト!$C:$C,MATCH($F482,リスト!$B:$B,0))),"")</f>
        <v>28</v>
      </c>
      <c r="T482" s="2" t="str">
        <f>IFERROR(IF($K482="","",INDEX(リスト!$F:$F,MATCH($K482,リスト!$E:$E,0))),"")</f>
        <v>JPN</v>
      </c>
      <c r="U482" s="2" t="str">
        <f>IF($B482="","",RIGHT($G482*1000+200+COUNTIF($G$2:$G482,$G482),9))</f>
        <v>030722201</v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>滝川第二・兵　庫</v>
      </c>
    </row>
    <row r="483" spans="1:22" x14ac:dyDescent="0.45">
      <c r="A483" t="s">
        <v>2988</v>
      </c>
      <c r="B483">
        <v>482</v>
      </c>
      <c r="C483" t="s">
        <v>3025</v>
      </c>
      <c r="D483" t="s">
        <v>3026</v>
      </c>
      <c r="E483">
        <v>3</v>
      </c>
      <c r="F483" t="s">
        <v>95</v>
      </c>
      <c r="G483">
        <v>20030602</v>
      </c>
      <c r="H483" t="s">
        <v>3027</v>
      </c>
      <c r="I483" t="s">
        <v>1351</v>
      </c>
      <c r="J483" t="s">
        <v>2597</v>
      </c>
      <c r="K483" t="s">
        <v>141</v>
      </c>
      <c r="L483" t="s">
        <v>95</v>
      </c>
      <c r="M483" t="s">
        <v>3028</v>
      </c>
      <c r="O483" s="2" t="str">
        <f>IFERROR(IF($B483="","",INDEX(所属情報!$E:$E,MATCH($A483,所属情報!$A:$A,0))),"")</f>
        <v>Tenri Univ.</v>
      </c>
      <c r="P483" s="2" t="str">
        <f t="shared" si="21"/>
        <v>田中　凜 (3)</v>
      </c>
      <c r="Q483" s="2" t="str">
        <f t="shared" si="22"/>
        <v>ﾀﾅｶ ﾘﾝ</v>
      </c>
      <c r="R483" s="2" t="str">
        <f t="shared" si="23"/>
        <v>TANAKA Rin (03)</v>
      </c>
      <c r="S483" s="2" t="str">
        <f>IFERROR(IF($F483="","",INDEX(リスト!$C:$C,MATCH($F483,リスト!$B:$B,0))),"")</f>
        <v>28</v>
      </c>
      <c r="T483" s="2" t="str">
        <f>IFERROR(IF($K483="","",INDEX(リスト!$F:$F,MATCH($K483,リスト!$E:$E,0))),"")</f>
        <v>JPN</v>
      </c>
      <c r="U483" s="2" t="str">
        <f>IF($B483="","",RIGHT($G483*1000+200+COUNTIF($G$2:$G483,$G483),9))</f>
        <v>030602202</v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>姫路工業・兵　庫</v>
      </c>
    </row>
    <row r="484" spans="1:22" x14ac:dyDescent="0.45">
      <c r="A484" t="s">
        <v>2988</v>
      </c>
      <c r="B484">
        <v>483</v>
      </c>
      <c r="C484" t="s">
        <v>3029</v>
      </c>
      <c r="D484" t="s">
        <v>3030</v>
      </c>
      <c r="E484">
        <v>3</v>
      </c>
      <c r="F484" t="s">
        <v>97</v>
      </c>
      <c r="G484">
        <v>20030507</v>
      </c>
      <c r="H484" t="s">
        <v>3031</v>
      </c>
      <c r="I484" t="s">
        <v>1356</v>
      </c>
      <c r="J484" t="s">
        <v>747</v>
      </c>
      <c r="K484" t="s">
        <v>141</v>
      </c>
      <c r="L484" t="s">
        <v>97</v>
      </c>
      <c r="M484" t="s">
        <v>2581</v>
      </c>
      <c r="O484" s="2" t="str">
        <f>IFERROR(IF($B484="","",INDEX(所属情報!$E:$E,MATCH($A484,所属情報!$A:$A,0))),"")</f>
        <v>Tenri Univ.</v>
      </c>
      <c r="P484" s="2" t="str">
        <f t="shared" si="21"/>
        <v>中尾　美咲 (3)</v>
      </c>
      <c r="Q484" s="2" t="str">
        <f t="shared" si="22"/>
        <v>ﾅｶｵ ﾐｻｷ</v>
      </c>
      <c r="R484" s="2" t="str">
        <f t="shared" si="23"/>
        <v>NAKAO Misaki (03)</v>
      </c>
      <c r="S484" s="2" t="str">
        <f>IFERROR(IF($F484="","",INDEX(リスト!$C:$C,MATCH($F484,リスト!$B:$B,0))),"")</f>
        <v>29</v>
      </c>
      <c r="T484" s="2" t="str">
        <f>IFERROR(IF($K484="","",INDEX(リスト!$F:$F,MATCH($K484,リスト!$E:$E,0))),"")</f>
        <v>JPN</v>
      </c>
      <c r="U484" s="2" t="str">
        <f>IF($B484="","",RIGHT($G484*1000+200+COUNTIF($G$2:$G484,$G484),9))</f>
        <v>030507201</v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>橿原・奈　良</v>
      </c>
    </row>
    <row r="485" spans="1:22" x14ac:dyDescent="0.45">
      <c r="A485" t="s">
        <v>2988</v>
      </c>
      <c r="B485">
        <v>484</v>
      </c>
      <c r="C485" t="s">
        <v>3032</v>
      </c>
      <c r="D485" t="s">
        <v>3033</v>
      </c>
      <c r="E485">
        <v>3</v>
      </c>
      <c r="F485" t="s">
        <v>93</v>
      </c>
      <c r="G485">
        <v>20031220</v>
      </c>
      <c r="H485" t="s">
        <v>3034</v>
      </c>
      <c r="I485" t="s">
        <v>3035</v>
      </c>
      <c r="J485" t="s">
        <v>3036</v>
      </c>
      <c r="K485" t="s">
        <v>141</v>
      </c>
      <c r="L485" t="s">
        <v>93</v>
      </c>
      <c r="M485" t="s">
        <v>783</v>
      </c>
      <c r="O485" s="2" t="str">
        <f>IFERROR(IF($B485="","",INDEX(所属情報!$E:$E,MATCH($A485,所属情報!$A:$A,0))),"")</f>
        <v>Tenri Univ.</v>
      </c>
      <c r="P485" s="2" t="str">
        <f t="shared" si="21"/>
        <v>大谷　華未 (3)</v>
      </c>
      <c r="Q485" s="2" t="str">
        <f t="shared" si="22"/>
        <v>ｵｵﾀﾆ ﾊﾅﾐ</v>
      </c>
      <c r="R485" s="2" t="str">
        <f t="shared" si="23"/>
        <v>OTANI Hanami (03)</v>
      </c>
      <c r="S485" s="2" t="str">
        <f>IFERROR(IF($F485="","",INDEX(リスト!$C:$C,MATCH($F485,リスト!$B:$B,0))),"")</f>
        <v>27</v>
      </c>
      <c r="T485" s="2" t="str">
        <f>IFERROR(IF($K485="","",INDEX(リスト!$F:$F,MATCH($K485,リスト!$E:$E,0))),"")</f>
        <v>JPN</v>
      </c>
      <c r="U485" s="2" t="str">
        <f>IF($B485="","",RIGHT($G485*1000+200+COUNTIF($G$2:$G485,$G485),9))</f>
        <v>031220201</v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>東大阪大敬愛・大　阪</v>
      </c>
    </row>
    <row r="486" spans="1:22" x14ac:dyDescent="0.45">
      <c r="A486" t="s">
        <v>2988</v>
      </c>
      <c r="B486">
        <v>485</v>
      </c>
      <c r="C486" t="s">
        <v>3037</v>
      </c>
      <c r="D486" t="s">
        <v>3038</v>
      </c>
      <c r="E486">
        <v>3</v>
      </c>
      <c r="F486" t="s">
        <v>91</v>
      </c>
      <c r="G486">
        <v>20030715</v>
      </c>
      <c r="H486" t="s">
        <v>3039</v>
      </c>
      <c r="I486" t="s">
        <v>1458</v>
      </c>
      <c r="J486" t="s">
        <v>3040</v>
      </c>
      <c r="K486" t="s">
        <v>141</v>
      </c>
      <c r="L486" t="s">
        <v>93</v>
      </c>
      <c r="M486" t="s">
        <v>807</v>
      </c>
      <c r="O486" s="2" t="str">
        <f>IFERROR(IF($B486="","",INDEX(所属情報!$E:$E,MATCH($A486,所属情報!$A:$A,0))),"")</f>
        <v>Tenri Univ.</v>
      </c>
      <c r="P486" s="2" t="str">
        <f t="shared" si="21"/>
        <v>大野　藍美 (3)</v>
      </c>
      <c r="Q486" s="2" t="str">
        <f t="shared" si="22"/>
        <v>ｵｵﾉ ｱｲﾐ</v>
      </c>
      <c r="R486" s="2" t="str">
        <f t="shared" si="23"/>
        <v>ONO Aimi (03)</v>
      </c>
      <c r="S486" s="2" t="str">
        <f>IFERROR(IF($F486="","",INDEX(リスト!$C:$C,MATCH($F486,リスト!$B:$B,0))),"")</f>
        <v>26</v>
      </c>
      <c r="T486" s="2" t="str">
        <f>IFERROR(IF($K486="","",INDEX(リスト!$F:$F,MATCH($K486,リスト!$E:$E,0))),"")</f>
        <v>JPN</v>
      </c>
      <c r="U486" s="2" t="str">
        <f>IF($B486="","",RIGHT($G486*1000+200+COUNTIF($G$2:$G486,$G486),9))</f>
        <v>030715202</v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>花園・大　阪</v>
      </c>
    </row>
    <row r="487" spans="1:22" x14ac:dyDescent="0.45">
      <c r="A487" t="s">
        <v>2988</v>
      </c>
      <c r="B487">
        <v>486</v>
      </c>
      <c r="C487" t="s">
        <v>3041</v>
      </c>
      <c r="D487" t="s">
        <v>3042</v>
      </c>
      <c r="E487">
        <v>3</v>
      </c>
      <c r="F487" t="s">
        <v>93</v>
      </c>
      <c r="G487">
        <v>20030827</v>
      </c>
      <c r="H487" t="s">
        <v>3043</v>
      </c>
      <c r="I487" t="s">
        <v>1268</v>
      </c>
      <c r="J487" t="s">
        <v>3044</v>
      </c>
      <c r="K487" t="s">
        <v>141</v>
      </c>
      <c r="L487" t="s">
        <v>93</v>
      </c>
      <c r="M487" t="s">
        <v>1330</v>
      </c>
      <c r="O487" s="2" t="str">
        <f>IFERROR(IF($B487="","",INDEX(所属情報!$E:$E,MATCH($A487,所属情報!$A:$A,0))),"")</f>
        <v>Tenri Univ.</v>
      </c>
      <c r="P487" s="2" t="str">
        <f t="shared" si="21"/>
        <v>松本　愛子 (3)</v>
      </c>
      <c r="Q487" s="2" t="str">
        <f t="shared" si="22"/>
        <v>ﾏﾂﾓﾄ ｱｲｺ</v>
      </c>
      <c r="R487" s="2" t="str">
        <f t="shared" si="23"/>
        <v>MATSUMOTO Aiko (03)</v>
      </c>
      <c r="S487" s="2" t="str">
        <f>IFERROR(IF($F487="","",INDEX(リスト!$C:$C,MATCH($F487,リスト!$B:$B,0))),"")</f>
        <v>27</v>
      </c>
      <c r="T487" s="2" t="str">
        <f>IFERROR(IF($K487="","",INDEX(リスト!$F:$F,MATCH($K487,リスト!$E:$E,0))),"")</f>
        <v>JPN</v>
      </c>
      <c r="U487" s="2" t="str">
        <f>IF($B487="","",RIGHT($G487*1000+200+COUNTIF($G$2:$G487,$G487),9))</f>
        <v>030827201</v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>汎愛・大　阪</v>
      </c>
    </row>
    <row r="488" spans="1:22" x14ac:dyDescent="0.45">
      <c r="A488" t="s">
        <v>2988</v>
      </c>
      <c r="B488">
        <v>487</v>
      </c>
      <c r="C488" t="s">
        <v>3045</v>
      </c>
      <c r="D488" t="s">
        <v>3046</v>
      </c>
      <c r="E488">
        <v>3</v>
      </c>
      <c r="F488" t="s">
        <v>97</v>
      </c>
      <c r="G488">
        <v>20030803</v>
      </c>
      <c r="H488" t="s">
        <v>3047</v>
      </c>
      <c r="I488" t="s">
        <v>1268</v>
      </c>
      <c r="J488" t="s">
        <v>1056</v>
      </c>
      <c r="K488" t="s">
        <v>141</v>
      </c>
      <c r="L488" t="s">
        <v>93</v>
      </c>
      <c r="M488" t="s">
        <v>783</v>
      </c>
      <c r="O488" s="2" t="str">
        <f>IFERROR(IF($B488="","",INDEX(所属情報!$E:$E,MATCH($A488,所属情報!$A:$A,0))),"")</f>
        <v>Tenri Univ.</v>
      </c>
      <c r="P488" s="2" t="str">
        <f t="shared" si="21"/>
        <v>松本　桃佳 (3)</v>
      </c>
      <c r="Q488" s="2" t="str">
        <f t="shared" si="22"/>
        <v>ﾏﾂﾓﾄ ﾓﾓｶ</v>
      </c>
      <c r="R488" s="2" t="str">
        <f t="shared" si="23"/>
        <v>MATSUMOTO Momoka (03)</v>
      </c>
      <c r="S488" s="2" t="str">
        <f>IFERROR(IF($F488="","",INDEX(リスト!$C:$C,MATCH($F488,リスト!$B:$B,0))),"")</f>
        <v>29</v>
      </c>
      <c r="T488" s="2" t="str">
        <f>IFERROR(IF($K488="","",INDEX(リスト!$F:$F,MATCH($K488,リスト!$E:$E,0))),"")</f>
        <v>JPN</v>
      </c>
      <c r="U488" s="2" t="str">
        <f>IF($B488="","",RIGHT($G488*1000+200+COUNTIF($G$2:$G488,$G488),9))</f>
        <v>030803201</v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>東大阪大敬愛・大　阪</v>
      </c>
    </row>
    <row r="489" spans="1:22" x14ac:dyDescent="0.45">
      <c r="A489" t="s">
        <v>2988</v>
      </c>
      <c r="B489">
        <v>488</v>
      </c>
      <c r="C489" t="s">
        <v>3048</v>
      </c>
      <c r="D489" t="s">
        <v>3049</v>
      </c>
      <c r="E489">
        <v>2</v>
      </c>
      <c r="F489" t="s">
        <v>91</v>
      </c>
      <c r="G489">
        <v>20041124</v>
      </c>
      <c r="H489" t="s">
        <v>3050</v>
      </c>
      <c r="I489" t="s">
        <v>890</v>
      </c>
      <c r="J489" t="s">
        <v>1387</v>
      </c>
      <c r="K489" t="s">
        <v>141</v>
      </c>
      <c r="L489" t="s">
        <v>91</v>
      </c>
      <c r="M489" t="s">
        <v>3051</v>
      </c>
      <c r="O489" s="2" t="str">
        <f>IFERROR(IF($B489="","",INDEX(所属情報!$E:$E,MATCH($A489,所属情報!$A:$A,0))),"")</f>
        <v>Tenri Univ.</v>
      </c>
      <c r="P489" s="2" t="str">
        <f t="shared" si="21"/>
        <v>伊藤　愛織 (2)</v>
      </c>
      <c r="Q489" s="2" t="str">
        <f t="shared" si="22"/>
        <v>ｲﾄｳ ｱｲﾘ</v>
      </c>
      <c r="R489" s="2" t="str">
        <f t="shared" si="23"/>
        <v>ITO Airi (04)</v>
      </c>
      <c r="S489" s="2" t="str">
        <f>IFERROR(IF($F489="","",INDEX(リスト!$C:$C,MATCH($F489,リスト!$B:$B,0))),"")</f>
        <v>26</v>
      </c>
      <c r="T489" s="2" t="str">
        <f>IFERROR(IF($K489="","",INDEX(リスト!$F:$F,MATCH($K489,リスト!$E:$E,0))),"")</f>
        <v>JPN</v>
      </c>
      <c r="U489" s="2" t="str">
        <f>IF($B489="","",RIGHT($G489*1000+200+COUNTIF($G$2:$G489,$G489),9))</f>
        <v>041124201</v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>京都両洋・京　都</v>
      </c>
    </row>
    <row r="490" spans="1:22" x14ac:dyDescent="0.45">
      <c r="A490" t="s">
        <v>2988</v>
      </c>
      <c r="B490">
        <v>489</v>
      </c>
      <c r="C490" t="s">
        <v>3052</v>
      </c>
      <c r="D490" t="s">
        <v>3053</v>
      </c>
      <c r="E490">
        <v>2</v>
      </c>
      <c r="F490" t="s">
        <v>91</v>
      </c>
      <c r="G490">
        <v>20040507</v>
      </c>
      <c r="H490" t="s">
        <v>3054</v>
      </c>
      <c r="I490" t="s">
        <v>3055</v>
      </c>
      <c r="J490" t="s">
        <v>1180</v>
      </c>
      <c r="K490" t="s">
        <v>141</v>
      </c>
      <c r="L490" t="s">
        <v>91</v>
      </c>
      <c r="M490" t="s">
        <v>3056</v>
      </c>
      <c r="O490" s="2" t="str">
        <f>IFERROR(IF($B490="","",INDEX(所属情報!$E:$E,MATCH($A490,所属情報!$A:$A,0))),"")</f>
        <v>Tenri Univ.</v>
      </c>
      <c r="P490" s="2" t="str">
        <f t="shared" si="21"/>
        <v>住谷　春歌 (2)</v>
      </c>
      <c r="Q490" s="2" t="str">
        <f t="shared" si="22"/>
        <v>ｽﾐﾀﾆ ﾊﾙｶ</v>
      </c>
      <c r="R490" s="2" t="str">
        <f t="shared" si="23"/>
        <v>SUMITANI Haruka (04)</v>
      </c>
      <c r="S490" s="2" t="str">
        <f>IFERROR(IF($F490="","",INDEX(リスト!$C:$C,MATCH($F490,リスト!$B:$B,0))),"")</f>
        <v>26</v>
      </c>
      <c r="T490" s="2" t="str">
        <f>IFERROR(IF($K490="","",INDEX(リスト!$F:$F,MATCH($K490,リスト!$E:$E,0))),"")</f>
        <v>JPN</v>
      </c>
      <c r="U490" s="2" t="str">
        <f>IF($B490="","",RIGHT($G490*1000+200+COUNTIF($G$2:$G490,$G490),9))</f>
        <v>040507201</v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>久御山・京　都</v>
      </c>
    </row>
    <row r="491" spans="1:22" x14ac:dyDescent="0.45">
      <c r="A491" t="s">
        <v>2988</v>
      </c>
      <c r="B491">
        <v>490</v>
      </c>
      <c r="C491" t="s">
        <v>3057</v>
      </c>
      <c r="D491" t="s">
        <v>3058</v>
      </c>
      <c r="E491">
        <v>2</v>
      </c>
      <c r="F491" t="s">
        <v>97</v>
      </c>
      <c r="G491">
        <v>20040715</v>
      </c>
      <c r="H491" t="s">
        <v>3059</v>
      </c>
      <c r="I491" t="s">
        <v>1884</v>
      </c>
      <c r="J491" t="s">
        <v>3060</v>
      </c>
      <c r="K491" t="s">
        <v>141</v>
      </c>
      <c r="L491" t="s">
        <v>113</v>
      </c>
      <c r="M491" t="s">
        <v>3061</v>
      </c>
      <c r="O491" s="2" t="str">
        <f>IFERROR(IF($B491="","",INDEX(所属情報!$E:$E,MATCH($A491,所属情報!$A:$A,0))),"")</f>
        <v>Tenri Univ.</v>
      </c>
      <c r="P491" s="2" t="str">
        <f t="shared" si="21"/>
        <v>中西　桃美 (2)</v>
      </c>
      <c r="Q491" s="2" t="str">
        <f t="shared" si="22"/>
        <v>ﾅｶﾆｼ ﾓﾓﾐ</v>
      </c>
      <c r="R491" s="2" t="str">
        <f t="shared" si="23"/>
        <v>NAKANISHI Momomi (04)</v>
      </c>
      <c r="S491" s="2" t="str">
        <f>IFERROR(IF($F491="","",INDEX(リスト!$C:$C,MATCH($F491,リスト!$B:$B,0))),"")</f>
        <v>29</v>
      </c>
      <c r="T491" s="2" t="str">
        <f>IFERROR(IF($K491="","",INDEX(リスト!$F:$F,MATCH($K491,リスト!$E:$E,0))),"")</f>
        <v>JPN</v>
      </c>
      <c r="U491" s="2" t="str">
        <f>IF($B491="","",RIGHT($G491*1000+200+COUNTIF($G$2:$G491,$G491),9))</f>
        <v>040715202</v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>四国学院大香川西・香　川</v>
      </c>
    </row>
    <row r="492" spans="1:22" x14ac:dyDescent="0.45">
      <c r="A492" t="s">
        <v>2988</v>
      </c>
      <c r="B492">
        <v>491</v>
      </c>
      <c r="C492" t="s">
        <v>3062</v>
      </c>
      <c r="D492" t="s">
        <v>3063</v>
      </c>
      <c r="E492">
        <v>2</v>
      </c>
      <c r="F492" t="s">
        <v>113</v>
      </c>
      <c r="G492">
        <v>20040503</v>
      </c>
      <c r="H492" t="s">
        <v>3064</v>
      </c>
      <c r="I492" t="s">
        <v>3065</v>
      </c>
      <c r="J492" t="s">
        <v>3066</v>
      </c>
      <c r="K492" t="s">
        <v>141</v>
      </c>
      <c r="L492" t="s">
        <v>113</v>
      </c>
      <c r="M492" t="s">
        <v>3067</v>
      </c>
      <c r="O492" s="2" t="str">
        <f>IFERROR(IF($B492="","",INDEX(所属情報!$E:$E,MATCH($A492,所属情報!$A:$A,0))),"")</f>
        <v>Tenri Univ.</v>
      </c>
      <c r="P492" s="2" t="str">
        <f t="shared" si="21"/>
        <v>曽根　千鈴 (2)</v>
      </c>
      <c r="Q492" s="2" t="str">
        <f t="shared" si="22"/>
        <v>ｿﾈ ﾁｽｽﾞ</v>
      </c>
      <c r="R492" s="2" t="str">
        <f t="shared" si="23"/>
        <v>SONE Chisuzu (04)</v>
      </c>
      <c r="S492" s="2" t="str">
        <f>IFERROR(IF($F492="","",INDEX(リスト!$C:$C,MATCH($F492,リスト!$B:$B,0))),"")</f>
        <v>37</v>
      </c>
      <c r="T492" s="2" t="str">
        <f>IFERROR(IF($K492="","",INDEX(リスト!$F:$F,MATCH($K492,リスト!$E:$E,0))),"")</f>
        <v>JPN</v>
      </c>
      <c r="U492" s="2" t="str">
        <f>IF($B492="","",RIGHT($G492*1000+200+COUNTIF($G$2:$G492,$G492),9))</f>
        <v>040503201</v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>高瀬・香　川</v>
      </c>
    </row>
    <row r="493" spans="1:22" x14ac:dyDescent="0.45">
      <c r="A493" t="s">
        <v>3068</v>
      </c>
      <c r="B493">
        <v>492</v>
      </c>
      <c r="C493" t="s">
        <v>3069</v>
      </c>
      <c r="D493" t="s">
        <v>3070</v>
      </c>
      <c r="E493">
        <v>4</v>
      </c>
      <c r="F493" t="s">
        <v>968</v>
      </c>
      <c r="G493">
        <v>20021001</v>
      </c>
      <c r="H493" t="s">
        <v>3071</v>
      </c>
      <c r="I493" t="s">
        <v>3072</v>
      </c>
      <c r="J493" t="s">
        <v>1755</v>
      </c>
      <c r="K493" t="s">
        <v>141</v>
      </c>
      <c r="L493" t="s">
        <v>93</v>
      </c>
      <c r="M493" t="s">
        <v>1907</v>
      </c>
      <c r="O493" s="2" t="str">
        <f>IFERROR(IF($B493="","",INDEX(所属情報!$E:$E,MATCH($A493,所属情報!$A:$A,0))),"")</f>
        <v>Kansai Gaidai Univ.</v>
      </c>
      <c r="P493" s="2" t="str">
        <f t="shared" si="21"/>
        <v>上本　歩未 (4)</v>
      </c>
      <c r="Q493" s="2" t="str">
        <f t="shared" si="22"/>
        <v>ｳｴﾓﾄ ｱﾕﾐ</v>
      </c>
      <c r="R493" s="2" t="str">
        <f t="shared" si="23"/>
        <v>UEMOTO Ayumi (02)</v>
      </c>
      <c r="S493" s="2" t="str">
        <f>IFERROR(IF($F493="","",INDEX(リスト!$C:$C,MATCH($F493,リスト!$B:$B,0))),"")</f>
        <v>49</v>
      </c>
      <c r="T493" s="2" t="str">
        <f>IFERROR(IF($K493="","",INDEX(リスト!$F:$F,MATCH($K493,リスト!$E:$E,0))),"")</f>
        <v>JPN</v>
      </c>
      <c r="U493" s="2" t="str">
        <f>IF($B493="","",RIGHT($G493*1000+200+COUNTIF($G$2:$G493,$G493),9))</f>
        <v>021001202</v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>大阪薫英女学院・大　阪</v>
      </c>
    </row>
    <row r="494" spans="1:22" x14ac:dyDescent="0.45">
      <c r="A494" t="s">
        <v>3068</v>
      </c>
      <c r="B494">
        <v>493</v>
      </c>
      <c r="C494" t="s">
        <v>3073</v>
      </c>
      <c r="D494" t="s">
        <v>3074</v>
      </c>
      <c r="E494">
        <v>4</v>
      </c>
      <c r="F494" t="s">
        <v>125</v>
      </c>
      <c r="G494">
        <v>20030215</v>
      </c>
      <c r="H494" t="s">
        <v>3075</v>
      </c>
      <c r="I494" t="s">
        <v>2560</v>
      </c>
      <c r="J494" t="s">
        <v>3076</v>
      </c>
      <c r="K494" t="s">
        <v>141</v>
      </c>
      <c r="L494" t="s">
        <v>119</v>
      </c>
      <c r="M494" t="s">
        <v>840</v>
      </c>
      <c r="O494" s="2" t="str">
        <f>IFERROR(IF($B494="","",INDEX(所属情報!$E:$E,MATCH($A494,所属情報!$A:$A,0))),"")</f>
        <v>Kansai Gaidai Univ.</v>
      </c>
      <c r="P494" s="2" t="str">
        <f t="shared" si="21"/>
        <v>佐藤　桜子 (4)</v>
      </c>
      <c r="Q494" s="2" t="str">
        <f t="shared" si="22"/>
        <v>ｻﾄｳ ｻｸﾗｺ</v>
      </c>
      <c r="R494" s="2" t="str">
        <f t="shared" si="23"/>
        <v>SATO Sakurako (03)</v>
      </c>
      <c r="S494" s="2" t="str">
        <f>IFERROR(IF($F494="","",INDEX(リスト!$C:$C,MATCH($F494,リスト!$B:$B,0))),"")</f>
        <v>43</v>
      </c>
      <c r="T494" s="2" t="str">
        <f>IFERROR(IF($K494="","",INDEX(リスト!$F:$F,MATCH($K494,リスト!$E:$E,0))),"")</f>
        <v>JPN</v>
      </c>
      <c r="U494" s="2" t="str">
        <f>IF($B494="","",RIGHT($G494*1000+200+COUNTIF($G$2:$G494,$G494),9))</f>
        <v>030215201</v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>北九州市立・福　岡</v>
      </c>
    </row>
    <row r="495" spans="1:22" x14ac:dyDescent="0.45">
      <c r="A495" t="s">
        <v>3068</v>
      </c>
      <c r="B495">
        <v>494</v>
      </c>
      <c r="C495" t="s">
        <v>3077</v>
      </c>
      <c r="D495" t="s">
        <v>3078</v>
      </c>
      <c r="E495">
        <v>4</v>
      </c>
      <c r="F495" t="s">
        <v>81</v>
      </c>
      <c r="G495">
        <v>20030321</v>
      </c>
      <c r="H495" t="s">
        <v>3079</v>
      </c>
      <c r="I495" t="s">
        <v>3080</v>
      </c>
      <c r="J495" t="s">
        <v>3081</v>
      </c>
      <c r="K495" t="s">
        <v>141</v>
      </c>
      <c r="L495" t="s">
        <v>81</v>
      </c>
      <c r="M495" t="s">
        <v>1561</v>
      </c>
      <c r="O495" s="2" t="str">
        <f>IFERROR(IF($B495="","",INDEX(所属情報!$E:$E,MATCH($A495,所属情報!$A:$A,0))),"")</f>
        <v>Kansai Gaidai Univ.</v>
      </c>
      <c r="P495" s="2" t="str">
        <f t="shared" si="21"/>
        <v>杉山　静香 (4)</v>
      </c>
      <c r="Q495" s="2" t="str">
        <f t="shared" si="22"/>
        <v>ｽｷﾞﾔﾏ ｼｽﾞｶ</v>
      </c>
      <c r="R495" s="2" t="str">
        <f t="shared" si="23"/>
        <v>SUGIYAMA Shizuka (03)</v>
      </c>
      <c r="S495" s="2" t="str">
        <f>IFERROR(IF($F495="","",INDEX(リスト!$C:$C,MATCH($F495,リスト!$B:$B,0))),"")</f>
        <v>21</v>
      </c>
      <c r="T495" s="2" t="str">
        <f>IFERROR(IF($K495="","",INDEX(リスト!$F:$F,MATCH($K495,リスト!$E:$E,0))),"")</f>
        <v>JPN</v>
      </c>
      <c r="U495" s="2" t="str">
        <f>IF($B495="","",RIGHT($G495*1000+200+COUNTIF($G$2:$G495,$G495),9))</f>
        <v>030321201</v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>美濃加茂・岐　阜</v>
      </c>
    </row>
    <row r="496" spans="1:22" x14ac:dyDescent="0.45">
      <c r="A496" t="s">
        <v>3068</v>
      </c>
      <c r="B496">
        <v>495</v>
      </c>
      <c r="C496" t="s">
        <v>3082</v>
      </c>
      <c r="D496" t="s">
        <v>3083</v>
      </c>
      <c r="E496">
        <v>4</v>
      </c>
      <c r="F496" t="s">
        <v>69</v>
      </c>
      <c r="G496">
        <v>20020509</v>
      </c>
      <c r="H496" t="s">
        <v>3084</v>
      </c>
      <c r="I496" t="s">
        <v>1507</v>
      </c>
      <c r="J496" t="s">
        <v>719</v>
      </c>
      <c r="K496" t="s">
        <v>141</v>
      </c>
      <c r="L496" t="s">
        <v>69</v>
      </c>
      <c r="M496" t="s">
        <v>3085</v>
      </c>
      <c r="O496" s="2" t="str">
        <f>IFERROR(IF($B496="","",INDEX(所属情報!$E:$E,MATCH($A496,所属情報!$A:$A,0))),"")</f>
        <v>Kansai Gaidai Univ.</v>
      </c>
      <c r="P496" s="2" t="str">
        <f t="shared" si="21"/>
        <v>武田　芽依 (4)</v>
      </c>
      <c r="Q496" s="2" t="str">
        <f t="shared" si="22"/>
        <v>ﾀｹﾀﾞ ﾒｲ</v>
      </c>
      <c r="R496" s="2" t="str">
        <f t="shared" si="23"/>
        <v>TAKEDA Mei (02)</v>
      </c>
      <c r="S496" s="2" t="str">
        <f>IFERROR(IF($F496="","",INDEX(リスト!$C:$C,MATCH($F496,リスト!$B:$B,0))),"")</f>
        <v>15</v>
      </c>
      <c r="T496" s="2" t="str">
        <f>IFERROR(IF($K496="","",INDEX(リスト!$F:$F,MATCH($K496,リスト!$E:$E,0))),"")</f>
        <v>JPN</v>
      </c>
      <c r="U496" s="2" t="str">
        <f>IF($B496="","",RIGHT($G496*1000+200+COUNTIF($G$2:$G496,$G496),9))</f>
        <v>020509201</v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>新潟明訓・新　潟</v>
      </c>
    </row>
    <row r="497" spans="1:22" x14ac:dyDescent="0.45">
      <c r="A497" t="s">
        <v>3068</v>
      </c>
      <c r="B497">
        <v>496</v>
      </c>
      <c r="C497" t="s">
        <v>3086</v>
      </c>
      <c r="D497" t="s">
        <v>3087</v>
      </c>
      <c r="E497">
        <v>4</v>
      </c>
      <c r="F497" t="s">
        <v>968</v>
      </c>
      <c r="G497">
        <v>20020819</v>
      </c>
      <c r="H497" t="s">
        <v>3088</v>
      </c>
      <c r="I497" t="s">
        <v>723</v>
      </c>
      <c r="J497" t="s">
        <v>2434</v>
      </c>
      <c r="K497" t="s">
        <v>141</v>
      </c>
      <c r="L497" t="s">
        <v>119</v>
      </c>
      <c r="M497" t="s">
        <v>840</v>
      </c>
      <c r="O497" s="2" t="str">
        <f>IFERROR(IF($B497="","",INDEX(所属情報!$E:$E,MATCH($A497,所属情報!$A:$A,0))),"")</f>
        <v>Kansai Gaidai Univ.</v>
      </c>
      <c r="P497" s="2" t="str">
        <f t="shared" si="21"/>
        <v>西田　涼夏 (4)</v>
      </c>
      <c r="Q497" s="2" t="str">
        <f t="shared" si="22"/>
        <v>ﾆｼﾀﾞ ｽｽﾞｶ</v>
      </c>
      <c r="R497" s="2" t="str">
        <f t="shared" si="23"/>
        <v>NISHIDA Suzuka (02)</v>
      </c>
      <c r="S497" s="2" t="str">
        <f>IFERROR(IF($F497="","",INDEX(リスト!$C:$C,MATCH($F497,リスト!$B:$B,0))),"")</f>
        <v>49</v>
      </c>
      <c r="T497" s="2" t="str">
        <f>IFERROR(IF($K497="","",INDEX(リスト!$F:$F,MATCH($K497,リスト!$E:$E,0))),"")</f>
        <v>JPN</v>
      </c>
      <c r="U497" s="2" t="str">
        <f>IF($B497="","",RIGHT($G497*1000+200+COUNTIF($G$2:$G497,$G497),9))</f>
        <v>020819201</v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>北九州市立・福　岡</v>
      </c>
    </row>
    <row r="498" spans="1:22" x14ac:dyDescent="0.45">
      <c r="A498" t="s">
        <v>3068</v>
      </c>
      <c r="B498">
        <v>497</v>
      </c>
      <c r="C498" t="s">
        <v>3089</v>
      </c>
      <c r="D498" t="s">
        <v>3090</v>
      </c>
      <c r="E498">
        <v>4</v>
      </c>
      <c r="F498" t="s">
        <v>93</v>
      </c>
      <c r="G498">
        <v>20020815</v>
      </c>
      <c r="H498" t="s">
        <v>3091</v>
      </c>
      <c r="I498" t="s">
        <v>3092</v>
      </c>
      <c r="J498" t="s">
        <v>1406</v>
      </c>
      <c r="K498" t="s">
        <v>141</v>
      </c>
      <c r="L498" t="s">
        <v>93</v>
      </c>
      <c r="M498" t="s">
        <v>1907</v>
      </c>
      <c r="O498" s="2" t="str">
        <f>IFERROR(IF($B498="","",INDEX(所属情報!$E:$E,MATCH($A498,所属情報!$A:$A,0))),"")</f>
        <v>Kansai Gaidai Univ.</v>
      </c>
      <c r="P498" s="2" t="str">
        <f t="shared" si="21"/>
        <v>増原　なつみ (4)</v>
      </c>
      <c r="Q498" s="2" t="str">
        <f t="shared" si="22"/>
        <v>ﾏｽﾊﾗ ﾅﾂﾐ</v>
      </c>
      <c r="R498" s="2" t="str">
        <f t="shared" si="23"/>
        <v>MASUHARA Natsumi (02)</v>
      </c>
      <c r="S498" s="2" t="str">
        <f>IFERROR(IF($F498="","",INDEX(リスト!$C:$C,MATCH($F498,リスト!$B:$B,0))),"")</f>
        <v>27</v>
      </c>
      <c r="T498" s="2" t="str">
        <f>IFERROR(IF($K498="","",INDEX(リスト!$F:$F,MATCH($K498,リスト!$E:$E,0))),"")</f>
        <v>JPN</v>
      </c>
      <c r="U498" s="2" t="str">
        <f>IF($B498="","",RIGHT($G498*1000+200+COUNTIF($G$2:$G498,$G498),9))</f>
        <v>020815201</v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>大阪薫英女学院・大　阪</v>
      </c>
    </row>
    <row r="499" spans="1:22" x14ac:dyDescent="0.45">
      <c r="A499" t="s">
        <v>3068</v>
      </c>
      <c r="B499">
        <v>498</v>
      </c>
      <c r="C499" t="s">
        <v>3093</v>
      </c>
      <c r="D499" t="s">
        <v>3094</v>
      </c>
      <c r="E499">
        <v>4</v>
      </c>
      <c r="F499" t="s">
        <v>65</v>
      </c>
      <c r="G499">
        <v>20020407</v>
      </c>
      <c r="H499" t="s">
        <v>3095</v>
      </c>
      <c r="I499" t="s">
        <v>3096</v>
      </c>
      <c r="J499" t="s">
        <v>2479</v>
      </c>
      <c r="K499" t="s">
        <v>141</v>
      </c>
      <c r="L499" t="s">
        <v>65</v>
      </c>
      <c r="M499" t="s">
        <v>3097</v>
      </c>
      <c r="O499" s="2" t="str">
        <f>IFERROR(IF($B499="","",INDEX(所属情報!$E:$E,MATCH($A499,所属情報!$A:$A,0))),"")</f>
        <v>Kansai Gaidai Univ.</v>
      </c>
      <c r="P499" s="2" t="str">
        <f t="shared" si="21"/>
        <v>三輪　南菜子 (4)</v>
      </c>
      <c r="Q499" s="2" t="str">
        <f t="shared" si="22"/>
        <v>ﾐﾜ ﾅﾅｺ</v>
      </c>
      <c r="R499" s="2" t="str">
        <f t="shared" si="23"/>
        <v>MIWA Nanako (02)</v>
      </c>
      <c r="S499" s="2" t="str">
        <f>IFERROR(IF($F499="","",INDEX(リスト!$C:$C,MATCH($F499,リスト!$B:$B,0))),"")</f>
        <v>13</v>
      </c>
      <c r="T499" s="2" t="str">
        <f>IFERROR(IF($K499="","",INDEX(リスト!$F:$F,MATCH($K499,リスト!$E:$E,0))),"")</f>
        <v>JPN</v>
      </c>
      <c r="U499" s="2" t="str">
        <f>IF($B499="","",RIGHT($G499*1000+200+COUNTIF($G$2:$G499,$G499),9))</f>
        <v>020407201</v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>錦城学園・東　京</v>
      </c>
    </row>
    <row r="500" spans="1:22" x14ac:dyDescent="0.45">
      <c r="A500" t="s">
        <v>3068</v>
      </c>
      <c r="B500">
        <v>499</v>
      </c>
      <c r="C500" t="s">
        <v>3098</v>
      </c>
      <c r="D500" t="s">
        <v>3099</v>
      </c>
      <c r="E500">
        <v>3</v>
      </c>
      <c r="F500" t="s">
        <v>61</v>
      </c>
      <c r="G500">
        <v>20030417</v>
      </c>
      <c r="H500" t="s">
        <v>3100</v>
      </c>
      <c r="I500" t="s">
        <v>3101</v>
      </c>
      <c r="J500" t="s">
        <v>2358</v>
      </c>
      <c r="K500" t="s">
        <v>141</v>
      </c>
      <c r="L500" t="s">
        <v>47</v>
      </c>
      <c r="M500" t="s">
        <v>2651</v>
      </c>
      <c r="O500" s="2" t="str">
        <f>IFERROR(IF($B500="","",INDEX(所属情報!$E:$E,MATCH($A500,所属情報!$A:$A,0))),"")</f>
        <v>Kansai Gaidai Univ.</v>
      </c>
      <c r="P500" s="2" t="str">
        <f t="shared" si="21"/>
        <v>札場　美桜 (3)</v>
      </c>
      <c r="Q500" s="2" t="str">
        <f t="shared" si="22"/>
        <v>ﾌﾀﾞﾊﾞ ﾐｵ</v>
      </c>
      <c r="R500" s="2" t="str">
        <f t="shared" si="23"/>
        <v>FUDABA Mio (03)</v>
      </c>
      <c r="S500" s="2" t="str">
        <f>IFERROR(IF($F500="","",INDEX(リスト!$C:$C,MATCH($F500,リスト!$B:$B,0))),"")</f>
        <v>11</v>
      </c>
      <c r="T500" s="2" t="str">
        <f>IFERROR(IF($K500="","",INDEX(リスト!$F:$F,MATCH($K500,リスト!$E:$E,0))),"")</f>
        <v>JPN</v>
      </c>
      <c r="U500" s="2" t="str">
        <f>IF($B500="","",RIGHT($G500*1000+200+COUNTIF($G$2:$G500,$G500),9))</f>
        <v>030417201</v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>仙台育英学園・宮　城</v>
      </c>
    </row>
    <row r="501" spans="1:22" x14ac:dyDescent="0.45">
      <c r="A501" t="s">
        <v>3068</v>
      </c>
      <c r="B501">
        <v>500</v>
      </c>
      <c r="C501" t="s">
        <v>3102</v>
      </c>
      <c r="D501" t="s">
        <v>3103</v>
      </c>
      <c r="E501">
        <v>3</v>
      </c>
      <c r="F501" t="s">
        <v>91</v>
      </c>
      <c r="G501">
        <v>20030811</v>
      </c>
      <c r="H501" t="s">
        <v>3104</v>
      </c>
      <c r="I501" t="s">
        <v>3105</v>
      </c>
      <c r="J501" t="s">
        <v>3106</v>
      </c>
      <c r="K501" t="s">
        <v>141</v>
      </c>
      <c r="L501" t="s">
        <v>91</v>
      </c>
      <c r="M501" t="s">
        <v>1170</v>
      </c>
      <c r="O501" s="2" t="str">
        <f>IFERROR(IF($B501="","",INDEX(所属情報!$E:$E,MATCH($A501,所属情報!$A:$A,0))),"")</f>
        <v>Kansai Gaidai Univ.</v>
      </c>
      <c r="P501" s="2" t="str">
        <f t="shared" si="21"/>
        <v>松井　あれさ (3)</v>
      </c>
      <c r="Q501" s="2" t="str">
        <f t="shared" si="22"/>
        <v>ﾏﾂｲ ｱﾚｻ</v>
      </c>
      <c r="R501" s="2" t="str">
        <f t="shared" si="23"/>
        <v>MATSUI Aresa (03)</v>
      </c>
      <c r="S501" s="2" t="str">
        <f>IFERROR(IF($F501="","",INDEX(リスト!$C:$C,MATCH($F501,リスト!$B:$B,0))),"")</f>
        <v>26</v>
      </c>
      <c r="T501" s="2" t="str">
        <f>IFERROR(IF($K501="","",INDEX(リスト!$F:$F,MATCH($K501,リスト!$E:$E,0))),"")</f>
        <v>JPN</v>
      </c>
      <c r="U501" s="2" t="str">
        <f>IF($B501="","",RIGHT($G501*1000+200+COUNTIF($G$2:$G501,$G501),9))</f>
        <v>030811201</v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>京都光華・京　都</v>
      </c>
    </row>
    <row r="502" spans="1:22" x14ac:dyDescent="0.45">
      <c r="A502" t="s">
        <v>3068</v>
      </c>
      <c r="B502">
        <v>501</v>
      </c>
      <c r="C502" t="s">
        <v>3107</v>
      </c>
      <c r="D502" t="s">
        <v>3108</v>
      </c>
      <c r="E502">
        <v>3</v>
      </c>
      <c r="F502" t="s">
        <v>45</v>
      </c>
      <c r="G502">
        <v>20040113</v>
      </c>
      <c r="H502" t="s">
        <v>3109</v>
      </c>
      <c r="I502" t="s">
        <v>3110</v>
      </c>
      <c r="J502" t="s">
        <v>2535</v>
      </c>
      <c r="K502" t="s">
        <v>141</v>
      </c>
      <c r="L502" t="s">
        <v>45</v>
      </c>
      <c r="M502" t="s">
        <v>3111</v>
      </c>
      <c r="O502" s="2" t="str">
        <f>IFERROR(IF($B502="","",INDEX(所属情報!$E:$E,MATCH($A502,所属情報!$A:$A,0))),"")</f>
        <v>Kansai Gaidai Univ.</v>
      </c>
      <c r="P502" s="2" t="str">
        <f t="shared" si="21"/>
        <v>水川　陽香留 (3)</v>
      </c>
      <c r="Q502" s="2" t="str">
        <f t="shared" si="22"/>
        <v>ﾐｽﾞｶﾜ ﾋｶﾙ</v>
      </c>
      <c r="R502" s="2" t="str">
        <f t="shared" si="23"/>
        <v>MIZUKAWA Hikaru (04)</v>
      </c>
      <c r="S502" s="2" t="str">
        <f>IFERROR(IF($F502="","",INDEX(リスト!$C:$C,MATCH($F502,リスト!$B:$B,0))),"")</f>
        <v>03</v>
      </c>
      <c r="T502" s="2" t="str">
        <f>IFERROR(IF($K502="","",INDEX(リスト!$F:$F,MATCH($K502,リスト!$E:$E,0))),"")</f>
        <v>JPN</v>
      </c>
      <c r="U502" s="2" t="str">
        <f>IF($B502="","",RIGHT($G502*1000+200+COUNTIF($G$2:$G502,$G502),9))</f>
        <v>040113202</v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>盛岡第四・岩　手</v>
      </c>
    </row>
    <row r="503" spans="1:22" x14ac:dyDescent="0.45">
      <c r="A503" t="s">
        <v>3068</v>
      </c>
      <c r="B503">
        <v>502</v>
      </c>
      <c r="C503" t="s">
        <v>3112</v>
      </c>
      <c r="D503" t="s">
        <v>3113</v>
      </c>
      <c r="E503">
        <v>3</v>
      </c>
      <c r="F503" t="s">
        <v>93</v>
      </c>
      <c r="G503">
        <v>20030816</v>
      </c>
      <c r="H503" t="s">
        <v>3114</v>
      </c>
      <c r="I503" t="s">
        <v>3115</v>
      </c>
      <c r="J503" t="s">
        <v>1788</v>
      </c>
      <c r="K503" t="s">
        <v>141</v>
      </c>
      <c r="L503" t="s">
        <v>93</v>
      </c>
      <c r="M503" t="s">
        <v>783</v>
      </c>
      <c r="O503" s="2" t="str">
        <f>IFERROR(IF($B503="","",INDEX(所属情報!$E:$E,MATCH($A503,所属情報!$A:$A,0))),"")</f>
        <v>Kansai Gaidai Univ.</v>
      </c>
      <c r="P503" s="2" t="str">
        <f t="shared" si="21"/>
        <v>室山　優奈 (3)</v>
      </c>
      <c r="Q503" s="2" t="str">
        <f t="shared" si="22"/>
        <v>ﾑﾛﾔﾏ ﾕｳﾅ</v>
      </c>
      <c r="R503" s="2" t="str">
        <f t="shared" si="23"/>
        <v>MUROYAMA Yuna (03)</v>
      </c>
      <c r="S503" s="2" t="str">
        <f>IFERROR(IF($F503="","",INDEX(リスト!$C:$C,MATCH($F503,リスト!$B:$B,0))),"")</f>
        <v>27</v>
      </c>
      <c r="T503" s="2" t="str">
        <f>IFERROR(IF($K503="","",INDEX(リスト!$F:$F,MATCH($K503,リスト!$E:$E,0))),"")</f>
        <v>JPN</v>
      </c>
      <c r="U503" s="2" t="str">
        <f>IF($B503="","",RIGHT($G503*1000+200+COUNTIF($G$2:$G503,$G503),9))</f>
        <v>030816202</v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>東大阪大敬愛・大　阪</v>
      </c>
    </row>
    <row r="504" spans="1:22" x14ac:dyDescent="0.45">
      <c r="A504" t="s">
        <v>3068</v>
      </c>
      <c r="B504">
        <v>503</v>
      </c>
      <c r="C504" t="s">
        <v>3116</v>
      </c>
      <c r="D504" t="s">
        <v>3117</v>
      </c>
      <c r="E504">
        <v>2</v>
      </c>
      <c r="F504" t="s">
        <v>91</v>
      </c>
      <c r="G504">
        <v>20040810</v>
      </c>
      <c r="H504" t="s">
        <v>3118</v>
      </c>
      <c r="I504" t="s">
        <v>1128</v>
      </c>
      <c r="J504" t="s">
        <v>2804</v>
      </c>
      <c r="K504" t="s">
        <v>141</v>
      </c>
      <c r="L504" t="s">
        <v>91</v>
      </c>
      <c r="M504" t="s">
        <v>1170</v>
      </c>
      <c r="O504" s="2" t="str">
        <f>IFERROR(IF($B504="","",INDEX(所属情報!$E:$E,MATCH($A504,所属情報!$A:$A,0))),"")</f>
        <v>Kansai Gaidai Univ.</v>
      </c>
      <c r="P504" s="2" t="str">
        <f t="shared" si="21"/>
        <v>中村　百合花 (2)</v>
      </c>
      <c r="Q504" s="2" t="str">
        <f t="shared" si="22"/>
        <v>ﾅｶﾑﾗ ﾕﾘｶ</v>
      </c>
      <c r="R504" s="2" t="str">
        <f t="shared" si="23"/>
        <v>NAKAMURA Yurika (04)</v>
      </c>
      <c r="S504" s="2" t="str">
        <f>IFERROR(IF($F504="","",INDEX(リスト!$C:$C,MATCH($F504,リスト!$B:$B,0))),"")</f>
        <v>26</v>
      </c>
      <c r="T504" s="2" t="str">
        <f>IFERROR(IF($K504="","",INDEX(リスト!$F:$F,MATCH($K504,リスト!$E:$E,0))),"")</f>
        <v>JPN</v>
      </c>
      <c r="U504" s="2" t="str">
        <f>IF($B504="","",RIGHT($G504*1000+200+COUNTIF($G$2:$G504,$G504),9))</f>
        <v>040810201</v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>京都光華・京　都</v>
      </c>
    </row>
    <row r="505" spans="1:22" x14ac:dyDescent="0.45">
      <c r="A505" t="s">
        <v>3068</v>
      </c>
      <c r="B505">
        <v>504</v>
      </c>
      <c r="C505" t="s">
        <v>3119</v>
      </c>
      <c r="D505" t="s">
        <v>3120</v>
      </c>
      <c r="E505">
        <v>2</v>
      </c>
      <c r="F505" t="s">
        <v>101</v>
      </c>
      <c r="G505">
        <v>20041111</v>
      </c>
      <c r="H505" t="s">
        <v>3121</v>
      </c>
      <c r="I505" t="s">
        <v>3122</v>
      </c>
      <c r="J505" t="s">
        <v>3123</v>
      </c>
      <c r="K505" t="s">
        <v>141</v>
      </c>
      <c r="L505" t="s">
        <v>101</v>
      </c>
      <c r="M505" t="s">
        <v>818</v>
      </c>
      <c r="O505" s="2" t="str">
        <f>IFERROR(IF($B505="","",INDEX(所属情報!$E:$E,MATCH($A505,所属情報!$A:$A,0))),"")</f>
        <v>Kansai Gaidai Univ.</v>
      </c>
      <c r="P505" s="2" t="str">
        <f t="shared" si="21"/>
        <v>矢吹　美宙 (2)</v>
      </c>
      <c r="Q505" s="2" t="str">
        <f t="shared" si="22"/>
        <v>ﾔﾌﾞｷ ﾐｿﾗ</v>
      </c>
      <c r="R505" s="2" t="str">
        <f t="shared" si="23"/>
        <v>YABUKI Misora (04)</v>
      </c>
      <c r="S505" s="2" t="str">
        <f>IFERROR(IF($F505="","",INDEX(リスト!$C:$C,MATCH($F505,リスト!$B:$B,0))),"")</f>
        <v>31</v>
      </c>
      <c r="T505" s="2" t="str">
        <f>IFERROR(IF($K505="","",INDEX(リスト!$F:$F,MATCH($K505,リスト!$E:$E,0))),"")</f>
        <v>JPN</v>
      </c>
      <c r="U505" s="2" t="str">
        <f>IF($B505="","",RIGHT($G505*1000+200+COUNTIF($G$2:$G505,$G505),9))</f>
        <v>041111201</v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>倉吉東・鳥　取</v>
      </c>
    </row>
    <row r="506" spans="1:22" x14ac:dyDescent="0.45">
      <c r="A506" t="s">
        <v>3068</v>
      </c>
      <c r="B506">
        <v>505</v>
      </c>
      <c r="C506" t="s">
        <v>3124</v>
      </c>
      <c r="D506" t="s">
        <v>3125</v>
      </c>
      <c r="E506">
        <v>2</v>
      </c>
      <c r="F506" t="s">
        <v>85</v>
      </c>
      <c r="G506">
        <v>20041227</v>
      </c>
      <c r="H506" t="s">
        <v>3126</v>
      </c>
      <c r="I506" t="s">
        <v>1623</v>
      </c>
      <c r="J506" t="s">
        <v>3127</v>
      </c>
      <c r="K506" t="s">
        <v>141</v>
      </c>
      <c r="L506" t="s">
        <v>85</v>
      </c>
      <c r="M506" t="s">
        <v>1338</v>
      </c>
      <c r="O506" s="2" t="str">
        <f>IFERROR(IF($B506="","",INDEX(所属情報!$E:$E,MATCH($A506,所属情報!$A:$A,0))),"")</f>
        <v>Kansai Gaidai Univ.</v>
      </c>
      <c r="P506" s="2" t="str">
        <f t="shared" si="21"/>
        <v>林　那優 (2)</v>
      </c>
      <c r="Q506" s="2" t="str">
        <f t="shared" si="22"/>
        <v>ﾊﾔｼ ﾅﾕ</v>
      </c>
      <c r="R506" s="2" t="str">
        <f t="shared" si="23"/>
        <v>HAYASHI Nayu (04)</v>
      </c>
      <c r="S506" s="2" t="str">
        <f>IFERROR(IF($F506="","",INDEX(リスト!$C:$C,MATCH($F506,リスト!$B:$B,0))),"")</f>
        <v>23</v>
      </c>
      <c r="T506" s="2" t="str">
        <f>IFERROR(IF($K506="","",INDEX(リスト!$F:$F,MATCH($K506,リスト!$E:$E,0))),"")</f>
        <v>JPN</v>
      </c>
      <c r="U506" s="2" t="str">
        <f>IF($B506="","",RIGHT($G506*1000+200+COUNTIF($G$2:$G506,$G506),9))</f>
        <v>041227202</v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>豊川・愛　知</v>
      </c>
    </row>
    <row r="507" spans="1:22" x14ac:dyDescent="0.45">
      <c r="A507" t="s">
        <v>3068</v>
      </c>
      <c r="B507">
        <v>506</v>
      </c>
      <c r="C507" t="s">
        <v>3128</v>
      </c>
      <c r="D507" t="s">
        <v>3129</v>
      </c>
      <c r="E507">
        <v>1</v>
      </c>
      <c r="F507" t="s">
        <v>69</v>
      </c>
      <c r="G507">
        <v>20050903</v>
      </c>
      <c r="H507" t="s">
        <v>3130</v>
      </c>
      <c r="I507" t="s">
        <v>3131</v>
      </c>
      <c r="J507" t="s">
        <v>2800</v>
      </c>
      <c r="K507" t="s">
        <v>141</v>
      </c>
      <c r="L507" t="s">
        <v>69</v>
      </c>
      <c r="M507" t="s">
        <v>3085</v>
      </c>
      <c r="O507" s="2" t="str">
        <f>IFERROR(IF($B507="","",INDEX(所属情報!$E:$E,MATCH($A507,所属情報!$A:$A,0))),"")</f>
        <v>Kansai Gaidai Univ.</v>
      </c>
      <c r="P507" s="2" t="str">
        <f t="shared" si="21"/>
        <v>寺木　みのり (1)</v>
      </c>
      <c r="Q507" s="2" t="str">
        <f t="shared" si="22"/>
        <v>ﾃﾗｷ ﾐﾉﾘ</v>
      </c>
      <c r="R507" s="2" t="str">
        <f t="shared" si="23"/>
        <v>TERAKI Minori (05)</v>
      </c>
      <c r="S507" s="2" t="str">
        <f>IFERROR(IF($F507="","",INDEX(リスト!$C:$C,MATCH($F507,リスト!$B:$B,0))),"")</f>
        <v>15</v>
      </c>
      <c r="T507" s="2" t="str">
        <f>IFERROR(IF($K507="","",INDEX(リスト!$F:$F,MATCH($K507,リスト!$E:$E,0))),"")</f>
        <v>JPN</v>
      </c>
      <c r="U507" s="2" t="str">
        <f>IF($B507="","",RIGHT($G507*1000+200+COUNTIF($G$2:$G507,$G507),9))</f>
        <v>050903202</v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>新潟明訓・新　潟</v>
      </c>
    </row>
    <row r="508" spans="1:22" x14ac:dyDescent="0.45">
      <c r="A508" t="s">
        <v>3068</v>
      </c>
      <c r="B508">
        <v>507</v>
      </c>
      <c r="C508" t="s">
        <v>3132</v>
      </c>
      <c r="D508" t="s">
        <v>3133</v>
      </c>
      <c r="E508">
        <v>1</v>
      </c>
      <c r="F508" t="s">
        <v>95</v>
      </c>
      <c r="G508">
        <v>20060222</v>
      </c>
      <c r="H508" t="s">
        <v>3134</v>
      </c>
      <c r="I508" t="s">
        <v>3135</v>
      </c>
      <c r="J508" t="s">
        <v>2301</v>
      </c>
      <c r="K508" t="s">
        <v>141</v>
      </c>
      <c r="L508" t="s">
        <v>95</v>
      </c>
      <c r="M508" t="s">
        <v>922</v>
      </c>
      <c r="O508" s="2" t="str">
        <f>IFERROR(IF($B508="","",INDEX(所属情報!$E:$E,MATCH($A508,所属情報!$A:$A,0))),"")</f>
        <v>Kansai Gaidai Univ.</v>
      </c>
      <c r="P508" s="2" t="str">
        <f t="shared" si="21"/>
        <v>後田　乃愛 (1)</v>
      </c>
      <c r="Q508" s="2" t="str">
        <f t="shared" si="22"/>
        <v>ｳｼﾛﾀﾞ ﾉｱ</v>
      </c>
      <c r="R508" s="2" t="str">
        <f t="shared" si="23"/>
        <v>USHIRODA Noa (06)</v>
      </c>
      <c r="S508" s="2" t="str">
        <f>IFERROR(IF($F508="","",INDEX(リスト!$C:$C,MATCH($F508,リスト!$B:$B,0))),"")</f>
        <v>28</v>
      </c>
      <c r="T508" s="2" t="str">
        <f>IFERROR(IF($K508="","",INDEX(リスト!$F:$F,MATCH($K508,リスト!$E:$E,0))),"")</f>
        <v>JPN</v>
      </c>
      <c r="U508" s="2" t="str">
        <f>IF($B508="","",RIGHT($G508*1000+200+COUNTIF($G$2:$G508,$G508),9))</f>
        <v>060222201</v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>園田学園・兵　庫</v>
      </c>
    </row>
    <row r="509" spans="1:22" x14ac:dyDescent="0.45">
      <c r="A509" t="s">
        <v>3068</v>
      </c>
      <c r="B509">
        <v>508</v>
      </c>
      <c r="C509" t="s">
        <v>3136</v>
      </c>
      <c r="D509" t="s">
        <v>3137</v>
      </c>
      <c r="E509">
        <v>1</v>
      </c>
      <c r="F509" t="s">
        <v>41</v>
      </c>
      <c r="G509">
        <v>20050616</v>
      </c>
      <c r="H509" t="s">
        <v>3138</v>
      </c>
      <c r="I509" t="s">
        <v>1772</v>
      </c>
      <c r="J509" t="s">
        <v>3139</v>
      </c>
      <c r="K509" t="s">
        <v>141</v>
      </c>
      <c r="L509" t="s">
        <v>41</v>
      </c>
      <c r="M509" t="s">
        <v>2897</v>
      </c>
      <c r="O509" s="2" t="str">
        <f>IFERROR(IF($B509="","",INDEX(所属情報!$E:$E,MATCH($A509,所属情報!$A:$A,0))),"")</f>
        <v>Kansai Gaidai Univ.</v>
      </c>
      <c r="P509" s="2" t="str">
        <f t="shared" si="21"/>
        <v>本田　愛咲緋 (1)</v>
      </c>
      <c r="Q509" s="2" t="str">
        <f t="shared" si="22"/>
        <v>ﾎﾝﾀﾞ ｱｻﾋ</v>
      </c>
      <c r="R509" s="2" t="str">
        <f t="shared" si="23"/>
        <v>HONDA Asahi (05)</v>
      </c>
      <c r="S509" s="2" t="str">
        <f>IFERROR(IF($F509="","",INDEX(リスト!$C:$C,MATCH($F509,リスト!$B:$B,0))),"")</f>
        <v>01</v>
      </c>
      <c r="T509" s="2" t="str">
        <f>IFERROR(IF($K509="","",INDEX(リスト!$F:$F,MATCH($K509,リスト!$E:$E,0))),"")</f>
        <v>JPN</v>
      </c>
      <c r="U509" s="2" t="str">
        <f>IF($B509="","",RIGHT($G509*1000+200+COUNTIF($G$2:$G509,$G509),9))</f>
        <v>050616201</v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>旭川龍谷・北海道</v>
      </c>
    </row>
    <row r="510" spans="1:22" x14ac:dyDescent="0.45">
      <c r="A510" t="s">
        <v>3068</v>
      </c>
      <c r="B510">
        <v>509</v>
      </c>
      <c r="C510" t="s">
        <v>3140</v>
      </c>
      <c r="D510" t="s">
        <v>3141</v>
      </c>
      <c r="E510">
        <v>1</v>
      </c>
      <c r="F510" t="s">
        <v>93</v>
      </c>
      <c r="G510">
        <v>20050520</v>
      </c>
      <c r="H510" t="s">
        <v>3142</v>
      </c>
      <c r="I510" t="s">
        <v>3115</v>
      </c>
      <c r="J510" t="s">
        <v>1225</v>
      </c>
      <c r="K510" t="s">
        <v>141</v>
      </c>
      <c r="L510" t="s">
        <v>93</v>
      </c>
      <c r="M510" t="s">
        <v>1987</v>
      </c>
      <c r="O510" s="2" t="str">
        <f>IFERROR(IF($B510="","",INDEX(所属情報!$E:$E,MATCH($A510,所属情報!$A:$A,0))),"")</f>
        <v>Kansai Gaidai Univ.</v>
      </c>
      <c r="P510" s="2" t="str">
        <f t="shared" si="21"/>
        <v>室山　実優 (1)</v>
      </c>
      <c r="Q510" s="2" t="str">
        <f t="shared" si="22"/>
        <v>ﾑﾛﾔﾏ ﾐﾕ</v>
      </c>
      <c r="R510" s="2" t="str">
        <f t="shared" si="23"/>
        <v>MUROYAMA Miyu (05)</v>
      </c>
      <c r="S510" s="2" t="str">
        <f>IFERROR(IF($F510="","",INDEX(リスト!$C:$C,MATCH($F510,リスト!$B:$B,0))),"")</f>
        <v>27</v>
      </c>
      <c r="T510" s="2" t="str">
        <f>IFERROR(IF($K510="","",INDEX(リスト!$F:$F,MATCH($K510,リスト!$E:$E,0))),"")</f>
        <v>JPN</v>
      </c>
      <c r="U510" s="2" t="str">
        <f>IF($B510="","",RIGHT($G510*1000+200+COUNTIF($G$2:$G510,$G510),9))</f>
        <v>050520201</v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>香里ヌヴェール学院・大　阪</v>
      </c>
    </row>
    <row r="511" spans="1:22" x14ac:dyDescent="0.45">
      <c r="A511" t="s">
        <v>3068</v>
      </c>
      <c r="B511">
        <v>510</v>
      </c>
      <c r="C511" t="s">
        <v>3143</v>
      </c>
      <c r="D511" t="s">
        <v>3144</v>
      </c>
      <c r="E511">
        <v>4</v>
      </c>
      <c r="F511" t="s">
        <v>93</v>
      </c>
      <c r="G511">
        <v>20021203</v>
      </c>
      <c r="H511" t="s">
        <v>3145</v>
      </c>
      <c r="I511" t="s">
        <v>1410</v>
      </c>
      <c r="J511" t="s">
        <v>1706</v>
      </c>
      <c r="K511" t="s">
        <v>141</v>
      </c>
      <c r="L511" t="s">
        <v>93</v>
      </c>
      <c r="M511" t="s">
        <v>1144</v>
      </c>
      <c r="O511" s="2" t="str">
        <f>IFERROR(IF($B511="","",INDEX(所属情報!$E:$E,MATCH($A511,所属情報!$A:$A,0))),"")</f>
        <v>Kansai Gaidai Univ.</v>
      </c>
      <c r="P511" s="2" t="str">
        <f t="shared" si="21"/>
        <v>森脇　奈々 (4)</v>
      </c>
      <c r="Q511" s="2" t="str">
        <f t="shared" si="22"/>
        <v>ﾓﾘﾜｷ ﾅﾅ</v>
      </c>
      <c r="R511" s="2" t="str">
        <f t="shared" si="23"/>
        <v>MORIWAKI Nana (02)</v>
      </c>
      <c r="S511" s="2" t="str">
        <f>IFERROR(IF($F511="","",INDEX(リスト!$C:$C,MATCH($F511,リスト!$B:$B,0))),"")</f>
        <v>27</v>
      </c>
      <c r="T511" s="2" t="str">
        <f>IFERROR(IF($K511="","",INDEX(リスト!$F:$F,MATCH($K511,リスト!$E:$E,0))),"")</f>
        <v>JPN</v>
      </c>
      <c r="U511" s="2" t="str">
        <f>IF($B511="","",RIGHT($G511*1000+200+COUNTIF($G$2:$G511,$G511),9))</f>
        <v>021203201</v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>大阪桐蔭・大　阪</v>
      </c>
    </row>
    <row r="512" spans="1:22" x14ac:dyDescent="0.45">
      <c r="A512" t="s">
        <v>3068</v>
      </c>
      <c r="B512">
        <v>511</v>
      </c>
      <c r="C512" t="s">
        <v>3146</v>
      </c>
      <c r="D512" t="s">
        <v>3147</v>
      </c>
      <c r="E512">
        <v>4</v>
      </c>
      <c r="F512" t="s">
        <v>93</v>
      </c>
      <c r="G512">
        <v>20020715</v>
      </c>
      <c r="H512" t="s">
        <v>3148</v>
      </c>
      <c r="I512" t="s">
        <v>3149</v>
      </c>
      <c r="J512" t="s">
        <v>3150</v>
      </c>
      <c r="K512" t="s">
        <v>141</v>
      </c>
      <c r="L512" t="s">
        <v>133</v>
      </c>
      <c r="M512" t="s">
        <v>3151</v>
      </c>
      <c r="O512" s="2" t="str">
        <f>IFERROR(IF($B512="","",INDEX(所属情報!$E:$E,MATCH($A512,所属情報!$A:$A,0))),"")</f>
        <v>Kansai Gaidai Univ.</v>
      </c>
      <c r="P512" s="2" t="str">
        <f t="shared" si="21"/>
        <v>比嘉　理仁 (4)</v>
      </c>
      <c r="Q512" s="2" t="str">
        <f t="shared" si="22"/>
        <v>ﾋｶﾞ ﾘﾄ</v>
      </c>
      <c r="R512" s="2" t="str">
        <f t="shared" si="23"/>
        <v>HIGA Rito (02)</v>
      </c>
      <c r="S512" s="2" t="str">
        <f>IFERROR(IF($F512="","",INDEX(リスト!$C:$C,MATCH($F512,リスト!$B:$B,0))),"")</f>
        <v>27</v>
      </c>
      <c r="T512" s="2" t="str">
        <f>IFERROR(IF($K512="","",INDEX(リスト!$F:$F,MATCH($K512,リスト!$E:$E,0))),"")</f>
        <v>JPN</v>
      </c>
      <c r="U512" s="2" t="str">
        <f>IF($B512="","",RIGHT($G512*1000+200+COUNTIF($G$2:$G512,$G512),9))</f>
        <v>020715201</v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>普天間・沖　縄</v>
      </c>
    </row>
    <row r="513" spans="1:22" x14ac:dyDescent="0.45">
      <c r="A513" t="s">
        <v>3068</v>
      </c>
      <c r="B513">
        <v>512</v>
      </c>
      <c r="C513" t="s">
        <v>3152</v>
      </c>
      <c r="D513" t="s">
        <v>3153</v>
      </c>
      <c r="E513">
        <v>4</v>
      </c>
      <c r="F513" t="s">
        <v>91</v>
      </c>
      <c r="G513">
        <v>20020709</v>
      </c>
      <c r="H513" t="s">
        <v>3154</v>
      </c>
      <c r="I513" t="s">
        <v>3080</v>
      </c>
      <c r="J513" t="s">
        <v>1095</v>
      </c>
      <c r="K513" t="s">
        <v>141</v>
      </c>
      <c r="L513" t="s">
        <v>91</v>
      </c>
      <c r="M513" t="s">
        <v>3155</v>
      </c>
      <c r="O513" s="2" t="str">
        <f>IFERROR(IF($B513="","",INDEX(所属情報!$E:$E,MATCH($A513,所属情報!$A:$A,0))),"")</f>
        <v>Kansai Gaidai Univ.</v>
      </c>
      <c r="P513" s="2" t="str">
        <f t="shared" si="21"/>
        <v>杉山　未帆 (4)</v>
      </c>
      <c r="Q513" s="2" t="str">
        <f t="shared" si="22"/>
        <v>ｽｷﾞﾔﾏ ﾐﾎ</v>
      </c>
      <c r="R513" s="2" t="str">
        <f t="shared" si="23"/>
        <v>SUGIYAMA Miho (02)</v>
      </c>
      <c r="S513" s="2" t="str">
        <f>IFERROR(IF($F513="","",INDEX(リスト!$C:$C,MATCH($F513,リスト!$B:$B,0))),"")</f>
        <v>26</v>
      </c>
      <c r="T513" s="2" t="str">
        <f>IFERROR(IF($K513="","",INDEX(リスト!$F:$F,MATCH($K513,リスト!$E:$E,0))),"")</f>
        <v>JPN</v>
      </c>
      <c r="U513" s="2" t="str">
        <f>IF($B513="","",RIGHT($G513*1000+200+COUNTIF($G$2:$G513,$G513),9))</f>
        <v>020709201</v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>城陽・京　都</v>
      </c>
    </row>
    <row r="514" spans="1:22" x14ac:dyDescent="0.45">
      <c r="A514" t="s">
        <v>3068</v>
      </c>
      <c r="B514">
        <v>513</v>
      </c>
      <c r="C514" t="s">
        <v>3156</v>
      </c>
      <c r="D514" t="s">
        <v>3157</v>
      </c>
      <c r="E514">
        <v>3</v>
      </c>
      <c r="F514" t="s">
        <v>93</v>
      </c>
      <c r="G514">
        <v>20040326</v>
      </c>
      <c r="H514" t="s">
        <v>3158</v>
      </c>
      <c r="I514" t="s">
        <v>1106</v>
      </c>
      <c r="J514" t="s">
        <v>3159</v>
      </c>
      <c r="K514" t="s">
        <v>141</v>
      </c>
      <c r="L514" t="s">
        <v>91</v>
      </c>
      <c r="M514" t="s">
        <v>2325</v>
      </c>
      <c r="O514" s="2" t="str">
        <f>IFERROR(IF($B514="","",INDEX(所属情報!$E:$E,MATCH($A514,所属情報!$A:$A,0))),"")</f>
        <v>Kansai Gaidai Univ.</v>
      </c>
      <c r="P514" s="2" t="str">
        <f t="shared" si="21"/>
        <v>白石　羽蘭 (3)</v>
      </c>
      <c r="Q514" s="2" t="str">
        <f t="shared" si="22"/>
        <v>ｼﾗｲｼ ｳﾗﾝ</v>
      </c>
      <c r="R514" s="2" t="str">
        <f t="shared" si="23"/>
        <v>SHIRAISHI Uran (04)</v>
      </c>
      <c r="S514" s="2" t="str">
        <f>IFERROR(IF($F514="","",INDEX(リスト!$C:$C,MATCH($F514,リスト!$B:$B,0))),"")</f>
        <v>27</v>
      </c>
      <c r="T514" s="2" t="str">
        <f>IFERROR(IF($K514="","",INDEX(リスト!$F:$F,MATCH($K514,リスト!$E:$E,0))),"")</f>
        <v>JPN</v>
      </c>
      <c r="U514" s="2" t="str">
        <f>IF($B514="","",RIGHT($G514*1000+200+COUNTIF($G$2:$G514,$G514),9))</f>
        <v>040326201</v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>京都文教・京　都</v>
      </c>
    </row>
    <row r="515" spans="1:22" x14ac:dyDescent="0.45">
      <c r="A515" t="s">
        <v>3068</v>
      </c>
      <c r="B515">
        <v>514</v>
      </c>
      <c r="C515" t="s">
        <v>3160</v>
      </c>
      <c r="D515" t="s">
        <v>3161</v>
      </c>
      <c r="E515">
        <v>3</v>
      </c>
      <c r="F515" t="s">
        <v>109</v>
      </c>
      <c r="G515">
        <v>20031121</v>
      </c>
      <c r="H515" t="s">
        <v>3162</v>
      </c>
      <c r="I515" t="s">
        <v>890</v>
      </c>
      <c r="J515" t="s">
        <v>1180</v>
      </c>
      <c r="K515" t="s">
        <v>141</v>
      </c>
      <c r="L515" t="s">
        <v>109</v>
      </c>
      <c r="M515" t="s">
        <v>3163</v>
      </c>
      <c r="O515" s="2" t="str">
        <f>IFERROR(IF($B515="","",INDEX(所属情報!$E:$E,MATCH($A515,所属情報!$A:$A,0))),"")</f>
        <v>Kansai Gaidai Univ.</v>
      </c>
      <c r="P515" s="2" t="str">
        <f t="shared" ref="P515:P578" si="24">IF($C515="","",IF($E515="",$C515,$C515&amp;" ("&amp;$E515&amp;")"))</f>
        <v>伊藤　陽香 (3)</v>
      </c>
      <c r="Q515" s="2" t="str">
        <f t="shared" ref="Q515:Q578" si="25">IF($D515="","",ASC($D515))</f>
        <v>ｲﾄｳ ﾊﾙｶ</v>
      </c>
      <c r="R515" s="2" t="str">
        <f t="shared" ref="R515:R578" si="26">IF($I515="","",UPPER($I515)&amp;" "&amp;UPPER(LEFT($J515,1))&amp;LOWER(RIGHT($J515,LEN($J515)-1))&amp;" ("&amp;MID($G515,3,2)&amp;")")</f>
        <v>ITO Haruka (03)</v>
      </c>
      <c r="S515" s="2" t="str">
        <f>IFERROR(IF($F515="","",INDEX(リスト!$C:$C,MATCH($F515,リスト!$B:$B,0))),"")</f>
        <v>35</v>
      </c>
      <c r="T515" s="2" t="str">
        <f>IFERROR(IF($K515="","",INDEX(リスト!$F:$F,MATCH($K515,リスト!$E:$E,0))),"")</f>
        <v>JPN</v>
      </c>
      <c r="U515" s="2" t="str">
        <f>IF($B515="","",RIGHT($G515*1000+200+COUNTIF($G$2:$G515,$G515),9))</f>
        <v>031121201</v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>萩・山　口</v>
      </c>
    </row>
    <row r="516" spans="1:22" x14ac:dyDescent="0.45">
      <c r="A516" t="s">
        <v>3068</v>
      </c>
      <c r="B516">
        <v>515</v>
      </c>
      <c r="C516" t="s">
        <v>3164</v>
      </c>
      <c r="D516" t="s">
        <v>3165</v>
      </c>
      <c r="E516">
        <v>3</v>
      </c>
      <c r="F516" t="s">
        <v>93</v>
      </c>
      <c r="G516">
        <v>20031003</v>
      </c>
      <c r="H516" t="s">
        <v>3166</v>
      </c>
      <c r="I516" t="s">
        <v>735</v>
      </c>
      <c r="J516" t="s">
        <v>1118</v>
      </c>
      <c r="K516" t="s">
        <v>141</v>
      </c>
      <c r="L516" t="s">
        <v>111</v>
      </c>
      <c r="M516" t="s">
        <v>3167</v>
      </c>
      <c r="O516" s="2" t="str">
        <f>IFERROR(IF($B516="","",INDEX(所属情報!$E:$E,MATCH($A516,所属情報!$A:$A,0))),"")</f>
        <v>Kansai Gaidai Univ.</v>
      </c>
      <c r="P516" s="2" t="str">
        <f t="shared" si="24"/>
        <v>山本　愛花 (3)</v>
      </c>
      <c r="Q516" s="2" t="str">
        <f t="shared" si="25"/>
        <v>ﾔﾏﾓﾄ ｱｲｶ</v>
      </c>
      <c r="R516" s="2" t="str">
        <f t="shared" si="26"/>
        <v>YAMAMOTO Aika (03)</v>
      </c>
      <c r="S516" s="2" t="str">
        <f>IFERROR(IF($F516="","",INDEX(リスト!$C:$C,MATCH($F516,リスト!$B:$B,0))),"")</f>
        <v>27</v>
      </c>
      <c r="T516" s="2" t="str">
        <f>IFERROR(IF($K516="","",INDEX(リスト!$F:$F,MATCH($K516,リスト!$E:$E,0))),"")</f>
        <v>JPN</v>
      </c>
      <c r="U516" s="2" t="str">
        <f>IF($B516="","",RIGHT($G516*1000+200+COUNTIF($G$2:$G516,$G516),9))</f>
        <v>031003202</v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>阿波・徳　島</v>
      </c>
    </row>
    <row r="517" spans="1:22" x14ac:dyDescent="0.45">
      <c r="A517" t="s">
        <v>3068</v>
      </c>
      <c r="B517">
        <v>516</v>
      </c>
      <c r="C517" t="s">
        <v>3168</v>
      </c>
      <c r="D517" t="s">
        <v>3169</v>
      </c>
      <c r="E517">
        <v>2</v>
      </c>
      <c r="F517" t="s">
        <v>93</v>
      </c>
      <c r="G517">
        <v>20041115</v>
      </c>
      <c r="H517" t="s">
        <v>3170</v>
      </c>
      <c r="I517" t="s">
        <v>3171</v>
      </c>
      <c r="J517" t="s">
        <v>1524</v>
      </c>
      <c r="K517" t="s">
        <v>141</v>
      </c>
      <c r="L517" t="s">
        <v>93</v>
      </c>
      <c r="M517" t="s">
        <v>725</v>
      </c>
      <c r="O517" s="2" t="str">
        <f>IFERROR(IF($B517="","",INDEX(所属情報!$E:$E,MATCH($A517,所属情報!$A:$A,0))),"")</f>
        <v>Kansai Gaidai Univ.</v>
      </c>
      <c r="P517" s="2" t="str">
        <f t="shared" si="24"/>
        <v>奥田　萌佳 (2)</v>
      </c>
      <c r="Q517" s="2" t="str">
        <f t="shared" si="25"/>
        <v>ｵｸﾀﾞ ﾓｴｶ</v>
      </c>
      <c r="R517" s="2" t="str">
        <f t="shared" si="26"/>
        <v>OKUDA Moeka (04)</v>
      </c>
      <c r="S517" s="2" t="str">
        <f>IFERROR(IF($F517="","",INDEX(リスト!$C:$C,MATCH($F517,リスト!$B:$B,0))),"")</f>
        <v>27</v>
      </c>
      <c r="T517" s="2" t="str">
        <f>IFERROR(IF($K517="","",INDEX(リスト!$F:$F,MATCH($K517,リスト!$E:$E,0))),"")</f>
        <v>JPN</v>
      </c>
      <c r="U517" s="2" t="str">
        <f>IF($B517="","",RIGHT($G517*1000+200+COUNTIF($G$2:$G517,$G517),9))</f>
        <v>041115201</v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>大塚・大　阪</v>
      </c>
    </row>
    <row r="518" spans="1:22" x14ac:dyDescent="0.45">
      <c r="A518" t="s">
        <v>3068</v>
      </c>
      <c r="B518">
        <v>517</v>
      </c>
      <c r="C518" t="s">
        <v>3172</v>
      </c>
      <c r="D518" t="s">
        <v>3173</v>
      </c>
      <c r="E518">
        <v>2</v>
      </c>
      <c r="F518" t="s">
        <v>968</v>
      </c>
      <c r="G518">
        <v>20041016</v>
      </c>
      <c r="H518" t="s">
        <v>3174</v>
      </c>
      <c r="I518" t="s">
        <v>3175</v>
      </c>
      <c r="J518" t="s">
        <v>3176</v>
      </c>
      <c r="K518" t="s">
        <v>141</v>
      </c>
      <c r="L518" t="s">
        <v>93</v>
      </c>
      <c r="M518" t="s">
        <v>3177</v>
      </c>
      <c r="O518" s="2" t="str">
        <f>IFERROR(IF($B518="","",INDEX(所属情報!$E:$E,MATCH($A518,所属情報!$A:$A,0))),"")</f>
        <v>Kansai Gaidai Univ.</v>
      </c>
      <c r="P518" s="2" t="str">
        <f t="shared" si="24"/>
        <v>佐合　栞 (2)</v>
      </c>
      <c r="Q518" s="2" t="str">
        <f t="shared" si="25"/>
        <v>ｻｺﾞｳ ｼｵﾘ</v>
      </c>
      <c r="R518" s="2" t="str">
        <f t="shared" si="26"/>
        <v>SAGO Shiori (04)</v>
      </c>
      <c r="S518" s="2" t="str">
        <f>IFERROR(IF($F518="","",INDEX(リスト!$C:$C,MATCH($F518,リスト!$B:$B,0))),"")</f>
        <v>49</v>
      </c>
      <c r="T518" s="2" t="str">
        <f>IFERROR(IF($K518="","",INDEX(リスト!$F:$F,MATCH($K518,リスト!$E:$E,0))),"")</f>
        <v>JPN</v>
      </c>
      <c r="U518" s="2" t="str">
        <f>IF($B518="","",RIGHT($G518*1000+200+COUNTIF($G$2:$G518,$G518),9))</f>
        <v>041016201</v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>鳳・大　阪</v>
      </c>
    </row>
    <row r="519" spans="1:22" x14ac:dyDescent="0.45">
      <c r="A519" t="s">
        <v>3178</v>
      </c>
      <c r="B519">
        <v>518</v>
      </c>
      <c r="C519" t="s">
        <v>3179</v>
      </c>
      <c r="D519" t="s">
        <v>3180</v>
      </c>
      <c r="E519">
        <v>4</v>
      </c>
      <c r="F519" t="s">
        <v>95</v>
      </c>
      <c r="G519">
        <v>20021227</v>
      </c>
      <c r="H519" t="s">
        <v>3181</v>
      </c>
      <c r="I519" t="s">
        <v>3182</v>
      </c>
      <c r="J519" t="s">
        <v>3183</v>
      </c>
      <c r="K519" t="s">
        <v>141</v>
      </c>
      <c r="L519" t="s">
        <v>95</v>
      </c>
      <c r="M519" t="s">
        <v>3184</v>
      </c>
      <c r="O519" s="2" t="str">
        <f>IFERROR(IF($B519="","",INDEX(所属情報!$E:$E,MATCH($A519,所属情報!$A:$A,0))),"")</f>
        <v>Kyoto Univ. of Education</v>
      </c>
      <c r="P519" s="2" t="str">
        <f t="shared" si="24"/>
        <v>黒川　翔音 (4)</v>
      </c>
      <c r="Q519" s="2" t="str">
        <f t="shared" si="25"/>
        <v>ｸﾛｶﾜ ｻﾈ</v>
      </c>
      <c r="R519" s="2" t="str">
        <f t="shared" si="26"/>
        <v>KUROKAWA Sane (02)</v>
      </c>
      <c r="S519" s="2" t="str">
        <f>IFERROR(IF($F519="","",INDEX(リスト!$C:$C,MATCH($F519,リスト!$B:$B,0))),"")</f>
        <v>28</v>
      </c>
      <c r="T519" s="2" t="str">
        <f>IFERROR(IF($K519="","",INDEX(リスト!$F:$F,MATCH($K519,リスト!$E:$E,0))),"")</f>
        <v>JPN</v>
      </c>
      <c r="U519" s="2" t="str">
        <f>IF($B519="","",RIGHT($G519*1000+200+COUNTIF($G$2:$G519,$G519),9))</f>
        <v>021227202</v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>柏原・兵　庫</v>
      </c>
    </row>
    <row r="520" spans="1:22" x14ac:dyDescent="0.45">
      <c r="A520" t="s">
        <v>3178</v>
      </c>
      <c r="B520">
        <v>519</v>
      </c>
      <c r="C520" t="s">
        <v>3185</v>
      </c>
      <c r="D520" t="s">
        <v>3186</v>
      </c>
      <c r="E520">
        <v>4</v>
      </c>
      <c r="F520" t="s">
        <v>91</v>
      </c>
      <c r="G520">
        <v>20020413</v>
      </c>
      <c r="I520" t="s">
        <v>3187</v>
      </c>
      <c r="J520" t="s">
        <v>933</v>
      </c>
      <c r="K520" t="s">
        <v>141</v>
      </c>
      <c r="L520" t="s">
        <v>107</v>
      </c>
      <c r="M520" t="s">
        <v>801</v>
      </c>
      <c r="O520" s="2" t="str">
        <f>IFERROR(IF($B520="","",INDEX(所属情報!$E:$E,MATCH($A520,所属情報!$A:$A,0))),"")</f>
        <v>Kyoto Univ. of Education</v>
      </c>
      <c r="P520" s="2" t="str">
        <f t="shared" si="24"/>
        <v>東舎　葵 (4)</v>
      </c>
      <c r="Q520" s="2" t="str">
        <f t="shared" si="25"/>
        <v>ﾋｶﾞｼﾔ ｱｵｲ</v>
      </c>
      <c r="R520" s="2" t="str">
        <f t="shared" si="26"/>
        <v>HIGASHIYA Aoi (02)</v>
      </c>
      <c r="S520" s="2" t="str">
        <f>IFERROR(IF($F520="","",INDEX(リスト!$C:$C,MATCH($F520,リスト!$B:$B,0))),"")</f>
        <v>26</v>
      </c>
      <c r="T520" s="2" t="str">
        <f>IFERROR(IF($K520="","",INDEX(リスト!$F:$F,MATCH($K520,リスト!$E:$E,0))),"")</f>
        <v>JPN</v>
      </c>
      <c r="U520" s="2" t="str">
        <f>IF($B520="","",RIGHT($G520*1000+200+COUNTIF($G$2:$G520,$G520),9))</f>
        <v>020413202</v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>広島皆実・広　島</v>
      </c>
    </row>
    <row r="521" spans="1:22" x14ac:dyDescent="0.45">
      <c r="A521" t="s">
        <v>3178</v>
      </c>
      <c r="B521">
        <v>520</v>
      </c>
      <c r="C521" t="s">
        <v>3188</v>
      </c>
      <c r="D521" t="s">
        <v>3189</v>
      </c>
      <c r="E521">
        <v>4</v>
      </c>
      <c r="F521" t="s">
        <v>105</v>
      </c>
      <c r="G521">
        <v>20020402</v>
      </c>
      <c r="H521" t="s">
        <v>3190</v>
      </c>
      <c r="I521" t="s">
        <v>3191</v>
      </c>
      <c r="J521" t="s">
        <v>3192</v>
      </c>
      <c r="K521" t="s">
        <v>141</v>
      </c>
      <c r="L521" t="s">
        <v>105</v>
      </c>
      <c r="M521" t="s">
        <v>1529</v>
      </c>
      <c r="O521" s="2" t="str">
        <f>IFERROR(IF($B521="","",INDEX(所属情報!$E:$E,MATCH($A521,所属情報!$A:$A,0))),"")</f>
        <v>Kyoto Univ. of Education</v>
      </c>
      <c r="P521" s="2" t="str">
        <f t="shared" si="24"/>
        <v>古屋　敦子 (4)</v>
      </c>
      <c r="Q521" s="2" t="str">
        <f t="shared" si="25"/>
        <v>ﾌﾙﾔ ｱﾂｺ</v>
      </c>
      <c r="R521" s="2" t="str">
        <f t="shared" si="26"/>
        <v>FURUYA Atsuko (02)</v>
      </c>
      <c r="S521" s="2" t="str">
        <f>IFERROR(IF($F521="","",INDEX(リスト!$C:$C,MATCH($F521,リスト!$B:$B,0))),"")</f>
        <v>33</v>
      </c>
      <c r="T521" s="2" t="str">
        <f>IFERROR(IF($K521="","",INDEX(リスト!$F:$F,MATCH($K521,リスト!$E:$E,0))),"")</f>
        <v>JPN</v>
      </c>
      <c r="U521" s="2" t="str">
        <f>IF($B521="","",RIGHT($G521*1000+200+COUNTIF($G$2:$G521,$G521),9))</f>
        <v>020402201</v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>倉敷中央・岡　山</v>
      </c>
    </row>
    <row r="522" spans="1:22" x14ac:dyDescent="0.45">
      <c r="A522" t="s">
        <v>3178</v>
      </c>
      <c r="B522">
        <v>521</v>
      </c>
      <c r="C522" t="s">
        <v>3193</v>
      </c>
      <c r="D522" t="s">
        <v>3194</v>
      </c>
      <c r="E522">
        <v>4</v>
      </c>
      <c r="F522" t="s">
        <v>91</v>
      </c>
      <c r="G522">
        <v>20020628</v>
      </c>
      <c r="H522" t="s">
        <v>3195</v>
      </c>
      <c r="I522" t="s">
        <v>920</v>
      </c>
      <c r="J522" t="s">
        <v>3196</v>
      </c>
      <c r="K522" t="s">
        <v>141</v>
      </c>
      <c r="L522" t="s">
        <v>91</v>
      </c>
      <c r="M522" t="s">
        <v>3197</v>
      </c>
      <c r="O522" s="2" t="str">
        <f>IFERROR(IF($B522="","",INDEX(所属情報!$E:$E,MATCH($A522,所属情報!$A:$A,0))),"")</f>
        <v>Kyoto Univ. of Education</v>
      </c>
      <c r="P522" s="2" t="str">
        <f t="shared" si="24"/>
        <v>吉田　萌夏 (4)</v>
      </c>
      <c r="Q522" s="2" t="str">
        <f t="shared" si="25"/>
        <v>ﾖｼﾀﾞ ﾓｶ</v>
      </c>
      <c r="R522" s="2" t="str">
        <f t="shared" si="26"/>
        <v>YOSHIDA Moka (02)</v>
      </c>
      <c r="S522" s="2" t="str">
        <f>IFERROR(IF($F522="","",INDEX(リスト!$C:$C,MATCH($F522,リスト!$B:$B,0))),"")</f>
        <v>26</v>
      </c>
      <c r="T522" s="2" t="str">
        <f>IFERROR(IF($K522="","",INDEX(リスト!$F:$F,MATCH($K522,リスト!$E:$E,0))),"")</f>
        <v>JPN</v>
      </c>
      <c r="U522" s="2" t="str">
        <f>IF($B522="","",RIGHT($G522*1000+200+COUNTIF($G$2:$G522,$G522),9))</f>
        <v>020628201</v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>宮津・京　都</v>
      </c>
    </row>
    <row r="523" spans="1:22" x14ac:dyDescent="0.45">
      <c r="A523" t="s">
        <v>3178</v>
      </c>
      <c r="B523">
        <v>522</v>
      </c>
      <c r="C523" t="s">
        <v>3198</v>
      </c>
      <c r="D523" t="s">
        <v>3199</v>
      </c>
      <c r="E523">
        <v>3</v>
      </c>
      <c r="F523" t="s">
        <v>83</v>
      </c>
      <c r="G523">
        <v>20030526</v>
      </c>
      <c r="H523" t="s">
        <v>3200</v>
      </c>
      <c r="I523" t="s">
        <v>2952</v>
      </c>
      <c r="J523" t="s">
        <v>3201</v>
      </c>
      <c r="K523" t="s">
        <v>141</v>
      </c>
      <c r="L523" t="s">
        <v>83</v>
      </c>
      <c r="M523" t="s">
        <v>3202</v>
      </c>
      <c r="O523" s="2" t="str">
        <f>IFERROR(IF($B523="","",INDEX(所属情報!$E:$E,MATCH($A523,所属情報!$A:$A,0))),"")</f>
        <v>Kyoto Univ. of Education</v>
      </c>
      <c r="P523" s="2" t="str">
        <f t="shared" si="24"/>
        <v>赤堀　もも (3)</v>
      </c>
      <c r="Q523" s="2" t="str">
        <f t="shared" si="25"/>
        <v>ｱｶﾎﾘ ﾓﾓ</v>
      </c>
      <c r="R523" s="2" t="str">
        <f t="shared" si="26"/>
        <v>AKAHORI Momo (03)</v>
      </c>
      <c r="S523" s="2" t="str">
        <f>IFERROR(IF($F523="","",INDEX(リスト!$C:$C,MATCH($F523,リスト!$B:$B,0))),"")</f>
        <v>22</v>
      </c>
      <c r="T523" s="2" t="str">
        <f>IFERROR(IF($K523="","",INDEX(リスト!$F:$F,MATCH($K523,リスト!$E:$E,0))),"")</f>
        <v>JPN</v>
      </c>
      <c r="U523" s="2" t="str">
        <f>IF($B523="","",RIGHT($G523*1000+200+COUNTIF($G$2:$G523,$G523),9))</f>
        <v>030526201</v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>浜松西・静　岡</v>
      </c>
    </row>
    <row r="524" spans="1:22" x14ac:dyDescent="0.45">
      <c r="A524" t="s">
        <v>3178</v>
      </c>
      <c r="B524">
        <v>523</v>
      </c>
      <c r="C524" t="s">
        <v>3203</v>
      </c>
      <c r="D524" t="s">
        <v>3204</v>
      </c>
      <c r="E524">
        <v>3</v>
      </c>
      <c r="F524" t="s">
        <v>103</v>
      </c>
      <c r="G524">
        <v>20031206</v>
      </c>
      <c r="H524" t="s">
        <v>3205</v>
      </c>
      <c r="I524" t="s">
        <v>3206</v>
      </c>
      <c r="J524" t="s">
        <v>2132</v>
      </c>
      <c r="K524" t="s">
        <v>141</v>
      </c>
      <c r="L524" t="s">
        <v>103</v>
      </c>
      <c r="M524" t="s">
        <v>3207</v>
      </c>
      <c r="O524" s="2" t="str">
        <f>IFERROR(IF($B524="","",INDEX(所属情報!$E:$E,MATCH($A524,所属情報!$A:$A,0))),"")</f>
        <v>Kyoto Univ. of Education</v>
      </c>
      <c r="P524" s="2" t="str">
        <f t="shared" si="24"/>
        <v>上木　杏香音 (3)</v>
      </c>
      <c r="Q524" s="2" t="str">
        <f t="shared" si="25"/>
        <v>ｳｴｷ ｱｶﾈ</v>
      </c>
      <c r="R524" s="2" t="str">
        <f t="shared" si="26"/>
        <v>UEKI Akane (03)</v>
      </c>
      <c r="S524" s="2" t="str">
        <f>IFERROR(IF($F524="","",INDEX(リスト!$C:$C,MATCH($F524,リスト!$B:$B,0))),"")</f>
        <v>32</v>
      </c>
      <c r="T524" s="2" t="str">
        <f>IFERROR(IF($K524="","",INDEX(リスト!$F:$F,MATCH($K524,リスト!$E:$E,0))),"")</f>
        <v>JPN</v>
      </c>
      <c r="U524" s="2" t="str">
        <f>IF($B524="","",RIGHT($G524*1000+200+COUNTIF($G$2:$G524,$G524),9))</f>
        <v>031206202</v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>矢上・島　根</v>
      </c>
    </row>
    <row r="525" spans="1:22" x14ac:dyDescent="0.45">
      <c r="A525" t="s">
        <v>3178</v>
      </c>
      <c r="B525">
        <v>524</v>
      </c>
      <c r="C525" t="s">
        <v>3208</v>
      </c>
      <c r="D525" t="s">
        <v>3209</v>
      </c>
      <c r="E525">
        <v>3</v>
      </c>
      <c r="F525" t="s">
        <v>89</v>
      </c>
      <c r="G525">
        <v>20030829</v>
      </c>
      <c r="H525" t="s">
        <v>3210</v>
      </c>
      <c r="I525" t="s">
        <v>3211</v>
      </c>
      <c r="J525" t="s">
        <v>1190</v>
      </c>
      <c r="K525" t="s">
        <v>141</v>
      </c>
      <c r="L525" t="s">
        <v>89</v>
      </c>
      <c r="M525" t="s">
        <v>3212</v>
      </c>
      <c r="O525" s="2" t="str">
        <f>IFERROR(IF($B525="","",INDEX(所属情報!$E:$E,MATCH($A525,所属情報!$A:$A,0))),"")</f>
        <v>Kyoto Univ. of Education</v>
      </c>
      <c r="P525" s="2" t="str">
        <f t="shared" si="24"/>
        <v>北村　舞奈 (3)</v>
      </c>
      <c r="Q525" s="2" t="str">
        <f t="shared" si="25"/>
        <v>ｷﾀﾑﾗ ﾏﾅ</v>
      </c>
      <c r="R525" s="2" t="str">
        <f t="shared" si="26"/>
        <v>KITAMURA Mana (03)</v>
      </c>
      <c r="S525" s="2" t="str">
        <f>IFERROR(IF($F525="","",INDEX(リスト!$C:$C,MATCH($F525,リスト!$B:$B,0))),"")</f>
        <v>25</v>
      </c>
      <c r="T525" s="2" t="str">
        <f>IFERROR(IF($K525="","",INDEX(リスト!$F:$F,MATCH($K525,リスト!$E:$E,0))),"")</f>
        <v>JPN</v>
      </c>
      <c r="U525" s="2" t="str">
        <f>IF($B525="","",RIGHT($G525*1000+200+COUNTIF($G$2:$G525,$G525),9))</f>
        <v>030829201</v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>米原・滋　賀</v>
      </c>
    </row>
    <row r="526" spans="1:22" x14ac:dyDescent="0.45">
      <c r="A526" t="s">
        <v>3178</v>
      </c>
      <c r="B526">
        <v>525</v>
      </c>
      <c r="C526" t="s">
        <v>3213</v>
      </c>
      <c r="D526" t="s">
        <v>3214</v>
      </c>
      <c r="E526">
        <v>3</v>
      </c>
      <c r="F526" t="s">
        <v>113</v>
      </c>
      <c r="G526">
        <v>20030419</v>
      </c>
      <c r="H526" t="s">
        <v>3215</v>
      </c>
      <c r="I526" t="s">
        <v>3216</v>
      </c>
      <c r="J526" t="s">
        <v>1511</v>
      </c>
      <c r="K526" t="s">
        <v>141</v>
      </c>
      <c r="L526" t="s">
        <v>113</v>
      </c>
      <c r="M526" t="s">
        <v>3061</v>
      </c>
      <c r="O526" s="2" t="str">
        <f>IFERROR(IF($B526="","",INDEX(所属情報!$E:$E,MATCH($A526,所属情報!$A:$A,0))),"")</f>
        <v>Kyoto Univ. of Education</v>
      </c>
      <c r="P526" s="2" t="str">
        <f t="shared" si="24"/>
        <v>塩田　美羽 (3)</v>
      </c>
      <c r="Q526" s="2" t="str">
        <f t="shared" si="25"/>
        <v>ｼｵﾀ ﾐｳ</v>
      </c>
      <c r="R526" s="2" t="str">
        <f t="shared" si="26"/>
        <v>SHIOTA Miu (03)</v>
      </c>
      <c r="S526" s="2" t="str">
        <f>IFERROR(IF($F526="","",INDEX(リスト!$C:$C,MATCH($F526,リスト!$B:$B,0))),"")</f>
        <v>37</v>
      </c>
      <c r="T526" s="2" t="str">
        <f>IFERROR(IF($K526="","",INDEX(リスト!$F:$F,MATCH($K526,リスト!$E:$E,0))),"")</f>
        <v>JPN</v>
      </c>
      <c r="U526" s="2" t="str">
        <f>IF($B526="","",RIGHT($G526*1000+200+COUNTIF($G$2:$G526,$G526),9))</f>
        <v>030419201</v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>四国学院大香川西・香　川</v>
      </c>
    </row>
    <row r="527" spans="1:22" x14ac:dyDescent="0.45">
      <c r="A527" t="s">
        <v>3178</v>
      </c>
      <c r="B527">
        <v>526</v>
      </c>
      <c r="C527" t="s">
        <v>3217</v>
      </c>
      <c r="D527" t="s">
        <v>3218</v>
      </c>
      <c r="E527">
        <v>3</v>
      </c>
      <c r="F527" t="s">
        <v>91</v>
      </c>
      <c r="G527">
        <v>20030402</v>
      </c>
      <c r="H527" t="s">
        <v>3219</v>
      </c>
      <c r="I527" t="s">
        <v>1351</v>
      </c>
      <c r="J527" t="s">
        <v>965</v>
      </c>
      <c r="K527" t="s">
        <v>141</v>
      </c>
      <c r="L527" t="s">
        <v>91</v>
      </c>
      <c r="M527" t="s">
        <v>904</v>
      </c>
      <c r="O527" s="2" t="str">
        <f>IFERROR(IF($B527="","",INDEX(所属情報!$E:$E,MATCH($A527,所属情報!$A:$A,0))),"")</f>
        <v>Kyoto Univ. of Education</v>
      </c>
      <c r="P527" s="2" t="str">
        <f t="shared" si="24"/>
        <v>田中　紅衣 (3)</v>
      </c>
      <c r="Q527" s="2" t="str">
        <f t="shared" si="25"/>
        <v>ﾀﾅｶ ｱｲ</v>
      </c>
      <c r="R527" s="2" t="str">
        <f t="shared" si="26"/>
        <v>TANAKA Ai (03)</v>
      </c>
      <c r="S527" s="2" t="str">
        <f>IFERROR(IF($F527="","",INDEX(リスト!$C:$C,MATCH($F527,リスト!$B:$B,0))),"")</f>
        <v>26</v>
      </c>
      <c r="T527" s="2" t="str">
        <f>IFERROR(IF($K527="","",INDEX(リスト!$F:$F,MATCH($K527,リスト!$E:$E,0))),"")</f>
        <v>JPN</v>
      </c>
      <c r="U527" s="2" t="str">
        <f>IF($B527="","",RIGHT($G527*1000+200+COUNTIF($G$2:$G527,$G527),9))</f>
        <v>030402201</v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>西京・京　都</v>
      </c>
    </row>
    <row r="528" spans="1:22" x14ac:dyDescent="0.45">
      <c r="A528" t="s">
        <v>3178</v>
      </c>
      <c r="B528">
        <v>527</v>
      </c>
      <c r="C528" t="s">
        <v>3220</v>
      </c>
      <c r="D528" t="s">
        <v>3221</v>
      </c>
      <c r="E528">
        <v>3</v>
      </c>
      <c r="F528" t="s">
        <v>105</v>
      </c>
      <c r="G528">
        <v>20031110</v>
      </c>
      <c r="H528" t="s">
        <v>3222</v>
      </c>
      <c r="I528" t="s">
        <v>3223</v>
      </c>
      <c r="J528" t="s">
        <v>3224</v>
      </c>
      <c r="K528" t="s">
        <v>141</v>
      </c>
      <c r="L528" t="s">
        <v>105</v>
      </c>
      <c r="M528" t="s">
        <v>2514</v>
      </c>
      <c r="O528" s="2" t="str">
        <f>IFERROR(IF($B528="","",INDEX(所属情報!$E:$E,MATCH($A528,所属情報!$A:$A,0))),"")</f>
        <v>Kyoto Univ. of Education</v>
      </c>
      <c r="P528" s="2" t="str">
        <f t="shared" si="24"/>
        <v>拜郷　夢帆 (3)</v>
      </c>
      <c r="Q528" s="2" t="str">
        <f t="shared" si="25"/>
        <v>ﾊｲｺﾞｳ ﾕﾒﾎ</v>
      </c>
      <c r="R528" s="2" t="str">
        <f t="shared" si="26"/>
        <v>HAIGO Yumeho (03)</v>
      </c>
      <c r="S528" s="2" t="str">
        <f>IFERROR(IF($F528="","",INDEX(リスト!$C:$C,MATCH($F528,リスト!$B:$B,0))),"")</f>
        <v>33</v>
      </c>
      <c r="T528" s="2" t="str">
        <f>IFERROR(IF($K528="","",INDEX(リスト!$F:$F,MATCH($K528,リスト!$E:$E,0))),"")</f>
        <v>JPN</v>
      </c>
      <c r="U528" s="2" t="str">
        <f>IF($B528="","",RIGHT($G528*1000+200+COUNTIF($G$2:$G528,$G528),9))</f>
        <v>031110202</v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>岡山城東・岡　山</v>
      </c>
    </row>
    <row r="529" spans="1:22" x14ac:dyDescent="0.45">
      <c r="A529" t="s">
        <v>3178</v>
      </c>
      <c r="B529">
        <v>528</v>
      </c>
      <c r="C529" t="s">
        <v>3225</v>
      </c>
      <c r="D529" t="s">
        <v>3226</v>
      </c>
      <c r="E529">
        <v>3</v>
      </c>
      <c r="F529" t="s">
        <v>91</v>
      </c>
      <c r="G529">
        <v>20030417</v>
      </c>
      <c r="H529" t="s">
        <v>3227</v>
      </c>
      <c r="I529" t="s">
        <v>3228</v>
      </c>
      <c r="J529" t="s">
        <v>3229</v>
      </c>
      <c r="K529" t="s">
        <v>141</v>
      </c>
      <c r="L529" t="s">
        <v>91</v>
      </c>
      <c r="M529" t="s">
        <v>2325</v>
      </c>
      <c r="O529" s="2" t="str">
        <f>IFERROR(IF($B529="","",INDEX(所属情報!$E:$E,MATCH($A529,所属情報!$A:$A,0))),"")</f>
        <v>Kyoto Univ. of Education</v>
      </c>
      <c r="P529" s="2" t="str">
        <f t="shared" si="24"/>
        <v>長谷川　麻央 (3)</v>
      </c>
      <c r="Q529" s="2" t="str">
        <f t="shared" si="25"/>
        <v>ﾊｾｶﾞﾜ ﾏﾋﾛ</v>
      </c>
      <c r="R529" s="2" t="str">
        <f t="shared" si="26"/>
        <v>HASEGAWA Mahiro (03)</v>
      </c>
      <c r="S529" s="2" t="str">
        <f>IFERROR(IF($F529="","",INDEX(リスト!$C:$C,MATCH($F529,リスト!$B:$B,0))),"")</f>
        <v>26</v>
      </c>
      <c r="T529" s="2" t="str">
        <f>IFERROR(IF($K529="","",INDEX(リスト!$F:$F,MATCH($K529,リスト!$E:$E,0))),"")</f>
        <v>JPN</v>
      </c>
      <c r="U529" s="2" t="str">
        <f>IF($B529="","",RIGHT($G529*1000+200+COUNTIF($G$2:$G529,$G529),9))</f>
        <v>030417202</v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>京都文教・京　都</v>
      </c>
    </row>
    <row r="530" spans="1:22" x14ac:dyDescent="0.45">
      <c r="A530" t="s">
        <v>3178</v>
      </c>
      <c r="B530">
        <v>529</v>
      </c>
      <c r="C530" t="s">
        <v>3230</v>
      </c>
      <c r="D530" t="s">
        <v>3231</v>
      </c>
      <c r="E530">
        <v>3</v>
      </c>
      <c r="F530" t="s">
        <v>91</v>
      </c>
      <c r="G530">
        <v>20031111</v>
      </c>
      <c r="H530" t="s">
        <v>3232</v>
      </c>
      <c r="I530" t="s">
        <v>1391</v>
      </c>
      <c r="J530" t="s">
        <v>2153</v>
      </c>
      <c r="K530" t="s">
        <v>141</v>
      </c>
      <c r="L530" t="s">
        <v>91</v>
      </c>
      <c r="M530" t="s">
        <v>2474</v>
      </c>
      <c r="O530" s="2" t="str">
        <f>IFERROR(IF($B530="","",INDEX(所属情報!$E:$E,MATCH($A530,所属情報!$A:$A,0))),"")</f>
        <v>Kyoto Univ. of Education</v>
      </c>
      <c r="P530" s="2" t="str">
        <f t="shared" si="24"/>
        <v>藤原　一華 (3)</v>
      </c>
      <c r="Q530" s="2" t="str">
        <f t="shared" si="25"/>
        <v>ﾌｼﾞﾜﾗ ｲﾁｶ</v>
      </c>
      <c r="R530" s="2" t="str">
        <f t="shared" si="26"/>
        <v>FUJIWARA Ichika (03)</v>
      </c>
      <c r="S530" s="2" t="str">
        <f>IFERROR(IF($F530="","",INDEX(リスト!$C:$C,MATCH($F530,リスト!$B:$B,0))),"")</f>
        <v>26</v>
      </c>
      <c r="T530" s="2" t="str">
        <f>IFERROR(IF($K530="","",INDEX(リスト!$F:$F,MATCH($K530,リスト!$E:$E,0))),"")</f>
        <v>JPN</v>
      </c>
      <c r="U530" s="2" t="str">
        <f>IF($B530="","",RIGHT($G530*1000+200+COUNTIF($G$2:$G530,$G530),9))</f>
        <v>031111201</v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>加悦谷・京　都</v>
      </c>
    </row>
    <row r="531" spans="1:22" x14ac:dyDescent="0.45">
      <c r="A531" t="s">
        <v>3178</v>
      </c>
      <c r="B531">
        <v>530</v>
      </c>
      <c r="C531" t="s">
        <v>3233</v>
      </c>
      <c r="D531" t="s">
        <v>3234</v>
      </c>
      <c r="E531">
        <v>2</v>
      </c>
      <c r="F531" t="s">
        <v>103</v>
      </c>
      <c r="G531">
        <v>20050206</v>
      </c>
      <c r="H531" t="s">
        <v>3235</v>
      </c>
      <c r="I531" t="s">
        <v>855</v>
      </c>
      <c r="J531" t="s">
        <v>2123</v>
      </c>
      <c r="K531" t="s">
        <v>141</v>
      </c>
      <c r="L531" t="s">
        <v>103</v>
      </c>
      <c r="M531" t="s">
        <v>3236</v>
      </c>
      <c r="O531" s="2" t="str">
        <f>IFERROR(IF($B531="","",INDEX(所属情報!$E:$E,MATCH($A531,所属情報!$A:$A,0))),"")</f>
        <v>Kyoto Univ. of Education</v>
      </c>
      <c r="P531" s="2" t="str">
        <f t="shared" si="24"/>
        <v>足立　結野 (2)</v>
      </c>
      <c r="Q531" s="2" t="str">
        <f t="shared" si="25"/>
        <v>ｱﾀﾞﾁ ﾕﾉ</v>
      </c>
      <c r="R531" s="2" t="str">
        <f t="shared" si="26"/>
        <v>ADACHI Yuno (05)</v>
      </c>
      <c r="S531" s="2" t="str">
        <f>IFERROR(IF($F531="","",INDEX(リスト!$C:$C,MATCH($F531,リスト!$B:$B,0))),"")</f>
        <v>32</v>
      </c>
      <c r="T531" s="2" t="str">
        <f>IFERROR(IF($K531="","",INDEX(リスト!$F:$F,MATCH($K531,リスト!$E:$E,0))),"")</f>
        <v>JPN</v>
      </c>
      <c r="U531" s="2" t="str">
        <f>IF($B531="","",RIGHT($G531*1000+200+COUNTIF($G$2:$G531,$G531),9))</f>
        <v>050206202</v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>松江南・島　根</v>
      </c>
    </row>
    <row r="532" spans="1:22" x14ac:dyDescent="0.45">
      <c r="A532" t="s">
        <v>3178</v>
      </c>
      <c r="B532">
        <v>531</v>
      </c>
      <c r="C532" t="s">
        <v>3237</v>
      </c>
      <c r="D532" t="s">
        <v>3238</v>
      </c>
      <c r="E532">
        <v>2</v>
      </c>
      <c r="F532" t="s">
        <v>93</v>
      </c>
      <c r="G532">
        <v>20050212</v>
      </c>
      <c r="H532" t="s">
        <v>3239</v>
      </c>
      <c r="I532" t="s">
        <v>3240</v>
      </c>
      <c r="J532" t="s">
        <v>1629</v>
      </c>
      <c r="K532" t="s">
        <v>141</v>
      </c>
      <c r="L532" t="s">
        <v>93</v>
      </c>
      <c r="M532" t="s">
        <v>1144</v>
      </c>
      <c r="O532" s="2" t="str">
        <f>IFERROR(IF($B532="","",INDEX(所属情報!$E:$E,MATCH($A532,所属情報!$A:$A,0))),"")</f>
        <v>Kyoto Univ. of Education</v>
      </c>
      <c r="P532" s="2" t="str">
        <f t="shared" si="24"/>
        <v>尾崎　真衣 (2)</v>
      </c>
      <c r="Q532" s="2" t="str">
        <f t="shared" si="25"/>
        <v>ｵｻﾞｷ ﾏｲ</v>
      </c>
      <c r="R532" s="2" t="str">
        <f t="shared" si="26"/>
        <v>OZAKI Mai (05)</v>
      </c>
      <c r="S532" s="2" t="str">
        <f>IFERROR(IF($F532="","",INDEX(リスト!$C:$C,MATCH($F532,リスト!$B:$B,0))),"")</f>
        <v>27</v>
      </c>
      <c r="T532" s="2" t="str">
        <f>IFERROR(IF($K532="","",INDEX(リスト!$F:$F,MATCH($K532,リスト!$E:$E,0))),"")</f>
        <v>JPN</v>
      </c>
      <c r="U532" s="2" t="str">
        <f>IF($B532="","",RIGHT($G532*1000+200+COUNTIF($G$2:$G532,$G532),9))</f>
        <v>050212201</v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>大阪桐蔭・大　阪</v>
      </c>
    </row>
    <row r="533" spans="1:22" x14ac:dyDescent="0.45">
      <c r="A533" t="s">
        <v>3178</v>
      </c>
      <c r="B533">
        <v>532</v>
      </c>
      <c r="C533" t="s">
        <v>3241</v>
      </c>
      <c r="D533" t="s">
        <v>3242</v>
      </c>
      <c r="E533">
        <v>2</v>
      </c>
      <c r="F533" t="s">
        <v>105</v>
      </c>
      <c r="G533">
        <v>20040411</v>
      </c>
      <c r="H533" t="s">
        <v>3243</v>
      </c>
      <c r="I533" t="s">
        <v>3244</v>
      </c>
      <c r="J533" t="s">
        <v>3245</v>
      </c>
      <c r="K533" t="s">
        <v>141</v>
      </c>
      <c r="L533" t="s">
        <v>105</v>
      </c>
      <c r="M533" t="s">
        <v>1529</v>
      </c>
      <c r="O533" s="2" t="str">
        <f>IFERROR(IF($B533="","",INDEX(所属情報!$E:$E,MATCH($A533,所属情報!$A:$A,0))),"")</f>
        <v>Kyoto Univ. of Education</v>
      </c>
      <c r="P533" s="2" t="str">
        <f t="shared" si="24"/>
        <v>葛原　沙知 (2)</v>
      </c>
      <c r="Q533" s="2" t="str">
        <f t="shared" si="25"/>
        <v>ｸｽﾞﾊﾗ ｻﾁ</v>
      </c>
      <c r="R533" s="2" t="str">
        <f t="shared" si="26"/>
        <v>KUZUHARA Sachi (04)</v>
      </c>
      <c r="S533" s="2" t="str">
        <f>IFERROR(IF($F533="","",INDEX(リスト!$C:$C,MATCH($F533,リスト!$B:$B,0))),"")</f>
        <v>33</v>
      </c>
      <c r="T533" s="2" t="str">
        <f>IFERROR(IF($K533="","",INDEX(リスト!$F:$F,MATCH($K533,リスト!$E:$E,0))),"")</f>
        <v>JPN</v>
      </c>
      <c r="U533" s="2" t="str">
        <f>IF($B533="","",RIGHT($G533*1000+200+COUNTIF($G$2:$G533,$G533),9))</f>
        <v>040411201</v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>倉敷中央・岡　山</v>
      </c>
    </row>
    <row r="534" spans="1:22" x14ac:dyDescent="0.45">
      <c r="A534" t="s">
        <v>3178</v>
      </c>
      <c r="B534">
        <v>533</v>
      </c>
      <c r="C534" t="s">
        <v>3246</v>
      </c>
      <c r="D534" t="s">
        <v>3247</v>
      </c>
      <c r="E534">
        <v>2</v>
      </c>
      <c r="F534" t="s">
        <v>83</v>
      </c>
      <c r="G534">
        <v>20040926</v>
      </c>
      <c r="H534" t="s">
        <v>3248</v>
      </c>
      <c r="I534" t="s">
        <v>3249</v>
      </c>
      <c r="J534" t="s">
        <v>2196</v>
      </c>
      <c r="K534" t="s">
        <v>141</v>
      </c>
      <c r="L534" t="s">
        <v>83</v>
      </c>
      <c r="M534" t="s">
        <v>2541</v>
      </c>
      <c r="O534" s="2" t="str">
        <f>IFERROR(IF($B534="","",INDEX(所属情報!$E:$E,MATCH($A534,所属情報!$A:$A,0))),"")</f>
        <v>Kyoto Univ. of Education</v>
      </c>
      <c r="P534" s="2" t="str">
        <f t="shared" si="24"/>
        <v>塩谷　美月 (2)</v>
      </c>
      <c r="Q534" s="2" t="str">
        <f t="shared" si="25"/>
        <v>ｼｵﾔ ﾐﾂﾞｷ</v>
      </c>
      <c r="R534" s="2" t="str">
        <f t="shared" si="26"/>
        <v>SHIOYA Mizuki (04)</v>
      </c>
      <c r="S534" s="2" t="str">
        <f>IFERROR(IF($F534="","",INDEX(リスト!$C:$C,MATCH($F534,リスト!$B:$B,0))),"")</f>
        <v>22</v>
      </c>
      <c r="T534" s="2" t="str">
        <f>IFERROR(IF($K534="","",INDEX(リスト!$F:$F,MATCH($K534,リスト!$E:$E,0))),"")</f>
        <v>JPN</v>
      </c>
      <c r="U534" s="2" t="str">
        <f>IF($B534="","",RIGHT($G534*1000+200+COUNTIF($G$2:$G534,$G534),9))</f>
        <v>040926201</v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>静岡東・静　岡</v>
      </c>
    </row>
    <row r="535" spans="1:22" x14ac:dyDescent="0.45">
      <c r="A535" t="s">
        <v>3178</v>
      </c>
      <c r="B535">
        <v>534</v>
      </c>
      <c r="C535" t="s">
        <v>3250</v>
      </c>
      <c r="D535" t="s">
        <v>3251</v>
      </c>
      <c r="E535">
        <v>2</v>
      </c>
      <c r="F535" t="s">
        <v>91</v>
      </c>
      <c r="G535">
        <v>20041207</v>
      </c>
      <c r="H535" t="s">
        <v>3252</v>
      </c>
      <c r="I535" t="s">
        <v>3253</v>
      </c>
      <c r="J535" t="s">
        <v>1124</v>
      </c>
      <c r="K535" t="s">
        <v>141</v>
      </c>
      <c r="L535" t="s">
        <v>91</v>
      </c>
      <c r="M535" t="s">
        <v>904</v>
      </c>
      <c r="O535" s="2" t="str">
        <f>IFERROR(IF($B535="","",INDEX(所属情報!$E:$E,MATCH($A535,所属情報!$A:$A,0))),"")</f>
        <v>Kyoto Univ. of Education</v>
      </c>
      <c r="P535" s="2" t="str">
        <f t="shared" si="24"/>
        <v>玉川　華菜 (2)</v>
      </c>
      <c r="Q535" s="2" t="str">
        <f t="shared" si="25"/>
        <v>ﾀﾏｶﾞﾜ ﾊﾙﾅ</v>
      </c>
      <c r="R535" s="2" t="str">
        <f t="shared" si="26"/>
        <v>TAMAGAWA Haruna (04)</v>
      </c>
      <c r="S535" s="2" t="str">
        <f>IFERROR(IF($F535="","",INDEX(リスト!$C:$C,MATCH($F535,リスト!$B:$B,0))),"")</f>
        <v>26</v>
      </c>
      <c r="T535" s="2" t="str">
        <f>IFERROR(IF($K535="","",INDEX(リスト!$F:$F,MATCH($K535,リスト!$E:$E,0))),"")</f>
        <v>JPN</v>
      </c>
      <c r="U535" s="2" t="str">
        <f>IF($B535="","",RIGHT($G535*1000+200+COUNTIF($G$2:$G535,$G535),9))</f>
        <v>041207201</v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>西京・京　都</v>
      </c>
    </row>
    <row r="536" spans="1:22" x14ac:dyDescent="0.45">
      <c r="A536" t="s">
        <v>3178</v>
      </c>
      <c r="B536">
        <v>535</v>
      </c>
      <c r="C536" t="s">
        <v>3254</v>
      </c>
      <c r="D536" t="s">
        <v>3255</v>
      </c>
      <c r="E536">
        <v>2</v>
      </c>
      <c r="F536" t="s">
        <v>93</v>
      </c>
      <c r="G536">
        <v>20040816</v>
      </c>
      <c r="H536" t="s">
        <v>3256</v>
      </c>
      <c r="I536" t="s">
        <v>1010</v>
      </c>
      <c r="J536" t="s">
        <v>3257</v>
      </c>
      <c r="K536" t="s">
        <v>141</v>
      </c>
      <c r="L536" t="s">
        <v>93</v>
      </c>
      <c r="M536" t="s">
        <v>1144</v>
      </c>
      <c r="O536" s="2" t="str">
        <f>IFERROR(IF($B536="","",INDEX(所属情報!$E:$E,MATCH($A536,所属情報!$A:$A,0))),"")</f>
        <v>Kyoto Univ. of Education</v>
      </c>
      <c r="P536" s="2" t="str">
        <f t="shared" si="24"/>
        <v>津田　妃茉里 (2)</v>
      </c>
      <c r="Q536" s="2" t="str">
        <f t="shared" si="25"/>
        <v>ﾂﾀﾞ ﾋﾏﾘ</v>
      </c>
      <c r="R536" s="2" t="str">
        <f t="shared" si="26"/>
        <v>TSUDA Himari (04)</v>
      </c>
      <c r="S536" s="2" t="str">
        <f>IFERROR(IF($F536="","",INDEX(リスト!$C:$C,MATCH($F536,リスト!$B:$B,0))),"")</f>
        <v>27</v>
      </c>
      <c r="T536" s="2" t="str">
        <f>IFERROR(IF($K536="","",INDEX(リスト!$F:$F,MATCH($K536,リスト!$E:$E,0))),"")</f>
        <v>JPN</v>
      </c>
      <c r="U536" s="2" t="str">
        <f>IF($B536="","",RIGHT($G536*1000+200+COUNTIF($G$2:$G536,$G536),9))</f>
        <v>040816202</v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>大阪桐蔭・大　阪</v>
      </c>
    </row>
    <row r="537" spans="1:22" x14ac:dyDescent="0.45">
      <c r="A537" t="s">
        <v>3178</v>
      </c>
      <c r="B537">
        <v>536</v>
      </c>
      <c r="C537" t="s">
        <v>3258</v>
      </c>
      <c r="D537" t="s">
        <v>3259</v>
      </c>
      <c r="E537">
        <v>2</v>
      </c>
      <c r="F537" t="s">
        <v>95</v>
      </c>
      <c r="G537">
        <v>20041227</v>
      </c>
      <c r="H537" t="s">
        <v>3260</v>
      </c>
      <c r="I537" t="s">
        <v>3261</v>
      </c>
      <c r="J537" t="s">
        <v>3262</v>
      </c>
      <c r="K537" t="s">
        <v>141</v>
      </c>
      <c r="L537" t="s">
        <v>95</v>
      </c>
      <c r="M537" t="s">
        <v>1494</v>
      </c>
      <c r="O537" s="2" t="str">
        <f>IFERROR(IF($B537="","",INDEX(所属情報!$E:$E,MATCH($A537,所属情報!$A:$A,0))),"")</f>
        <v>Kyoto Univ. of Education</v>
      </c>
      <c r="P537" s="2" t="str">
        <f t="shared" si="24"/>
        <v>正木　美琴 (2)</v>
      </c>
      <c r="Q537" s="2" t="str">
        <f t="shared" si="25"/>
        <v>ﾏｻｷ ﾐｺﾄ</v>
      </c>
      <c r="R537" s="2" t="str">
        <f t="shared" si="26"/>
        <v>MASAKI Mikoto (04)</v>
      </c>
      <c r="S537" s="2" t="str">
        <f>IFERROR(IF($F537="","",INDEX(リスト!$C:$C,MATCH($F537,リスト!$B:$B,0))),"")</f>
        <v>28</v>
      </c>
      <c r="T537" s="2" t="str">
        <f>IFERROR(IF($K537="","",INDEX(リスト!$F:$F,MATCH($K537,リスト!$E:$E,0))),"")</f>
        <v>JPN</v>
      </c>
      <c r="U537" s="2" t="str">
        <f>IF($B537="","",RIGHT($G537*1000+200+COUNTIF($G$2:$G537,$G537),9))</f>
        <v>041227203</v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>姫路飾西・兵　庫</v>
      </c>
    </row>
    <row r="538" spans="1:22" x14ac:dyDescent="0.45">
      <c r="A538" t="s">
        <v>3178</v>
      </c>
      <c r="B538">
        <v>537</v>
      </c>
      <c r="C538" t="s">
        <v>3263</v>
      </c>
      <c r="D538" t="s">
        <v>3264</v>
      </c>
      <c r="E538">
        <v>2</v>
      </c>
      <c r="F538" t="s">
        <v>113</v>
      </c>
      <c r="G538">
        <v>20040410</v>
      </c>
      <c r="H538" t="s">
        <v>3265</v>
      </c>
      <c r="I538" t="s">
        <v>3266</v>
      </c>
      <c r="J538" t="s">
        <v>1154</v>
      </c>
      <c r="K538" t="s">
        <v>141</v>
      </c>
      <c r="L538" t="s">
        <v>113</v>
      </c>
      <c r="M538" t="s">
        <v>3061</v>
      </c>
      <c r="O538" s="2" t="str">
        <f>IFERROR(IF($B538="","",INDEX(所属情報!$E:$E,MATCH($A538,所属情報!$A:$A,0))),"")</f>
        <v>Kyoto Univ. of Education</v>
      </c>
      <c r="P538" s="2" t="str">
        <f t="shared" si="24"/>
        <v>吉原　琴音 (2)</v>
      </c>
      <c r="Q538" s="2" t="str">
        <f t="shared" si="25"/>
        <v>ﾖｼﾊﾗ ｺﾄﾈ</v>
      </c>
      <c r="R538" s="2" t="str">
        <f t="shared" si="26"/>
        <v>YOSHIHARA Kotone (04)</v>
      </c>
      <c r="S538" s="2" t="str">
        <f>IFERROR(IF($F538="","",INDEX(リスト!$C:$C,MATCH($F538,リスト!$B:$B,0))),"")</f>
        <v>37</v>
      </c>
      <c r="T538" s="2" t="str">
        <f>IFERROR(IF($K538="","",INDEX(リスト!$F:$F,MATCH($K538,リスト!$E:$E,0))),"")</f>
        <v>JPN</v>
      </c>
      <c r="U538" s="2" t="str">
        <f>IF($B538="","",RIGHT($G538*1000+200+COUNTIF($G$2:$G538,$G538),9))</f>
        <v>040410201</v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>四国学院大香川西・香　川</v>
      </c>
    </row>
    <row r="539" spans="1:22" x14ac:dyDescent="0.45">
      <c r="A539" t="s">
        <v>3178</v>
      </c>
      <c r="B539">
        <v>538</v>
      </c>
      <c r="C539" t="s">
        <v>3267</v>
      </c>
      <c r="D539" t="s">
        <v>3268</v>
      </c>
      <c r="E539">
        <v>1</v>
      </c>
      <c r="F539" t="s">
        <v>89</v>
      </c>
      <c r="G539">
        <v>20050916</v>
      </c>
      <c r="I539" t="s">
        <v>3269</v>
      </c>
      <c r="J539" t="s">
        <v>948</v>
      </c>
      <c r="K539" t="s">
        <v>141</v>
      </c>
      <c r="L539" t="s">
        <v>89</v>
      </c>
      <c r="M539" t="s">
        <v>1007</v>
      </c>
      <c r="O539" s="2" t="str">
        <f>IFERROR(IF($B539="","",INDEX(所属情報!$E:$E,MATCH($A539,所属情報!$A:$A,0))),"")</f>
        <v>Kyoto Univ. of Education</v>
      </c>
      <c r="P539" s="2" t="str">
        <f t="shared" si="24"/>
        <v>石川　優空 (1)</v>
      </c>
      <c r="Q539" s="2" t="str">
        <f t="shared" si="25"/>
        <v>ｲｼｶﾜ ﾕﾗ</v>
      </c>
      <c r="R539" s="2" t="str">
        <f t="shared" si="26"/>
        <v>ISHIKAWA Yura (05)</v>
      </c>
      <c r="S539" s="2" t="str">
        <f>IFERROR(IF($F539="","",INDEX(リスト!$C:$C,MATCH($F539,リスト!$B:$B,0))),"")</f>
        <v>25</v>
      </c>
      <c r="T539" s="2" t="str">
        <f>IFERROR(IF($K539="","",INDEX(リスト!$F:$F,MATCH($K539,リスト!$E:$E,0))),"")</f>
        <v>JPN</v>
      </c>
      <c r="U539" s="2" t="str">
        <f>IF($B539="","",RIGHT($G539*1000+200+COUNTIF($G$2:$G539,$G539),9))</f>
        <v>050916201</v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>草津東・滋　賀</v>
      </c>
    </row>
    <row r="540" spans="1:22" x14ac:dyDescent="0.45">
      <c r="A540" t="s">
        <v>3178</v>
      </c>
      <c r="B540">
        <v>539</v>
      </c>
      <c r="C540" t="s">
        <v>3270</v>
      </c>
      <c r="D540" t="s">
        <v>3271</v>
      </c>
      <c r="E540">
        <v>1</v>
      </c>
      <c r="F540" t="s">
        <v>105</v>
      </c>
      <c r="G540">
        <v>20050620</v>
      </c>
      <c r="I540" t="s">
        <v>3272</v>
      </c>
      <c r="J540" t="s">
        <v>2434</v>
      </c>
      <c r="K540" t="s">
        <v>141</v>
      </c>
      <c r="L540" t="s">
        <v>105</v>
      </c>
      <c r="M540" t="s">
        <v>1529</v>
      </c>
      <c r="O540" s="2" t="str">
        <f>IFERROR(IF($B540="","",INDEX(所属情報!$E:$E,MATCH($A540,所属情報!$A:$A,0))),"")</f>
        <v>Kyoto Univ. of Education</v>
      </c>
      <c r="P540" s="2" t="str">
        <f t="shared" si="24"/>
        <v>石原　涼華 (1)</v>
      </c>
      <c r="Q540" s="2" t="str">
        <f t="shared" si="25"/>
        <v>ｲｼﾊﾗ ｽｽﾞｶ</v>
      </c>
      <c r="R540" s="2" t="str">
        <f t="shared" si="26"/>
        <v>ISHIHARA Suzuka (05)</v>
      </c>
      <c r="S540" s="2" t="str">
        <f>IFERROR(IF($F540="","",INDEX(リスト!$C:$C,MATCH($F540,リスト!$B:$B,0))),"")</f>
        <v>33</v>
      </c>
      <c r="T540" s="2" t="str">
        <f>IFERROR(IF($K540="","",INDEX(リスト!$F:$F,MATCH($K540,リスト!$E:$E,0))),"")</f>
        <v>JPN</v>
      </c>
      <c r="U540" s="2" t="str">
        <f>IF($B540="","",RIGHT($G540*1000+200+COUNTIF($G$2:$G540,$G540),9))</f>
        <v>050620202</v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>倉敷中央・岡　山</v>
      </c>
    </row>
    <row r="541" spans="1:22" x14ac:dyDescent="0.45">
      <c r="A541" t="s">
        <v>3178</v>
      </c>
      <c r="B541">
        <v>540</v>
      </c>
      <c r="C541" t="s">
        <v>3273</v>
      </c>
      <c r="D541" t="s">
        <v>3274</v>
      </c>
      <c r="E541">
        <v>1</v>
      </c>
      <c r="F541" t="s">
        <v>93</v>
      </c>
      <c r="G541">
        <v>20060119</v>
      </c>
      <c r="H541" t="s">
        <v>3275</v>
      </c>
      <c r="I541" t="s">
        <v>2449</v>
      </c>
      <c r="J541" t="s">
        <v>2414</v>
      </c>
      <c r="K541" t="s">
        <v>141</v>
      </c>
      <c r="L541" t="s">
        <v>93</v>
      </c>
      <c r="M541" t="s">
        <v>783</v>
      </c>
      <c r="O541" s="2" t="str">
        <f>IFERROR(IF($B541="","",INDEX(所属情報!$E:$E,MATCH($A541,所属情報!$A:$A,0))),"")</f>
        <v>Kyoto Univ. of Education</v>
      </c>
      <c r="P541" s="2" t="str">
        <f t="shared" si="24"/>
        <v>亀井　咲里 (1)</v>
      </c>
      <c r="Q541" s="2" t="str">
        <f t="shared" si="25"/>
        <v>ｶﾒｲ ｻﾘ</v>
      </c>
      <c r="R541" s="2" t="str">
        <f t="shared" si="26"/>
        <v>KAMEI Sari (06)</v>
      </c>
      <c r="S541" s="2" t="str">
        <f>IFERROR(IF($F541="","",INDEX(リスト!$C:$C,MATCH($F541,リスト!$B:$B,0))),"")</f>
        <v>27</v>
      </c>
      <c r="T541" s="2" t="str">
        <f>IFERROR(IF($K541="","",INDEX(リスト!$F:$F,MATCH($K541,リスト!$E:$E,0))),"")</f>
        <v>JPN</v>
      </c>
      <c r="U541" s="2" t="str">
        <f>IF($B541="","",RIGHT($G541*1000+200+COUNTIF($G$2:$G541,$G541),9))</f>
        <v>060119201</v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>東大阪大敬愛・大　阪</v>
      </c>
    </row>
    <row r="542" spans="1:22" x14ac:dyDescent="0.45">
      <c r="A542" t="s">
        <v>3178</v>
      </c>
      <c r="B542">
        <v>541</v>
      </c>
      <c r="C542" t="s">
        <v>3276</v>
      </c>
      <c r="D542" t="s">
        <v>3277</v>
      </c>
      <c r="E542">
        <v>1</v>
      </c>
      <c r="F542" t="s">
        <v>91</v>
      </c>
      <c r="G542">
        <v>20050523</v>
      </c>
      <c r="I542" t="s">
        <v>1351</v>
      </c>
      <c r="J542" t="s">
        <v>1814</v>
      </c>
      <c r="K542" t="s">
        <v>141</v>
      </c>
      <c r="L542" t="s">
        <v>91</v>
      </c>
      <c r="M542" t="s">
        <v>3278</v>
      </c>
      <c r="O542" s="2" t="str">
        <f>IFERROR(IF($B542="","",INDEX(所属情報!$E:$E,MATCH($A542,所属情報!$A:$A,0))),"")</f>
        <v>Kyoto Univ. of Education</v>
      </c>
      <c r="P542" s="2" t="str">
        <f t="shared" si="24"/>
        <v>田中　輝 (1)</v>
      </c>
      <c r="Q542" s="2" t="str">
        <f t="shared" si="25"/>
        <v>ﾀﾅｶ ｷﾗﾗ</v>
      </c>
      <c r="R542" s="2" t="str">
        <f t="shared" si="26"/>
        <v>TANAKA Kirara (05)</v>
      </c>
      <c r="S542" s="2" t="str">
        <f>IFERROR(IF($F542="","",INDEX(リスト!$C:$C,MATCH($F542,リスト!$B:$B,0))),"")</f>
        <v>26</v>
      </c>
      <c r="T542" s="2" t="str">
        <f>IFERROR(IF($K542="","",INDEX(リスト!$F:$F,MATCH($K542,リスト!$E:$E,0))),"")</f>
        <v>JPN</v>
      </c>
      <c r="U542" s="2" t="str">
        <f>IF($B542="","",RIGHT($G542*1000+200+COUNTIF($G$2:$G542,$G542),9))</f>
        <v>050523201</v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>宮津天橋(加悦谷学舎)・京　都</v>
      </c>
    </row>
    <row r="543" spans="1:22" x14ac:dyDescent="0.45">
      <c r="A543" t="s">
        <v>3178</v>
      </c>
      <c r="B543">
        <v>542</v>
      </c>
      <c r="C543" t="s">
        <v>3279</v>
      </c>
      <c r="D543" t="s">
        <v>3280</v>
      </c>
      <c r="E543">
        <v>1</v>
      </c>
      <c r="F543" t="s">
        <v>113</v>
      </c>
      <c r="G543">
        <v>20050524</v>
      </c>
      <c r="I543" t="s">
        <v>3281</v>
      </c>
      <c r="J543" t="s">
        <v>3282</v>
      </c>
      <c r="K543" t="s">
        <v>141</v>
      </c>
      <c r="L543" t="s">
        <v>113</v>
      </c>
      <c r="M543" t="s">
        <v>3283</v>
      </c>
      <c r="O543" s="2" t="str">
        <f>IFERROR(IF($B543="","",INDEX(所属情報!$E:$E,MATCH($A543,所属情報!$A:$A,0))),"")</f>
        <v>Kyoto Univ. of Education</v>
      </c>
      <c r="P543" s="2" t="str">
        <f t="shared" si="24"/>
        <v>谷本　那津 (1)</v>
      </c>
      <c r="Q543" s="2" t="str">
        <f t="shared" si="25"/>
        <v>ﾀﾆﾓﾄ ﾅﾂ</v>
      </c>
      <c r="R543" s="2" t="str">
        <f t="shared" si="26"/>
        <v>TANIMOTO Natsu (05)</v>
      </c>
      <c r="S543" s="2" t="str">
        <f>IFERROR(IF($F543="","",INDEX(リスト!$C:$C,MATCH($F543,リスト!$B:$B,0))),"")</f>
        <v>37</v>
      </c>
      <c r="T543" s="2" t="str">
        <f>IFERROR(IF($K543="","",INDEX(リスト!$F:$F,MATCH($K543,リスト!$E:$E,0))),"")</f>
        <v>JPN</v>
      </c>
      <c r="U543" s="2" t="str">
        <f>IF($B543="","",RIGHT($G543*1000+200+COUNTIF($G$2:$G543,$G543),9))</f>
        <v>050524201</v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>高松商業・香　川</v>
      </c>
    </row>
    <row r="544" spans="1:22" x14ac:dyDescent="0.45">
      <c r="A544" t="s">
        <v>3178</v>
      </c>
      <c r="B544">
        <v>543</v>
      </c>
      <c r="C544" t="s">
        <v>3284</v>
      </c>
      <c r="D544" t="s">
        <v>3285</v>
      </c>
      <c r="E544">
        <v>1</v>
      </c>
      <c r="F544" t="s">
        <v>91</v>
      </c>
      <c r="G544">
        <v>20050615</v>
      </c>
      <c r="H544" t="s">
        <v>3286</v>
      </c>
      <c r="I544" t="s">
        <v>3287</v>
      </c>
      <c r="J544" t="s">
        <v>1090</v>
      </c>
      <c r="K544" t="s">
        <v>141</v>
      </c>
      <c r="L544" t="s">
        <v>91</v>
      </c>
      <c r="M544" t="s">
        <v>2325</v>
      </c>
      <c r="O544" s="2" t="str">
        <f>IFERROR(IF($B544="","",INDEX(所属情報!$E:$E,MATCH($A544,所属情報!$A:$A,0))),"")</f>
        <v>Kyoto Univ. of Education</v>
      </c>
      <c r="P544" s="2" t="str">
        <f t="shared" si="24"/>
        <v>松尾　愛利紗 (1)</v>
      </c>
      <c r="Q544" s="2" t="str">
        <f t="shared" si="25"/>
        <v>ﾏﾂｵ ｱﾘｻ</v>
      </c>
      <c r="R544" s="2" t="str">
        <f t="shared" si="26"/>
        <v>MATSUO Arisa (05)</v>
      </c>
      <c r="S544" s="2" t="str">
        <f>IFERROR(IF($F544="","",INDEX(リスト!$C:$C,MATCH($F544,リスト!$B:$B,0))),"")</f>
        <v>26</v>
      </c>
      <c r="T544" s="2" t="str">
        <f>IFERROR(IF($K544="","",INDEX(リスト!$F:$F,MATCH($K544,リスト!$E:$E,0))),"")</f>
        <v>JPN</v>
      </c>
      <c r="U544" s="2" t="str">
        <f>IF($B544="","",RIGHT($G544*1000+200+COUNTIF($G$2:$G544,$G544),9))</f>
        <v>050615202</v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>京都文教・京　都</v>
      </c>
    </row>
    <row r="545" spans="1:22" x14ac:dyDescent="0.45">
      <c r="A545" t="s">
        <v>3288</v>
      </c>
      <c r="B545">
        <v>544</v>
      </c>
      <c r="C545" t="s">
        <v>3289</v>
      </c>
      <c r="D545" t="s">
        <v>3290</v>
      </c>
      <c r="E545" t="s">
        <v>704</v>
      </c>
      <c r="F545" t="s">
        <v>91</v>
      </c>
      <c r="G545">
        <v>19991027</v>
      </c>
      <c r="H545" t="s">
        <v>3291</v>
      </c>
      <c r="I545" t="s">
        <v>3292</v>
      </c>
      <c r="J545" t="s">
        <v>891</v>
      </c>
      <c r="K545" t="s">
        <v>141</v>
      </c>
      <c r="L545" t="s">
        <v>91</v>
      </c>
      <c r="M545" t="s">
        <v>904</v>
      </c>
      <c r="O545" s="2" t="str">
        <f>IFERROR(IF($B545="","",INDEX(所属情報!$E:$E,MATCH($A545,所属情報!$A:$A,0))),"")</f>
        <v>Osaka Univ.</v>
      </c>
      <c r="P545" s="2" t="str">
        <f t="shared" si="24"/>
        <v>大植　麻由 (M2)</v>
      </c>
      <c r="Q545" s="2" t="str">
        <f t="shared" si="25"/>
        <v>ｵｵｳｴ ﾏﾕ</v>
      </c>
      <c r="R545" s="2" t="str">
        <f t="shared" si="26"/>
        <v>OUE Mayu (99)</v>
      </c>
      <c r="S545" s="2" t="str">
        <f>IFERROR(IF($F545="","",INDEX(リスト!$C:$C,MATCH($F545,リスト!$B:$B,0))),"")</f>
        <v>26</v>
      </c>
      <c r="T545" s="2" t="str">
        <f>IFERROR(IF($K545="","",INDEX(リスト!$F:$F,MATCH($K545,リスト!$E:$E,0))),"")</f>
        <v>JPN</v>
      </c>
      <c r="U545" s="2" t="str">
        <f>IF($B545="","",RIGHT($G545*1000+200+COUNTIF($G$2:$G545,$G545),9))</f>
        <v>991027201</v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>西京・京　都</v>
      </c>
    </row>
    <row r="546" spans="1:22" x14ac:dyDescent="0.45">
      <c r="A546" t="s">
        <v>3288</v>
      </c>
      <c r="B546">
        <v>545</v>
      </c>
      <c r="C546" t="s">
        <v>3293</v>
      </c>
      <c r="D546" t="s">
        <v>3294</v>
      </c>
      <c r="E546" t="s">
        <v>3295</v>
      </c>
      <c r="F546" t="s">
        <v>93</v>
      </c>
      <c r="G546">
        <v>20001224</v>
      </c>
      <c r="H546" t="s">
        <v>3296</v>
      </c>
      <c r="I546" t="s">
        <v>3297</v>
      </c>
      <c r="J546" t="s">
        <v>1755</v>
      </c>
      <c r="K546" t="s">
        <v>141</v>
      </c>
      <c r="L546" t="s">
        <v>93</v>
      </c>
      <c r="M546" t="s">
        <v>886</v>
      </c>
      <c r="O546" s="2" t="str">
        <f>IFERROR(IF($B546="","",INDEX(所属情報!$E:$E,MATCH($A546,所属情報!$A:$A,0))),"")</f>
        <v>Osaka Univ.</v>
      </c>
      <c r="P546" s="2" t="str">
        <f t="shared" si="24"/>
        <v>杉林　歩 (M1)</v>
      </c>
      <c r="Q546" s="2" t="str">
        <f t="shared" si="25"/>
        <v>ｽｷﾞﾊﾞﾔｼ ｱﾕﾐ</v>
      </c>
      <c r="R546" s="2" t="str">
        <f t="shared" si="26"/>
        <v>SUGIBAYASHI Ayumi (00)</v>
      </c>
      <c r="S546" s="2" t="str">
        <f>IFERROR(IF($F546="","",INDEX(リスト!$C:$C,MATCH($F546,リスト!$B:$B,0))),"")</f>
        <v>27</v>
      </c>
      <c r="T546" s="2" t="str">
        <f>IFERROR(IF($K546="","",INDEX(リスト!$F:$F,MATCH($K546,リスト!$E:$E,0))),"")</f>
        <v>JPN</v>
      </c>
      <c r="U546" s="2" t="str">
        <f>IF($B546="","",RIGHT($G546*1000+200+COUNTIF($G$2:$G546,$G546),9))</f>
        <v>001224201</v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>関西大倉・大　阪</v>
      </c>
    </row>
    <row r="547" spans="1:22" x14ac:dyDescent="0.45">
      <c r="A547" t="s">
        <v>3288</v>
      </c>
      <c r="B547">
        <v>546</v>
      </c>
      <c r="C547" t="s">
        <v>3298</v>
      </c>
      <c r="D547" t="s">
        <v>3299</v>
      </c>
      <c r="E547">
        <v>4</v>
      </c>
      <c r="F547" t="s">
        <v>95</v>
      </c>
      <c r="G547">
        <v>20010914</v>
      </c>
      <c r="H547" t="s">
        <v>3300</v>
      </c>
      <c r="I547" t="s">
        <v>2320</v>
      </c>
      <c r="J547" t="s">
        <v>3301</v>
      </c>
      <c r="K547" t="s">
        <v>141</v>
      </c>
      <c r="L547" t="s">
        <v>95</v>
      </c>
      <c r="M547" t="s">
        <v>3302</v>
      </c>
      <c r="O547" s="2" t="str">
        <f>IFERROR(IF($B547="","",INDEX(所属情報!$E:$E,MATCH($A547,所属情報!$A:$A,0))),"")</f>
        <v>Osaka Univ.</v>
      </c>
      <c r="P547" s="2" t="str">
        <f t="shared" si="24"/>
        <v>濱田　惠美 (4)</v>
      </c>
      <c r="Q547" s="2" t="str">
        <f t="shared" si="25"/>
        <v>ﾊﾏﾀﾞ ｴﾐ</v>
      </c>
      <c r="R547" s="2" t="str">
        <f t="shared" si="26"/>
        <v>HAMADA Emi (01)</v>
      </c>
      <c r="S547" s="2" t="str">
        <f>IFERROR(IF($F547="","",INDEX(リスト!$C:$C,MATCH($F547,リスト!$B:$B,0))),"")</f>
        <v>28</v>
      </c>
      <c r="T547" s="2" t="str">
        <f>IFERROR(IF($K547="","",INDEX(リスト!$F:$F,MATCH($K547,リスト!$E:$E,0))),"")</f>
        <v>JPN</v>
      </c>
      <c r="U547" s="2" t="str">
        <f>IF($B547="","",RIGHT($G547*1000+200+COUNTIF($G$2:$G547,$G547),9))</f>
        <v>010914201</v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>姫路西・兵　庫</v>
      </c>
    </row>
    <row r="548" spans="1:22" x14ac:dyDescent="0.45">
      <c r="A548" t="s">
        <v>3288</v>
      </c>
      <c r="B548">
        <v>547</v>
      </c>
      <c r="C548" t="s">
        <v>3303</v>
      </c>
      <c r="D548" t="s">
        <v>3304</v>
      </c>
      <c r="E548">
        <v>4</v>
      </c>
      <c r="F548" t="s">
        <v>75</v>
      </c>
      <c r="G548">
        <v>20030114</v>
      </c>
      <c r="H548" t="s">
        <v>3305</v>
      </c>
      <c r="I548" t="s">
        <v>3306</v>
      </c>
      <c r="J548" t="s">
        <v>3307</v>
      </c>
      <c r="K548" t="s">
        <v>141</v>
      </c>
      <c r="L548" t="s">
        <v>75</v>
      </c>
      <c r="M548" t="s">
        <v>3308</v>
      </c>
      <c r="O548" s="2" t="str">
        <f>IFERROR(IF($B548="","",INDEX(所属情報!$E:$E,MATCH($A548,所属情報!$A:$A,0))),"")</f>
        <v>Osaka Univ.</v>
      </c>
      <c r="P548" s="2" t="str">
        <f t="shared" si="24"/>
        <v>小川　桃依 (4)</v>
      </c>
      <c r="Q548" s="2" t="str">
        <f t="shared" si="25"/>
        <v>ｵｶﾞﾜ ﾓﾓｴ</v>
      </c>
      <c r="R548" s="2" t="str">
        <f t="shared" si="26"/>
        <v>OGAWA Momoe (03)</v>
      </c>
      <c r="S548" s="2" t="str">
        <f>IFERROR(IF($F548="","",INDEX(リスト!$C:$C,MATCH($F548,リスト!$B:$B,0))),"")</f>
        <v>18</v>
      </c>
      <c r="T548" s="2" t="str">
        <f>IFERROR(IF($K548="","",INDEX(リスト!$F:$F,MATCH($K548,リスト!$E:$E,0))),"")</f>
        <v>JPN</v>
      </c>
      <c r="U548" s="2" t="str">
        <f>IF($B548="","",RIGHT($G548*1000+200+COUNTIF($G$2:$G548,$G548),9))</f>
        <v>030114202</v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>武生・福　井</v>
      </c>
    </row>
    <row r="549" spans="1:22" x14ac:dyDescent="0.45">
      <c r="A549" t="s">
        <v>3288</v>
      </c>
      <c r="B549">
        <v>548</v>
      </c>
      <c r="C549" t="s">
        <v>3309</v>
      </c>
      <c r="D549" t="s">
        <v>3310</v>
      </c>
      <c r="E549">
        <v>4</v>
      </c>
      <c r="F549" t="s">
        <v>97</v>
      </c>
      <c r="G549">
        <v>20011120</v>
      </c>
      <c r="H549" t="s">
        <v>3311</v>
      </c>
      <c r="I549" t="s">
        <v>3312</v>
      </c>
      <c r="J549" t="s">
        <v>1112</v>
      </c>
      <c r="K549" t="s">
        <v>141</v>
      </c>
      <c r="L549" t="s">
        <v>97</v>
      </c>
      <c r="M549" t="s">
        <v>3313</v>
      </c>
      <c r="O549" s="2" t="str">
        <f>IFERROR(IF($B549="","",INDEX(所属情報!$E:$E,MATCH($A549,所属情報!$A:$A,0))),"")</f>
        <v>Osaka Univ.</v>
      </c>
      <c r="P549" s="2" t="str">
        <f t="shared" si="24"/>
        <v>阿部　愛美 (4)</v>
      </c>
      <c r="Q549" s="2" t="str">
        <f t="shared" si="25"/>
        <v>ｱﾍﾞ ﾏﾅﾐ</v>
      </c>
      <c r="R549" s="2" t="str">
        <f t="shared" si="26"/>
        <v>ABE Manami (01)</v>
      </c>
      <c r="S549" s="2" t="str">
        <f>IFERROR(IF($F549="","",INDEX(リスト!$C:$C,MATCH($F549,リスト!$B:$B,0))),"")</f>
        <v>29</v>
      </c>
      <c r="T549" s="2" t="str">
        <f>IFERROR(IF($K549="","",INDEX(リスト!$F:$F,MATCH($K549,リスト!$E:$E,0))),"")</f>
        <v>JPN</v>
      </c>
      <c r="U549" s="2" t="str">
        <f>IF($B549="","",RIGHT($G549*1000+200+COUNTIF($G$2:$G549,$G549),9))</f>
        <v>011120201</v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>帝塚山・奈　良</v>
      </c>
    </row>
    <row r="550" spans="1:22" x14ac:dyDescent="0.45">
      <c r="A550" t="s">
        <v>3288</v>
      </c>
      <c r="B550">
        <v>549</v>
      </c>
      <c r="C550" t="s">
        <v>3314</v>
      </c>
      <c r="D550" t="s">
        <v>3315</v>
      </c>
      <c r="E550">
        <v>4</v>
      </c>
      <c r="F550" t="s">
        <v>95</v>
      </c>
      <c r="G550">
        <v>20030119</v>
      </c>
      <c r="H550" t="s">
        <v>3316</v>
      </c>
      <c r="I550" t="s">
        <v>3317</v>
      </c>
      <c r="J550" t="s">
        <v>3318</v>
      </c>
      <c r="K550" t="s">
        <v>141</v>
      </c>
      <c r="L550" t="s">
        <v>95</v>
      </c>
      <c r="M550" t="s">
        <v>3319</v>
      </c>
      <c r="O550" s="2" t="str">
        <f>IFERROR(IF($B550="","",INDEX(所属情報!$E:$E,MATCH($A550,所属情報!$A:$A,0))),"")</f>
        <v>Osaka Univ.</v>
      </c>
      <c r="P550" s="2" t="str">
        <f t="shared" si="24"/>
        <v>竹中　ゆりあ (4)</v>
      </c>
      <c r="Q550" s="2" t="str">
        <f t="shared" si="25"/>
        <v>ﾀｹﾅｶ ﾕﾘｱ</v>
      </c>
      <c r="R550" s="2" t="str">
        <f t="shared" si="26"/>
        <v>TAKENAKA Yuria (03)</v>
      </c>
      <c r="S550" s="2" t="str">
        <f>IFERROR(IF($F550="","",INDEX(リスト!$C:$C,MATCH($F550,リスト!$B:$B,0))),"")</f>
        <v>28</v>
      </c>
      <c r="T550" s="2" t="str">
        <f>IFERROR(IF($K550="","",INDEX(リスト!$F:$F,MATCH($K550,リスト!$E:$E,0))),"")</f>
        <v>JPN</v>
      </c>
      <c r="U550" s="2" t="str">
        <f>IF($B550="","",RIGHT($G550*1000+200+COUNTIF($G$2:$G550,$G550),9))</f>
        <v>030119201</v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>長田・兵　庫</v>
      </c>
    </row>
    <row r="551" spans="1:22" x14ac:dyDescent="0.45">
      <c r="A551" t="s">
        <v>3288</v>
      </c>
      <c r="B551">
        <v>550</v>
      </c>
      <c r="C551" t="s">
        <v>3320</v>
      </c>
      <c r="D551" t="s">
        <v>3321</v>
      </c>
      <c r="E551">
        <v>3</v>
      </c>
      <c r="F551" t="s">
        <v>95</v>
      </c>
      <c r="G551">
        <v>20030717</v>
      </c>
      <c r="H551" t="s">
        <v>3322</v>
      </c>
      <c r="I551" t="s">
        <v>3306</v>
      </c>
      <c r="J551" t="s">
        <v>3323</v>
      </c>
      <c r="K551" t="s">
        <v>141</v>
      </c>
      <c r="L551" t="s">
        <v>95</v>
      </c>
      <c r="M551" t="s">
        <v>3324</v>
      </c>
      <c r="O551" s="2" t="str">
        <f>IFERROR(IF($B551="","",INDEX(所属情報!$E:$E,MATCH($A551,所属情報!$A:$A,0))),"")</f>
        <v>Osaka Univ.</v>
      </c>
      <c r="P551" s="2" t="str">
        <f t="shared" si="24"/>
        <v>小川　真帆 (3)</v>
      </c>
      <c r="Q551" s="2" t="str">
        <f t="shared" si="25"/>
        <v>ｵｶﾞﾜ ﾏﾎ</v>
      </c>
      <c r="R551" s="2" t="str">
        <f t="shared" si="26"/>
        <v>OGAWA Maho (03)</v>
      </c>
      <c r="S551" s="2" t="str">
        <f>IFERROR(IF($F551="","",INDEX(リスト!$C:$C,MATCH($F551,リスト!$B:$B,0))),"")</f>
        <v>28</v>
      </c>
      <c r="T551" s="2" t="str">
        <f>IFERROR(IF($K551="","",INDEX(リスト!$F:$F,MATCH($K551,リスト!$E:$E,0))),"")</f>
        <v>JPN</v>
      </c>
      <c r="U551" s="2" t="str">
        <f>IF($B551="","",RIGHT($G551*1000+200+COUNTIF($G$2:$G551,$G551),9))</f>
        <v>030717202</v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>尼崎稲園・兵　庫</v>
      </c>
    </row>
    <row r="552" spans="1:22" x14ac:dyDescent="0.45">
      <c r="A552" t="s">
        <v>3288</v>
      </c>
      <c r="B552">
        <v>551</v>
      </c>
      <c r="C552" t="s">
        <v>3325</v>
      </c>
      <c r="D552" t="s">
        <v>3326</v>
      </c>
      <c r="E552">
        <v>3</v>
      </c>
      <c r="F552" t="s">
        <v>89</v>
      </c>
      <c r="G552">
        <v>20040120</v>
      </c>
      <c r="H552" t="s">
        <v>3327</v>
      </c>
      <c r="I552" t="s">
        <v>3328</v>
      </c>
      <c r="J552" t="s">
        <v>3329</v>
      </c>
      <c r="K552" t="s">
        <v>141</v>
      </c>
      <c r="L552" t="s">
        <v>89</v>
      </c>
      <c r="M552" t="s">
        <v>3330</v>
      </c>
      <c r="O552" s="2" t="str">
        <f>IFERROR(IF($B552="","",INDEX(所属情報!$E:$E,MATCH($A552,所属情報!$A:$A,0))),"")</f>
        <v>Osaka Univ.</v>
      </c>
      <c r="P552" s="2" t="str">
        <f t="shared" si="24"/>
        <v>中谷　心愛 (3)</v>
      </c>
      <c r="Q552" s="2" t="str">
        <f t="shared" si="25"/>
        <v>ﾅｶﾀﾆ ｺｺｱ</v>
      </c>
      <c r="R552" s="2" t="str">
        <f t="shared" si="26"/>
        <v>NAKATANI Kokoa (04)</v>
      </c>
      <c r="S552" s="2" t="str">
        <f>IFERROR(IF($F552="","",INDEX(リスト!$C:$C,MATCH($F552,リスト!$B:$B,0))),"")</f>
        <v>25</v>
      </c>
      <c r="T552" s="2" t="str">
        <f>IFERROR(IF($K552="","",INDEX(リスト!$F:$F,MATCH($K552,リスト!$E:$E,0))),"")</f>
        <v>JPN</v>
      </c>
      <c r="U552" s="2" t="str">
        <f>IF($B552="","",RIGHT($G552*1000+200+COUNTIF($G$2:$G552,$G552),9))</f>
        <v>040120201</v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>彦根東・滋　賀</v>
      </c>
    </row>
    <row r="553" spans="1:22" x14ac:dyDescent="0.45">
      <c r="A553" t="s">
        <v>3288</v>
      </c>
      <c r="B553">
        <v>552</v>
      </c>
      <c r="C553" t="s">
        <v>3331</v>
      </c>
      <c r="D553" t="s">
        <v>3332</v>
      </c>
      <c r="E553">
        <v>3</v>
      </c>
      <c r="F553" t="s">
        <v>95</v>
      </c>
      <c r="G553">
        <v>20040220</v>
      </c>
      <c r="H553" t="s">
        <v>3333</v>
      </c>
      <c r="I553" t="s">
        <v>3334</v>
      </c>
      <c r="J553" t="s">
        <v>1180</v>
      </c>
      <c r="K553" t="s">
        <v>141</v>
      </c>
      <c r="L553" t="s">
        <v>95</v>
      </c>
      <c r="M553" t="s">
        <v>3335</v>
      </c>
      <c r="O553" s="2" t="str">
        <f>IFERROR(IF($B553="","",INDEX(所属情報!$E:$E,MATCH($A553,所属情報!$A:$A,0))),"")</f>
        <v>Osaka Univ.</v>
      </c>
      <c r="P553" s="2" t="str">
        <f t="shared" si="24"/>
        <v>塩井　春翔 (3)</v>
      </c>
      <c r="Q553" s="2" t="str">
        <f t="shared" si="25"/>
        <v>ｼｵｲ ﾊﾙｶ</v>
      </c>
      <c r="R553" s="2" t="str">
        <f t="shared" si="26"/>
        <v>SHIOI Haruka (04)</v>
      </c>
      <c r="S553" s="2" t="str">
        <f>IFERROR(IF($F553="","",INDEX(リスト!$C:$C,MATCH($F553,リスト!$B:$B,0))),"")</f>
        <v>28</v>
      </c>
      <c r="T553" s="2" t="str">
        <f>IFERROR(IF($K553="","",INDEX(リスト!$F:$F,MATCH($K553,リスト!$E:$E,0))),"")</f>
        <v>JPN</v>
      </c>
      <c r="U553" s="2" t="str">
        <f>IF($B553="","",RIGHT($G553*1000+200+COUNTIF($G$2:$G553,$G553),9))</f>
        <v>040220201</v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>神戸・兵　庫</v>
      </c>
    </row>
    <row r="554" spans="1:22" x14ac:dyDescent="0.45">
      <c r="A554" t="s">
        <v>3288</v>
      </c>
      <c r="B554">
        <v>553</v>
      </c>
      <c r="C554" t="s">
        <v>3336</v>
      </c>
      <c r="D554" t="s">
        <v>3337</v>
      </c>
      <c r="E554">
        <v>3</v>
      </c>
      <c r="F554" t="s">
        <v>95</v>
      </c>
      <c r="G554">
        <v>20030107</v>
      </c>
      <c r="H554" t="s">
        <v>3338</v>
      </c>
      <c r="I554" t="s">
        <v>3339</v>
      </c>
      <c r="J554" t="s">
        <v>2200</v>
      </c>
      <c r="K554" t="s">
        <v>141</v>
      </c>
      <c r="L554" t="s">
        <v>95</v>
      </c>
      <c r="M554" t="s">
        <v>874</v>
      </c>
      <c r="O554" s="2" t="str">
        <f>IFERROR(IF($B554="","",INDEX(所属情報!$E:$E,MATCH($A554,所属情報!$A:$A,0))),"")</f>
        <v>Osaka Univ.</v>
      </c>
      <c r="P554" s="2" t="str">
        <f t="shared" si="24"/>
        <v>大名門　里歩 (3)</v>
      </c>
      <c r="Q554" s="2" t="str">
        <f t="shared" si="25"/>
        <v>ｵｵﾅｶﾄﾞ ﾘﾎ</v>
      </c>
      <c r="R554" s="2" t="str">
        <f t="shared" si="26"/>
        <v>ONAKADO Riho (03)</v>
      </c>
      <c r="S554" s="2" t="str">
        <f>IFERROR(IF($F554="","",INDEX(リスト!$C:$C,MATCH($F554,リスト!$B:$B,0))),"")</f>
        <v>28</v>
      </c>
      <c r="T554" s="2" t="str">
        <f>IFERROR(IF($K554="","",INDEX(リスト!$F:$F,MATCH($K554,リスト!$E:$E,0))),"")</f>
        <v>JPN</v>
      </c>
      <c r="U554" s="2" t="str">
        <f>IF($B554="","",RIGHT($G554*1000+200+COUNTIF($G$2:$G554,$G554),9))</f>
        <v>030107201</v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>市立西宮・兵　庫</v>
      </c>
    </row>
    <row r="555" spans="1:22" x14ac:dyDescent="0.45">
      <c r="A555" t="s">
        <v>3288</v>
      </c>
      <c r="B555">
        <v>554</v>
      </c>
      <c r="C555" t="s">
        <v>3340</v>
      </c>
      <c r="D555" t="s">
        <v>3341</v>
      </c>
      <c r="E555">
        <v>3</v>
      </c>
      <c r="F555" t="s">
        <v>93</v>
      </c>
      <c r="G555">
        <v>20020622</v>
      </c>
      <c r="H555" t="s">
        <v>3342</v>
      </c>
      <c r="I555" t="s">
        <v>3343</v>
      </c>
      <c r="J555" t="s">
        <v>1885</v>
      </c>
      <c r="K555" t="s">
        <v>141</v>
      </c>
      <c r="L555" t="s">
        <v>93</v>
      </c>
      <c r="M555" t="s">
        <v>2519</v>
      </c>
      <c r="O555" s="2" t="str">
        <f>IFERROR(IF($B555="","",INDEX(所属情報!$E:$E,MATCH($A555,所属情報!$A:$A,0))),"")</f>
        <v>Osaka Univ.</v>
      </c>
      <c r="P555" s="2" t="str">
        <f t="shared" si="24"/>
        <v>梅田　夏希 (3)</v>
      </c>
      <c r="Q555" s="2" t="str">
        <f t="shared" si="25"/>
        <v>ｳﾒﾀﾞ ﾅﾂｷ</v>
      </c>
      <c r="R555" s="2" t="str">
        <f t="shared" si="26"/>
        <v>UMEDA Natsuki (02)</v>
      </c>
      <c r="S555" s="2" t="str">
        <f>IFERROR(IF($F555="","",INDEX(リスト!$C:$C,MATCH($F555,リスト!$B:$B,0))),"")</f>
        <v>27</v>
      </c>
      <c r="T555" s="2" t="str">
        <f>IFERROR(IF($K555="","",INDEX(リスト!$F:$F,MATCH($K555,リスト!$E:$E,0))),"")</f>
        <v>JPN</v>
      </c>
      <c r="U555" s="2" t="str">
        <f>IF($B555="","",RIGHT($G555*1000+200+COUNTIF($G$2:$G555,$G555),9))</f>
        <v>020622201</v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>大手前・大　阪</v>
      </c>
    </row>
    <row r="556" spans="1:22" x14ac:dyDescent="0.45">
      <c r="A556" t="s">
        <v>3288</v>
      </c>
      <c r="B556">
        <v>555</v>
      </c>
      <c r="C556" t="s">
        <v>3344</v>
      </c>
      <c r="D556" t="s">
        <v>3345</v>
      </c>
      <c r="E556">
        <v>3</v>
      </c>
      <c r="F556" t="s">
        <v>87</v>
      </c>
      <c r="G556">
        <v>20030507</v>
      </c>
      <c r="H556" t="s">
        <v>3346</v>
      </c>
      <c r="I556" t="s">
        <v>2168</v>
      </c>
      <c r="J556" t="s">
        <v>736</v>
      </c>
      <c r="K556" t="s">
        <v>141</v>
      </c>
      <c r="L556" t="s">
        <v>87</v>
      </c>
      <c r="M556" t="s">
        <v>3347</v>
      </c>
      <c r="O556" s="2" t="str">
        <f>IFERROR(IF($B556="","",INDEX(所属情報!$E:$E,MATCH($A556,所属情報!$A:$A,0))),"")</f>
        <v>Osaka Univ.</v>
      </c>
      <c r="P556" s="2" t="str">
        <f t="shared" si="24"/>
        <v>辻　皐耶 (3)</v>
      </c>
      <c r="Q556" s="2" t="str">
        <f t="shared" si="25"/>
        <v>ﾂｼﾞ ｻﾔ</v>
      </c>
      <c r="R556" s="2" t="str">
        <f t="shared" si="26"/>
        <v>TSUJI Saya (03)</v>
      </c>
      <c r="S556" s="2" t="str">
        <f>IFERROR(IF($F556="","",INDEX(リスト!$C:$C,MATCH($F556,リスト!$B:$B,0))),"")</f>
        <v>24</v>
      </c>
      <c r="T556" s="2" t="str">
        <f>IFERROR(IF($K556="","",INDEX(リスト!$F:$F,MATCH($K556,リスト!$E:$E,0))),"")</f>
        <v>JPN</v>
      </c>
      <c r="U556" s="2" t="str">
        <f>IF($B556="","",RIGHT($G556*1000+200+COUNTIF($G$2:$G556,$G556),9))</f>
        <v>030507202</v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>伊勢・三　重</v>
      </c>
    </row>
    <row r="557" spans="1:22" x14ac:dyDescent="0.45">
      <c r="A557" t="s">
        <v>3288</v>
      </c>
      <c r="B557">
        <v>556</v>
      </c>
      <c r="C557" t="s">
        <v>3348</v>
      </c>
      <c r="D557" t="s">
        <v>3349</v>
      </c>
      <c r="E557">
        <v>3</v>
      </c>
      <c r="F557" t="s">
        <v>125</v>
      </c>
      <c r="G557">
        <v>20030719</v>
      </c>
      <c r="H557" t="s">
        <v>3350</v>
      </c>
      <c r="I557" t="s">
        <v>1334</v>
      </c>
      <c r="J557" t="s">
        <v>3351</v>
      </c>
      <c r="K557" t="s">
        <v>141</v>
      </c>
      <c r="L557" t="s">
        <v>125</v>
      </c>
      <c r="M557" t="s">
        <v>3352</v>
      </c>
      <c r="O557" s="2" t="str">
        <f>IFERROR(IF($B557="","",INDEX(所属情報!$E:$E,MATCH($A557,所属情報!$A:$A,0))),"")</f>
        <v>Osaka Univ.</v>
      </c>
      <c r="P557" s="2" t="str">
        <f t="shared" si="24"/>
        <v>木村　野々花 (3)</v>
      </c>
      <c r="Q557" s="2" t="str">
        <f t="shared" si="25"/>
        <v>ｷﾑﾗ ﾉﾉｶ</v>
      </c>
      <c r="R557" s="2" t="str">
        <f t="shared" si="26"/>
        <v>KIMURA Nonoka (03)</v>
      </c>
      <c r="S557" s="2" t="str">
        <f>IFERROR(IF($F557="","",INDEX(リスト!$C:$C,MATCH($F557,リスト!$B:$B,0))),"")</f>
        <v>43</v>
      </c>
      <c r="T557" s="2" t="str">
        <f>IFERROR(IF($K557="","",INDEX(リスト!$F:$F,MATCH($K557,リスト!$E:$E,0))),"")</f>
        <v>JPN</v>
      </c>
      <c r="U557" s="2" t="str">
        <f>IF($B557="","",RIGHT($G557*1000+200+COUNTIF($G$2:$G557,$G557),9))</f>
        <v>030719201</v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>熊本・熊　本</v>
      </c>
    </row>
    <row r="558" spans="1:22" x14ac:dyDescent="0.45">
      <c r="A558" t="s">
        <v>3288</v>
      </c>
      <c r="B558">
        <v>557</v>
      </c>
      <c r="C558" t="s">
        <v>3353</v>
      </c>
      <c r="D558" t="s">
        <v>3354</v>
      </c>
      <c r="E558">
        <v>2</v>
      </c>
      <c r="F558" t="s">
        <v>97</v>
      </c>
      <c r="G558">
        <v>20041019</v>
      </c>
      <c r="H558" t="s">
        <v>3355</v>
      </c>
      <c r="I558" t="s">
        <v>1213</v>
      </c>
      <c r="J558" t="s">
        <v>3356</v>
      </c>
      <c r="K558" t="s">
        <v>141</v>
      </c>
      <c r="L558" t="s">
        <v>97</v>
      </c>
      <c r="M558" t="s">
        <v>3357</v>
      </c>
      <c r="O558" s="2" t="str">
        <f>IFERROR(IF($B558="","",INDEX(所属情報!$E:$E,MATCH($A558,所属情報!$A:$A,0))),"")</f>
        <v>Osaka Univ.</v>
      </c>
      <c r="P558" s="2" t="str">
        <f t="shared" si="24"/>
        <v>小林　奈央子 (2)</v>
      </c>
      <c r="Q558" s="2" t="str">
        <f t="shared" si="25"/>
        <v>ｺﾊﾞﾔｼ ﾅｵｺ</v>
      </c>
      <c r="R558" s="2" t="str">
        <f t="shared" si="26"/>
        <v>KOBAYASHI Naoko (04)</v>
      </c>
      <c r="S558" s="2" t="str">
        <f>IFERROR(IF($F558="","",INDEX(リスト!$C:$C,MATCH($F558,リスト!$B:$B,0))),"")</f>
        <v>29</v>
      </c>
      <c r="T558" s="2" t="str">
        <f>IFERROR(IF($K558="","",INDEX(リスト!$F:$F,MATCH($K558,リスト!$E:$E,0))),"")</f>
        <v>JPN</v>
      </c>
      <c r="U558" s="2" t="str">
        <f>IF($B558="","",RIGHT($G558*1000+200+COUNTIF($G$2:$G558,$G558),9))</f>
        <v>041019202</v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>西大和学園・奈　良</v>
      </c>
    </row>
    <row r="559" spans="1:22" x14ac:dyDescent="0.45">
      <c r="A559" t="s">
        <v>3288</v>
      </c>
      <c r="B559">
        <v>558</v>
      </c>
      <c r="C559" t="s">
        <v>3358</v>
      </c>
      <c r="D559" t="s">
        <v>3359</v>
      </c>
      <c r="E559">
        <v>2</v>
      </c>
      <c r="F559" t="s">
        <v>91</v>
      </c>
      <c r="G559">
        <v>20040805</v>
      </c>
      <c r="H559" t="s">
        <v>3360</v>
      </c>
      <c r="I559" t="s">
        <v>2368</v>
      </c>
      <c r="J559" t="s">
        <v>3361</v>
      </c>
      <c r="K559" t="s">
        <v>141</v>
      </c>
      <c r="L559" t="s">
        <v>91</v>
      </c>
      <c r="M559" t="s">
        <v>1063</v>
      </c>
      <c r="O559" s="2" t="str">
        <f>IFERROR(IF($B559="","",INDEX(所属情報!$E:$E,MATCH($A559,所属情報!$A:$A,0))),"")</f>
        <v>Osaka Univ.</v>
      </c>
      <c r="P559" s="2" t="str">
        <f t="shared" si="24"/>
        <v>原　萌琉 (2)</v>
      </c>
      <c r="Q559" s="2" t="str">
        <f t="shared" si="25"/>
        <v>ﾊﾗ ﾓﾕﾙ</v>
      </c>
      <c r="R559" s="2" t="str">
        <f t="shared" si="26"/>
        <v>HARA Moyuru (04)</v>
      </c>
      <c r="S559" s="2" t="str">
        <f>IFERROR(IF($F559="","",INDEX(リスト!$C:$C,MATCH($F559,リスト!$B:$B,0))),"")</f>
        <v>26</v>
      </c>
      <c r="T559" s="2" t="str">
        <f>IFERROR(IF($K559="","",INDEX(リスト!$F:$F,MATCH($K559,リスト!$E:$E,0))),"")</f>
        <v>JPN</v>
      </c>
      <c r="U559" s="2" t="str">
        <f>IF($B559="","",RIGHT($G559*1000+200+COUNTIF($G$2:$G559,$G559),9))</f>
        <v>040805201</v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>洛北・京　都</v>
      </c>
    </row>
    <row r="560" spans="1:22" x14ac:dyDescent="0.45">
      <c r="A560" t="s">
        <v>3362</v>
      </c>
      <c r="B560">
        <v>559</v>
      </c>
      <c r="C560" t="s">
        <v>3363</v>
      </c>
      <c r="D560" t="s">
        <v>3364</v>
      </c>
      <c r="E560">
        <v>4</v>
      </c>
      <c r="F560" t="s">
        <v>105</v>
      </c>
      <c r="G560">
        <v>20020413</v>
      </c>
      <c r="H560" t="s">
        <v>3365</v>
      </c>
      <c r="I560" t="s">
        <v>1916</v>
      </c>
      <c r="J560" t="s">
        <v>1225</v>
      </c>
      <c r="K560" t="s">
        <v>141</v>
      </c>
      <c r="L560" t="s">
        <v>105</v>
      </c>
      <c r="M560" t="s">
        <v>2794</v>
      </c>
      <c r="O560" s="2" t="str">
        <f>IFERROR(IF($B560="","",INDEX(所属情報!$E:$E,MATCH($A560,所属情報!$A:$A,0))),"")</f>
        <v>Kansai Univ. of Social Welfare</v>
      </c>
      <c r="P560" s="2" t="str">
        <f t="shared" si="24"/>
        <v>井上　未悠 (4)</v>
      </c>
      <c r="Q560" s="2" t="str">
        <f t="shared" si="25"/>
        <v>ｲﾉｳｴ ﾐﾕ</v>
      </c>
      <c r="R560" s="2" t="str">
        <f t="shared" si="26"/>
        <v>INOUE Miyu (02)</v>
      </c>
      <c r="S560" s="2" t="str">
        <f>IFERROR(IF($F560="","",INDEX(リスト!$C:$C,MATCH($F560,リスト!$B:$B,0))),"")</f>
        <v>33</v>
      </c>
      <c r="T560" s="2" t="str">
        <f>IFERROR(IF($K560="","",INDEX(リスト!$F:$F,MATCH($K560,リスト!$E:$E,0))),"")</f>
        <v>JPN</v>
      </c>
      <c r="U560" s="2" t="str">
        <f>IF($B560="","",RIGHT($G560*1000+200+COUNTIF($G$2:$G560,$G560),9))</f>
        <v>020413203</v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>就実・岡　山</v>
      </c>
    </row>
    <row r="561" spans="1:22" x14ac:dyDescent="0.45">
      <c r="A561" t="s">
        <v>3362</v>
      </c>
      <c r="B561">
        <v>560</v>
      </c>
      <c r="C561" t="s">
        <v>3366</v>
      </c>
      <c r="D561" t="s">
        <v>3367</v>
      </c>
      <c r="E561">
        <v>4</v>
      </c>
      <c r="F561" t="s">
        <v>83</v>
      </c>
      <c r="G561">
        <v>20021122</v>
      </c>
      <c r="H561" t="s">
        <v>3368</v>
      </c>
      <c r="I561" t="s">
        <v>3369</v>
      </c>
      <c r="J561" t="s">
        <v>3370</v>
      </c>
      <c r="K561" t="s">
        <v>141</v>
      </c>
      <c r="L561" t="s">
        <v>83</v>
      </c>
      <c r="M561" t="s">
        <v>3371</v>
      </c>
      <c r="O561" s="2" t="str">
        <f>IFERROR(IF($B561="","",INDEX(所属情報!$E:$E,MATCH($A561,所属情報!$A:$A,0))),"")</f>
        <v>Kansai Univ. of Social Welfare</v>
      </c>
      <c r="P561" s="2" t="str">
        <f t="shared" si="24"/>
        <v>大河原　愛礼 (4)</v>
      </c>
      <c r="Q561" s="2" t="str">
        <f t="shared" si="25"/>
        <v>ｵｵｶﾜﾗ ｱｲﾗ</v>
      </c>
      <c r="R561" s="2" t="str">
        <f t="shared" si="26"/>
        <v>OKAWARA Aira (02)</v>
      </c>
      <c r="S561" s="2" t="str">
        <f>IFERROR(IF($F561="","",INDEX(リスト!$C:$C,MATCH($F561,リスト!$B:$B,0))),"")</f>
        <v>22</v>
      </c>
      <c r="T561" s="2" t="str">
        <f>IFERROR(IF($K561="","",INDEX(リスト!$F:$F,MATCH($K561,リスト!$E:$E,0))),"")</f>
        <v>JPN</v>
      </c>
      <c r="U561" s="2" t="str">
        <f>IF($B561="","",RIGHT($G561*1000+200+COUNTIF($G$2:$G561,$G561),9))</f>
        <v>021122202</v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>小笠・静　岡</v>
      </c>
    </row>
    <row r="562" spans="1:22" x14ac:dyDescent="0.45">
      <c r="A562" t="s">
        <v>3362</v>
      </c>
      <c r="B562">
        <v>561</v>
      </c>
      <c r="C562" t="s">
        <v>3372</v>
      </c>
      <c r="D562" t="s">
        <v>3373</v>
      </c>
      <c r="E562">
        <v>4</v>
      </c>
      <c r="F562" t="s">
        <v>93</v>
      </c>
      <c r="G562">
        <v>20020517</v>
      </c>
      <c r="H562" t="s">
        <v>3374</v>
      </c>
      <c r="I562" t="s">
        <v>3375</v>
      </c>
      <c r="J562" t="s">
        <v>2196</v>
      </c>
      <c r="K562" t="s">
        <v>141</v>
      </c>
      <c r="L562" t="s">
        <v>93</v>
      </c>
      <c r="M562" t="s">
        <v>725</v>
      </c>
      <c r="O562" s="2" t="str">
        <f>IFERROR(IF($B562="","",INDEX(所属情報!$E:$E,MATCH($A562,所属情報!$A:$A,0))),"")</f>
        <v>Kansai Univ. of Social Welfare</v>
      </c>
      <c r="P562" s="2" t="str">
        <f t="shared" si="24"/>
        <v>岸下　美月 (4)</v>
      </c>
      <c r="Q562" s="2" t="str">
        <f t="shared" si="25"/>
        <v>ｷｼｼﾀ ﾐﾂﾞｷ</v>
      </c>
      <c r="R562" s="2" t="str">
        <f t="shared" si="26"/>
        <v>KISHISHITA Mizuki (02)</v>
      </c>
      <c r="S562" s="2" t="str">
        <f>IFERROR(IF($F562="","",INDEX(リスト!$C:$C,MATCH($F562,リスト!$B:$B,0))),"")</f>
        <v>27</v>
      </c>
      <c r="T562" s="2" t="str">
        <f>IFERROR(IF($K562="","",INDEX(リスト!$F:$F,MATCH($K562,リスト!$E:$E,0))),"")</f>
        <v>JPN</v>
      </c>
      <c r="U562" s="2" t="str">
        <f>IF($B562="","",RIGHT($G562*1000+200+COUNTIF($G$2:$G562,$G562),9))</f>
        <v>020517201</v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>大塚・大　阪</v>
      </c>
    </row>
    <row r="563" spans="1:22" x14ac:dyDescent="0.45">
      <c r="A563" t="s">
        <v>3362</v>
      </c>
      <c r="B563">
        <v>562</v>
      </c>
      <c r="C563" t="s">
        <v>3376</v>
      </c>
      <c r="D563" t="s">
        <v>3377</v>
      </c>
      <c r="E563">
        <v>4</v>
      </c>
      <c r="F563" t="s">
        <v>81</v>
      </c>
      <c r="G563">
        <v>20020415</v>
      </c>
      <c r="H563" t="s">
        <v>3378</v>
      </c>
      <c r="I563" t="s">
        <v>3379</v>
      </c>
      <c r="J563" t="s">
        <v>3380</v>
      </c>
      <c r="K563" t="s">
        <v>141</v>
      </c>
      <c r="L563" t="s">
        <v>81</v>
      </c>
      <c r="M563" t="s">
        <v>3381</v>
      </c>
      <c r="O563" s="2" t="str">
        <f>IFERROR(IF($B563="","",INDEX(所属情報!$E:$E,MATCH($A563,所属情報!$A:$A,0))),"")</f>
        <v>Kansai Univ. of Social Welfare</v>
      </c>
      <c r="P563" s="2" t="str">
        <f t="shared" si="24"/>
        <v>鹿野　日陽南 (4)</v>
      </c>
      <c r="Q563" s="2" t="str">
        <f t="shared" si="25"/>
        <v>ｼｶﾉ ﾋﾖﾅ</v>
      </c>
      <c r="R563" s="2" t="str">
        <f t="shared" si="26"/>
        <v>SHIKANO Hiyona (02)</v>
      </c>
      <c r="S563" s="2" t="str">
        <f>IFERROR(IF($F563="","",INDEX(リスト!$C:$C,MATCH($F563,リスト!$B:$B,0))),"")</f>
        <v>21</v>
      </c>
      <c r="T563" s="2" t="str">
        <f>IFERROR(IF($K563="","",INDEX(リスト!$F:$F,MATCH($K563,リスト!$E:$E,0))),"")</f>
        <v>JPN</v>
      </c>
      <c r="U563" s="2" t="str">
        <f>IF($B563="","",RIGHT($G563*1000+200+COUNTIF($G$2:$G563,$G563),9))</f>
        <v>020415201</v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>長良・岐　阜</v>
      </c>
    </row>
    <row r="564" spans="1:22" x14ac:dyDescent="0.45">
      <c r="A564" t="s">
        <v>3362</v>
      </c>
      <c r="B564">
        <v>563</v>
      </c>
      <c r="C564" t="s">
        <v>3382</v>
      </c>
      <c r="D564" t="s">
        <v>3383</v>
      </c>
      <c r="E564">
        <v>4</v>
      </c>
      <c r="F564" t="s">
        <v>105</v>
      </c>
      <c r="G564">
        <v>20021217</v>
      </c>
      <c r="H564" t="s">
        <v>3384</v>
      </c>
      <c r="I564" t="s">
        <v>3281</v>
      </c>
      <c r="J564" t="s">
        <v>3385</v>
      </c>
      <c r="K564" t="s">
        <v>141</v>
      </c>
      <c r="L564" t="s">
        <v>105</v>
      </c>
      <c r="M564" t="s">
        <v>3386</v>
      </c>
      <c r="O564" s="2" t="str">
        <f>IFERROR(IF($B564="","",INDEX(所属情報!$E:$E,MATCH($A564,所属情報!$A:$A,0))),"")</f>
        <v>Kansai Univ. of Social Welfare</v>
      </c>
      <c r="P564" s="2" t="str">
        <f t="shared" si="24"/>
        <v>谷本　きなり (4)</v>
      </c>
      <c r="Q564" s="2" t="str">
        <f t="shared" si="25"/>
        <v>ﾀﾆﾓﾄ ｷﾅﾘ</v>
      </c>
      <c r="R564" s="2" t="str">
        <f t="shared" si="26"/>
        <v>TANIMOTO Kinari (02)</v>
      </c>
      <c r="S564" s="2" t="str">
        <f>IFERROR(IF($F564="","",INDEX(リスト!$C:$C,MATCH($F564,リスト!$B:$B,0))),"")</f>
        <v>33</v>
      </c>
      <c r="T564" s="2" t="str">
        <f>IFERROR(IF($K564="","",INDEX(リスト!$F:$F,MATCH($K564,リスト!$E:$E,0))),"")</f>
        <v>JPN</v>
      </c>
      <c r="U564" s="2" t="str">
        <f>IF($B564="","",RIGHT($G564*1000+200+COUNTIF($G$2:$G564,$G564),9))</f>
        <v>021217201</v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>金光学園・岡　山</v>
      </c>
    </row>
    <row r="565" spans="1:22" x14ac:dyDescent="0.45">
      <c r="A565" t="s">
        <v>3362</v>
      </c>
      <c r="B565">
        <v>564</v>
      </c>
      <c r="C565" t="s">
        <v>3387</v>
      </c>
      <c r="D565" t="s">
        <v>3388</v>
      </c>
      <c r="E565">
        <v>4</v>
      </c>
      <c r="F565" t="s">
        <v>93</v>
      </c>
      <c r="G565">
        <v>20021129</v>
      </c>
      <c r="H565" t="s">
        <v>3389</v>
      </c>
      <c r="I565" t="s">
        <v>3390</v>
      </c>
      <c r="J565" t="s">
        <v>3391</v>
      </c>
      <c r="K565" t="s">
        <v>141</v>
      </c>
      <c r="L565" t="s">
        <v>93</v>
      </c>
      <c r="M565" t="s">
        <v>725</v>
      </c>
      <c r="O565" s="2" t="str">
        <f>IFERROR(IF($B565="","",INDEX(所属情報!$E:$E,MATCH($A565,所属情報!$A:$A,0))),"")</f>
        <v>Kansai Univ. of Social Welfare</v>
      </c>
      <c r="P565" s="2" t="str">
        <f t="shared" si="24"/>
        <v>津村　友愛 (4)</v>
      </c>
      <c r="Q565" s="2" t="str">
        <f t="shared" si="25"/>
        <v>ﾂﾑﾗ ﾕｳｱ</v>
      </c>
      <c r="R565" s="2" t="str">
        <f t="shared" si="26"/>
        <v>TSUMURA Yua (02)</v>
      </c>
      <c r="S565" s="2" t="str">
        <f>IFERROR(IF($F565="","",INDEX(リスト!$C:$C,MATCH($F565,リスト!$B:$B,0))),"")</f>
        <v>27</v>
      </c>
      <c r="T565" s="2" t="str">
        <f>IFERROR(IF($K565="","",INDEX(リスト!$F:$F,MATCH($K565,リスト!$E:$E,0))),"")</f>
        <v>JPN</v>
      </c>
      <c r="U565" s="2" t="str">
        <f>IF($B565="","",RIGHT($G565*1000+200+COUNTIF($G$2:$G565,$G565),9))</f>
        <v>021129201</v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>大塚・大　阪</v>
      </c>
    </row>
    <row r="566" spans="1:22" x14ac:dyDescent="0.45">
      <c r="A566" t="s">
        <v>3362</v>
      </c>
      <c r="B566">
        <v>565</v>
      </c>
      <c r="C566" t="s">
        <v>3392</v>
      </c>
      <c r="D566" t="s">
        <v>3393</v>
      </c>
      <c r="E566">
        <v>4</v>
      </c>
      <c r="F566" t="s">
        <v>95</v>
      </c>
      <c r="G566">
        <v>20030128</v>
      </c>
      <c r="H566" t="s">
        <v>3394</v>
      </c>
      <c r="I566" t="s">
        <v>3395</v>
      </c>
      <c r="J566" t="s">
        <v>3396</v>
      </c>
      <c r="K566" t="s">
        <v>141</v>
      </c>
      <c r="L566" t="s">
        <v>95</v>
      </c>
      <c r="M566" t="s">
        <v>1591</v>
      </c>
      <c r="O566" s="2" t="str">
        <f>IFERROR(IF($B566="","",INDEX(所属情報!$E:$E,MATCH($A566,所属情報!$A:$A,0))),"")</f>
        <v>Kansai Univ. of Social Welfare</v>
      </c>
      <c r="P566" s="2" t="str">
        <f t="shared" si="24"/>
        <v>中家　愛希 (4)</v>
      </c>
      <c r="Q566" s="2" t="str">
        <f t="shared" si="25"/>
        <v>ﾅｶｲｴ ｱｷ</v>
      </c>
      <c r="R566" s="2" t="str">
        <f t="shared" si="26"/>
        <v>NAKAIE Aki (03)</v>
      </c>
      <c r="S566" s="2" t="str">
        <f>IFERROR(IF($F566="","",INDEX(リスト!$C:$C,MATCH($F566,リスト!$B:$B,0))),"")</f>
        <v>28</v>
      </c>
      <c r="T566" s="2" t="str">
        <f>IFERROR(IF($K566="","",INDEX(リスト!$F:$F,MATCH($K566,リスト!$E:$E,0))),"")</f>
        <v>JPN</v>
      </c>
      <c r="U566" s="2" t="str">
        <f>IF($B566="","",RIGHT($G566*1000+200+COUNTIF($G$2:$G566,$G566),9))</f>
        <v>030128201</v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>姫路商業・兵　庫</v>
      </c>
    </row>
    <row r="567" spans="1:22" x14ac:dyDescent="0.45">
      <c r="A567" t="s">
        <v>3362</v>
      </c>
      <c r="B567">
        <v>566</v>
      </c>
      <c r="C567" t="s">
        <v>3397</v>
      </c>
      <c r="D567" t="s">
        <v>3398</v>
      </c>
      <c r="E567">
        <v>4</v>
      </c>
      <c r="F567" t="s">
        <v>57</v>
      </c>
      <c r="G567">
        <v>20021207</v>
      </c>
      <c r="H567" t="s">
        <v>3399</v>
      </c>
      <c r="I567" t="s">
        <v>746</v>
      </c>
      <c r="J567" t="s">
        <v>1906</v>
      </c>
      <c r="K567" t="s">
        <v>141</v>
      </c>
      <c r="L567" t="s">
        <v>57</v>
      </c>
      <c r="M567" t="s">
        <v>3400</v>
      </c>
      <c r="O567" s="2" t="str">
        <f>IFERROR(IF($B567="","",INDEX(所属情報!$E:$E,MATCH($A567,所属情報!$A:$A,0))),"")</f>
        <v>Kansai Univ. of Social Welfare</v>
      </c>
      <c r="P567" s="2" t="str">
        <f t="shared" si="24"/>
        <v>渡邉　里咲 (4)</v>
      </c>
      <c r="Q567" s="2" t="str">
        <f t="shared" si="25"/>
        <v>ﾜﾀﾅﾍﾞ ﾘｻ</v>
      </c>
      <c r="R567" s="2" t="str">
        <f t="shared" si="26"/>
        <v>WATANABE Risa (02)</v>
      </c>
      <c r="S567" s="2" t="str">
        <f>IFERROR(IF($F567="","",INDEX(リスト!$C:$C,MATCH($F567,リスト!$B:$B,0))),"")</f>
        <v>09</v>
      </c>
      <c r="T567" s="2" t="str">
        <f>IFERROR(IF($K567="","",INDEX(リスト!$F:$F,MATCH($K567,リスト!$E:$E,0))),"")</f>
        <v>JPN</v>
      </c>
      <c r="U567" s="2" t="str">
        <f>IF($B567="","",RIGHT($G567*1000+200+COUNTIF($G$2:$G567,$G567),9))</f>
        <v>021207201</v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>作新学院・栃　木</v>
      </c>
    </row>
    <row r="568" spans="1:22" x14ac:dyDescent="0.45">
      <c r="A568" t="s">
        <v>3362</v>
      </c>
      <c r="B568">
        <v>567</v>
      </c>
      <c r="C568" t="s">
        <v>3401</v>
      </c>
      <c r="D568" t="s">
        <v>3402</v>
      </c>
      <c r="E568">
        <v>3</v>
      </c>
      <c r="F568" t="s">
        <v>95</v>
      </c>
      <c r="G568">
        <v>20030720</v>
      </c>
      <c r="H568" t="s">
        <v>3403</v>
      </c>
      <c r="I568" t="s">
        <v>1342</v>
      </c>
      <c r="J568" t="s">
        <v>2800</v>
      </c>
      <c r="K568" t="s">
        <v>141</v>
      </c>
      <c r="L568" t="s">
        <v>95</v>
      </c>
      <c r="M568" t="s">
        <v>3404</v>
      </c>
      <c r="O568" s="2" t="str">
        <f>IFERROR(IF($B568="","",INDEX(所属情報!$E:$E,MATCH($A568,所属情報!$A:$A,0))),"")</f>
        <v>Kansai Univ. of Social Welfare</v>
      </c>
      <c r="P568" s="2" t="str">
        <f t="shared" si="24"/>
        <v>後藤　みのり (3)</v>
      </c>
      <c r="Q568" s="2" t="str">
        <f t="shared" si="25"/>
        <v>ｺﾞﾄｳ ﾐﾉﾘ</v>
      </c>
      <c r="R568" s="2" t="str">
        <f t="shared" si="26"/>
        <v>GOTO Minori (03)</v>
      </c>
      <c r="S568" s="2" t="str">
        <f>IFERROR(IF($F568="","",INDEX(リスト!$C:$C,MATCH($F568,リスト!$B:$B,0))),"")</f>
        <v>28</v>
      </c>
      <c r="T568" s="2" t="str">
        <f>IFERROR(IF($K568="","",INDEX(リスト!$F:$F,MATCH($K568,リスト!$E:$E,0))),"")</f>
        <v>JPN</v>
      </c>
      <c r="U568" s="2" t="str">
        <f>IF($B568="","",RIGHT($G568*1000+200+COUNTIF($G$2:$G568,$G568),9))</f>
        <v>030720201</v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>北条・兵　庫</v>
      </c>
    </row>
    <row r="569" spans="1:22" x14ac:dyDescent="0.45">
      <c r="A569" t="s">
        <v>3362</v>
      </c>
      <c r="B569">
        <v>568</v>
      </c>
      <c r="C569" t="s">
        <v>3405</v>
      </c>
      <c r="D569" t="s">
        <v>3406</v>
      </c>
      <c r="E569">
        <v>3</v>
      </c>
      <c r="F569" t="s">
        <v>105</v>
      </c>
      <c r="G569">
        <v>20040224</v>
      </c>
      <c r="H569" t="s">
        <v>3407</v>
      </c>
      <c r="I569" t="s">
        <v>3408</v>
      </c>
      <c r="J569" t="s">
        <v>873</v>
      </c>
      <c r="K569" t="s">
        <v>141</v>
      </c>
      <c r="L569" t="s">
        <v>105</v>
      </c>
      <c r="M569" t="s">
        <v>2128</v>
      </c>
      <c r="O569" s="2" t="str">
        <f>IFERROR(IF($B569="","",INDEX(所属情報!$E:$E,MATCH($A569,所属情報!$A:$A,0))),"")</f>
        <v>Kansai Univ. of Social Welfare</v>
      </c>
      <c r="P569" s="2" t="str">
        <f t="shared" si="24"/>
        <v>出口　綾乃 (3)</v>
      </c>
      <c r="Q569" s="2" t="str">
        <f t="shared" si="25"/>
        <v>ﾃﾞｸﾞﾁ ｱﾔﾉ</v>
      </c>
      <c r="R569" s="2" t="str">
        <f t="shared" si="26"/>
        <v>DEGUCHI Ayano (04)</v>
      </c>
      <c r="S569" s="2" t="str">
        <f>IFERROR(IF($F569="","",INDEX(リスト!$C:$C,MATCH($F569,リスト!$B:$B,0))),"")</f>
        <v>33</v>
      </c>
      <c r="T569" s="2" t="str">
        <f>IFERROR(IF($K569="","",INDEX(リスト!$F:$F,MATCH($K569,リスト!$E:$E,0))),"")</f>
        <v>JPN</v>
      </c>
      <c r="U569" s="2" t="str">
        <f>IF($B569="","",RIGHT($G569*1000+200+COUNTIF($G$2:$G569,$G569),9))</f>
        <v>040224201</v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>玉野光南・岡　山</v>
      </c>
    </row>
    <row r="570" spans="1:22" x14ac:dyDescent="0.45">
      <c r="A570" t="s">
        <v>3362</v>
      </c>
      <c r="B570">
        <v>569</v>
      </c>
      <c r="C570" t="s">
        <v>3409</v>
      </c>
      <c r="D570" t="s">
        <v>3410</v>
      </c>
      <c r="E570">
        <v>2</v>
      </c>
      <c r="F570" t="s">
        <v>115</v>
      </c>
      <c r="G570">
        <v>20040422</v>
      </c>
      <c r="H570" t="s">
        <v>3411</v>
      </c>
      <c r="I570" t="s">
        <v>3412</v>
      </c>
      <c r="J570" t="s">
        <v>1175</v>
      </c>
      <c r="K570" t="s">
        <v>141</v>
      </c>
      <c r="L570" t="s">
        <v>115</v>
      </c>
      <c r="M570" t="s">
        <v>1181</v>
      </c>
      <c r="O570" s="2" t="str">
        <f>IFERROR(IF($B570="","",INDEX(所属情報!$E:$E,MATCH($A570,所属情報!$A:$A,0))),"")</f>
        <v>Kansai Univ. of Social Welfare</v>
      </c>
      <c r="P570" s="2" t="str">
        <f t="shared" si="24"/>
        <v>宇野　若菜 (2)</v>
      </c>
      <c r="Q570" s="2" t="str">
        <f t="shared" si="25"/>
        <v>ｳﾉ ﾜｶﾅ</v>
      </c>
      <c r="R570" s="2" t="str">
        <f t="shared" si="26"/>
        <v>UNO Wakana (04)</v>
      </c>
      <c r="S570" s="2" t="str">
        <f>IFERROR(IF($F570="","",INDEX(リスト!$C:$C,MATCH($F570,リスト!$B:$B,0))),"")</f>
        <v>38</v>
      </c>
      <c r="T570" s="2" t="str">
        <f>IFERROR(IF($K570="","",INDEX(リスト!$F:$F,MATCH($K570,リスト!$E:$E,0))),"")</f>
        <v>JPN</v>
      </c>
      <c r="U570" s="2" t="str">
        <f>IF($B570="","",RIGHT($G570*1000+200+COUNTIF($G$2:$G570,$G570),9))</f>
        <v>040422201</v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>済美・愛　媛</v>
      </c>
    </row>
    <row r="571" spans="1:22" x14ac:dyDescent="0.45">
      <c r="A571" t="s">
        <v>3362</v>
      </c>
      <c r="B571">
        <v>570</v>
      </c>
      <c r="C571" t="s">
        <v>3413</v>
      </c>
      <c r="D571" t="s">
        <v>3414</v>
      </c>
      <c r="E571">
        <v>2</v>
      </c>
      <c r="F571" t="s">
        <v>105</v>
      </c>
      <c r="G571">
        <v>20040508</v>
      </c>
      <c r="H571" t="s">
        <v>3415</v>
      </c>
      <c r="I571" t="s">
        <v>3416</v>
      </c>
      <c r="J571" t="s">
        <v>828</v>
      </c>
      <c r="K571" t="s">
        <v>141</v>
      </c>
      <c r="L571" t="s">
        <v>105</v>
      </c>
      <c r="M571" t="s">
        <v>2128</v>
      </c>
      <c r="O571" s="2" t="str">
        <f>IFERROR(IF($B571="","",INDEX(所属情報!$E:$E,MATCH($A571,所属情報!$A:$A,0))),"")</f>
        <v>Kansai Univ. of Social Welfare</v>
      </c>
      <c r="P571" s="2" t="str">
        <f t="shared" si="24"/>
        <v>尾池　優 (2)</v>
      </c>
      <c r="Q571" s="2" t="str">
        <f t="shared" si="25"/>
        <v>ｵｲｹ ﾕｳ</v>
      </c>
      <c r="R571" s="2" t="str">
        <f t="shared" si="26"/>
        <v>OIKE Yu (04)</v>
      </c>
      <c r="S571" s="2" t="str">
        <f>IFERROR(IF($F571="","",INDEX(リスト!$C:$C,MATCH($F571,リスト!$B:$B,0))),"")</f>
        <v>33</v>
      </c>
      <c r="T571" s="2" t="str">
        <f>IFERROR(IF($K571="","",INDEX(リスト!$F:$F,MATCH($K571,リスト!$E:$E,0))),"")</f>
        <v>JPN</v>
      </c>
      <c r="U571" s="2" t="str">
        <f>IF($B571="","",RIGHT($G571*1000+200+COUNTIF($G$2:$G571,$G571),9))</f>
        <v>040508202</v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>玉野光南・岡　山</v>
      </c>
    </row>
    <row r="572" spans="1:22" x14ac:dyDescent="0.45">
      <c r="A572" t="s">
        <v>3362</v>
      </c>
      <c r="B572">
        <v>571</v>
      </c>
      <c r="C572" t="s">
        <v>3417</v>
      </c>
      <c r="D572" t="s">
        <v>3418</v>
      </c>
      <c r="E572">
        <v>2</v>
      </c>
      <c r="F572" t="s">
        <v>105</v>
      </c>
      <c r="G572">
        <v>20040727</v>
      </c>
      <c r="H572" t="s">
        <v>3419</v>
      </c>
      <c r="I572" t="s">
        <v>2732</v>
      </c>
      <c r="J572" t="s">
        <v>2384</v>
      </c>
      <c r="K572" t="s">
        <v>141</v>
      </c>
      <c r="L572" t="s">
        <v>105</v>
      </c>
      <c r="M572" t="s">
        <v>2128</v>
      </c>
      <c r="O572" s="2" t="str">
        <f>IFERROR(IF($B572="","",INDEX(所属情報!$E:$E,MATCH($A572,所属情報!$A:$A,0))),"")</f>
        <v>Kansai Univ. of Social Welfare</v>
      </c>
      <c r="P572" s="2" t="str">
        <f t="shared" si="24"/>
        <v>河田　千尋 (2)</v>
      </c>
      <c r="Q572" s="2" t="str">
        <f t="shared" si="25"/>
        <v>ｶﾜﾀ ﾁﾋﾛ</v>
      </c>
      <c r="R572" s="2" t="str">
        <f t="shared" si="26"/>
        <v>KAWATA Chihiro (04)</v>
      </c>
      <c r="S572" s="2" t="str">
        <f>IFERROR(IF($F572="","",INDEX(リスト!$C:$C,MATCH($F572,リスト!$B:$B,0))),"")</f>
        <v>33</v>
      </c>
      <c r="T572" s="2" t="str">
        <f>IFERROR(IF($K572="","",INDEX(リスト!$F:$F,MATCH($K572,リスト!$E:$E,0))),"")</f>
        <v>JPN</v>
      </c>
      <c r="U572" s="2" t="str">
        <f>IF($B572="","",RIGHT($G572*1000+200+COUNTIF($G$2:$G572,$G572),9))</f>
        <v>040727201</v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>玉野光南・岡　山</v>
      </c>
    </row>
    <row r="573" spans="1:22" x14ac:dyDescent="0.45">
      <c r="A573" t="s">
        <v>3362</v>
      </c>
      <c r="B573">
        <v>572</v>
      </c>
      <c r="C573" t="s">
        <v>3420</v>
      </c>
      <c r="D573" t="s">
        <v>3421</v>
      </c>
      <c r="E573">
        <v>2</v>
      </c>
      <c r="F573" t="s">
        <v>95</v>
      </c>
      <c r="G573">
        <v>20040903</v>
      </c>
      <c r="H573" t="s">
        <v>3422</v>
      </c>
      <c r="I573" t="s">
        <v>2560</v>
      </c>
      <c r="J573" t="s">
        <v>3423</v>
      </c>
      <c r="K573" t="s">
        <v>141</v>
      </c>
      <c r="L573" t="s">
        <v>95</v>
      </c>
      <c r="M573" t="s">
        <v>3424</v>
      </c>
      <c r="O573" s="2" t="str">
        <f>IFERROR(IF($B573="","",INDEX(所属情報!$E:$E,MATCH($A573,所属情報!$A:$A,0))),"")</f>
        <v>Kansai Univ. of Social Welfare</v>
      </c>
      <c r="P573" s="2" t="str">
        <f t="shared" si="24"/>
        <v>佐藤　琴望 (2)</v>
      </c>
      <c r="Q573" s="2" t="str">
        <f t="shared" si="25"/>
        <v>ｻﾄｳ ｺﾄﾐ</v>
      </c>
      <c r="R573" s="2" t="str">
        <f t="shared" si="26"/>
        <v>SATO Kotomi (04)</v>
      </c>
      <c r="S573" s="2" t="str">
        <f>IFERROR(IF($F573="","",INDEX(リスト!$C:$C,MATCH($F573,リスト!$B:$B,0))),"")</f>
        <v>28</v>
      </c>
      <c r="T573" s="2" t="str">
        <f>IFERROR(IF($K573="","",INDEX(リスト!$F:$F,MATCH($K573,リスト!$E:$E,0))),"")</f>
        <v>JPN</v>
      </c>
      <c r="U573" s="2" t="str">
        <f>IF($B573="","",RIGHT($G573*1000+200+COUNTIF($G$2:$G573,$G573),9))</f>
        <v>040903201</v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>網干・兵　庫</v>
      </c>
    </row>
    <row r="574" spans="1:22" x14ac:dyDescent="0.45">
      <c r="A574" t="s">
        <v>3362</v>
      </c>
      <c r="B574">
        <v>573</v>
      </c>
      <c r="C574" t="s">
        <v>3425</v>
      </c>
      <c r="D574" t="s">
        <v>3426</v>
      </c>
      <c r="E574">
        <v>2</v>
      </c>
      <c r="F574" t="s">
        <v>131</v>
      </c>
      <c r="G574">
        <v>20041216</v>
      </c>
      <c r="H574" t="s">
        <v>3427</v>
      </c>
      <c r="I574" t="s">
        <v>3428</v>
      </c>
      <c r="J574" t="s">
        <v>2597</v>
      </c>
      <c r="K574" t="s">
        <v>141</v>
      </c>
      <c r="L574" t="s">
        <v>131</v>
      </c>
      <c r="M574" t="s">
        <v>2819</v>
      </c>
      <c r="O574" s="2" t="str">
        <f>IFERROR(IF($B574="","",INDEX(所属情報!$E:$E,MATCH($A574,所属情報!$A:$A,0))),"")</f>
        <v>Kansai Univ. of Social Welfare</v>
      </c>
      <c r="P574" s="2" t="str">
        <f t="shared" si="24"/>
        <v>住吉　璃音 (2)</v>
      </c>
      <c r="Q574" s="2" t="str">
        <f t="shared" si="25"/>
        <v>ｽﾐﾖｼ ﾘﾝ</v>
      </c>
      <c r="R574" s="2" t="str">
        <f t="shared" si="26"/>
        <v>SUMIYOSHI Rin (04)</v>
      </c>
      <c r="S574" s="2" t="str">
        <f>IFERROR(IF($F574="","",INDEX(リスト!$C:$C,MATCH($F574,リスト!$B:$B,0))),"")</f>
        <v>46</v>
      </c>
      <c r="T574" s="2" t="str">
        <f>IFERROR(IF($K574="","",INDEX(リスト!$F:$F,MATCH($K574,リスト!$E:$E,0))),"")</f>
        <v>JPN</v>
      </c>
      <c r="U574" s="2" t="str">
        <f>IF($B574="","",RIGHT($G574*1000+200+COUNTIF($G$2:$G574,$G574),9))</f>
        <v>041216202</v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>鹿児島・鹿児島</v>
      </c>
    </row>
    <row r="575" spans="1:22" x14ac:dyDescent="0.45">
      <c r="A575" t="s">
        <v>3362</v>
      </c>
      <c r="B575">
        <v>574</v>
      </c>
      <c r="C575" t="s">
        <v>3429</v>
      </c>
      <c r="D575" t="s">
        <v>3430</v>
      </c>
      <c r="E575">
        <v>2</v>
      </c>
      <c r="F575" t="s">
        <v>95</v>
      </c>
      <c r="G575">
        <v>20040514</v>
      </c>
      <c r="H575" t="s">
        <v>3431</v>
      </c>
      <c r="I575" t="s">
        <v>3432</v>
      </c>
      <c r="J575" t="s">
        <v>933</v>
      </c>
      <c r="K575" t="s">
        <v>141</v>
      </c>
      <c r="L575" t="s">
        <v>95</v>
      </c>
      <c r="M575" t="s">
        <v>1965</v>
      </c>
      <c r="O575" s="2" t="str">
        <f>IFERROR(IF($B575="","",INDEX(所属情報!$E:$E,MATCH($A575,所属情報!$A:$A,0))),"")</f>
        <v>Kansai Univ. of Social Welfare</v>
      </c>
      <c r="P575" s="2" t="str">
        <f t="shared" si="24"/>
        <v>西嶋　亜央衣 (2)</v>
      </c>
      <c r="Q575" s="2" t="str">
        <f t="shared" si="25"/>
        <v>ﾆｼｼﾞﾏ ｱｵｲ</v>
      </c>
      <c r="R575" s="2" t="str">
        <f t="shared" si="26"/>
        <v>NISHIJIMA Aoi (04)</v>
      </c>
      <c r="S575" s="2" t="str">
        <f>IFERROR(IF($F575="","",INDEX(リスト!$C:$C,MATCH($F575,リスト!$B:$B,0))),"")</f>
        <v>28</v>
      </c>
      <c r="T575" s="2" t="str">
        <f>IFERROR(IF($K575="","",INDEX(リスト!$F:$F,MATCH($K575,リスト!$E:$E,0))),"")</f>
        <v>JPN</v>
      </c>
      <c r="U575" s="2" t="str">
        <f>IF($B575="","",RIGHT($G575*1000+200+COUNTIF($G$2:$G575,$G575),9))</f>
        <v>040514201</v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>姫路南・兵　庫</v>
      </c>
    </row>
    <row r="576" spans="1:22" x14ac:dyDescent="0.45">
      <c r="A576" t="s">
        <v>3362</v>
      </c>
      <c r="B576">
        <v>575</v>
      </c>
      <c r="C576" t="s">
        <v>3433</v>
      </c>
      <c r="D576" t="s">
        <v>3434</v>
      </c>
      <c r="E576">
        <v>2</v>
      </c>
      <c r="F576" t="s">
        <v>107</v>
      </c>
      <c r="G576">
        <v>20040404</v>
      </c>
      <c r="H576" t="s">
        <v>3435</v>
      </c>
      <c r="I576" t="s">
        <v>1018</v>
      </c>
      <c r="J576" t="s">
        <v>938</v>
      </c>
      <c r="K576" t="s">
        <v>141</v>
      </c>
      <c r="L576" t="s">
        <v>107</v>
      </c>
      <c r="M576" t="s">
        <v>3436</v>
      </c>
      <c r="O576" s="2" t="str">
        <f>IFERROR(IF($B576="","",INDEX(所属情報!$E:$E,MATCH($A576,所属情報!$A:$A,0))),"")</f>
        <v>Kansai Univ. of Social Welfare</v>
      </c>
      <c r="P576" s="2" t="str">
        <f t="shared" si="24"/>
        <v>前田　朔良 (2)</v>
      </c>
      <c r="Q576" s="2" t="str">
        <f t="shared" si="25"/>
        <v>ﾏｴﾀﾞ ｻｸﾗ</v>
      </c>
      <c r="R576" s="2" t="str">
        <f t="shared" si="26"/>
        <v>MAEDA Sakura (04)</v>
      </c>
      <c r="S576" s="2" t="str">
        <f>IFERROR(IF($F576="","",INDEX(リスト!$C:$C,MATCH($F576,リスト!$B:$B,0))),"")</f>
        <v>34</v>
      </c>
      <c r="T576" s="2" t="str">
        <f>IFERROR(IF($K576="","",INDEX(リスト!$F:$F,MATCH($K576,リスト!$E:$E,0))),"")</f>
        <v>JPN</v>
      </c>
      <c r="U576" s="2" t="str">
        <f>IF($B576="","",RIGHT($G576*1000+200+COUNTIF($G$2:$G576,$G576),9))</f>
        <v>040404201</v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>広島工業大・広　島</v>
      </c>
    </row>
    <row r="577" spans="1:22" x14ac:dyDescent="0.45">
      <c r="A577" t="s">
        <v>3362</v>
      </c>
      <c r="B577">
        <v>576</v>
      </c>
      <c r="C577" t="s">
        <v>3437</v>
      </c>
      <c r="D577" t="s">
        <v>3438</v>
      </c>
      <c r="E577">
        <v>2</v>
      </c>
      <c r="F577" t="s">
        <v>95</v>
      </c>
      <c r="G577">
        <v>20041126</v>
      </c>
      <c r="I577" t="s">
        <v>3439</v>
      </c>
      <c r="J577" t="s">
        <v>3440</v>
      </c>
      <c r="K577" t="s">
        <v>141</v>
      </c>
      <c r="L577" t="s">
        <v>95</v>
      </c>
      <c r="M577" t="s">
        <v>3441</v>
      </c>
      <c r="O577" s="2" t="str">
        <f>IFERROR(IF($B577="","",INDEX(所属情報!$E:$E,MATCH($A577,所属情報!$A:$A,0))),"")</f>
        <v>Kansai Univ. of Social Welfare</v>
      </c>
      <c r="P577" s="2" t="str">
        <f t="shared" si="24"/>
        <v>焼山　芽映 (2)</v>
      </c>
      <c r="Q577" s="2" t="str">
        <f t="shared" si="25"/>
        <v>ﾔｷﾔﾏ ﾒﾊﾞｴ</v>
      </c>
      <c r="R577" s="2" t="str">
        <f t="shared" si="26"/>
        <v>YAKIYAMA Mebae (04)</v>
      </c>
      <c r="S577" s="2" t="str">
        <f>IFERROR(IF($F577="","",INDEX(リスト!$C:$C,MATCH($F577,リスト!$B:$B,0))),"")</f>
        <v>28</v>
      </c>
      <c r="T577" s="2" t="str">
        <f>IFERROR(IF($K577="","",INDEX(リスト!$F:$F,MATCH($K577,リスト!$E:$E,0))),"")</f>
        <v>JPN</v>
      </c>
      <c r="U577" s="2" t="str">
        <f>IF($B577="","",RIGHT($G577*1000+200+COUNTIF($G$2:$G577,$G577),9))</f>
        <v>041126202</v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>赤穂・兵　庫</v>
      </c>
    </row>
    <row r="578" spans="1:22" x14ac:dyDescent="0.45">
      <c r="A578" t="s">
        <v>3362</v>
      </c>
      <c r="B578">
        <v>577</v>
      </c>
      <c r="C578" t="s">
        <v>3442</v>
      </c>
      <c r="D578" t="s">
        <v>3443</v>
      </c>
      <c r="E578">
        <v>1</v>
      </c>
      <c r="F578" t="s">
        <v>87</v>
      </c>
      <c r="G578">
        <v>20060326</v>
      </c>
      <c r="H578" t="s">
        <v>3444</v>
      </c>
      <c r="I578" t="s">
        <v>3445</v>
      </c>
      <c r="J578" t="s">
        <v>2473</v>
      </c>
      <c r="K578" t="s">
        <v>141</v>
      </c>
      <c r="L578" t="s">
        <v>87</v>
      </c>
      <c r="M578" t="s">
        <v>1760</v>
      </c>
      <c r="O578" s="2" t="str">
        <f>IFERROR(IF($B578="","",INDEX(所属情報!$E:$E,MATCH($A578,所属情報!$A:$A,0))),"")</f>
        <v>Kansai Univ. of Social Welfare</v>
      </c>
      <c r="P578" s="2" t="str">
        <f t="shared" si="24"/>
        <v>上野　叶夢 (1)</v>
      </c>
      <c r="Q578" s="2" t="str">
        <f t="shared" si="25"/>
        <v>ｳｴﾉ ｶﾉﾝ</v>
      </c>
      <c r="R578" s="2" t="str">
        <f t="shared" si="26"/>
        <v>UENO Kanon (06)</v>
      </c>
      <c r="S578" s="2" t="str">
        <f>IFERROR(IF($F578="","",INDEX(リスト!$C:$C,MATCH($F578,リスト!$B:$B,0))),"")</f>
        <v>24</v>
      </c>
      <c r="T578" s="2" t="str">
        <f>IFERROR(IF($K578="","",INDEX(リスト!$F:$F,MATCH($K578,リスト!$E:$E,0))),"")</f>
        <v>JPN</v>
      </c>
      <c r="U578" s="2" t="str">
        <f>IF($B578="","",RIGHT($G578*1000+200+COUNTIF($G$2:$G578,$G578),9))</f>
        <v>060326201</v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>松阪商業・三　重</v>
      </c>
    </row>
    <row r="579" spans="1:22" x14ac:dyDescent="0.45">
      <c r="A579" t="s">
        <v>3362</v>
      </c>
      <c r="B579">
        <v>578</v>
      </c>
      <c r="C579" t="s">
        <v>3446</v>
      </c>
      <c r="D579" t="s">
        <v>3447</v>
      </c>
      <c r="E579">
        <v>1</v>
      </c>
      <c r="F579" t="s">
        <v>115</v>
      </c>
      <c r="G579">
        <v>20060101</v>
      </c>
      <c r="I579" t="s">
        <v>902</v>
      </c>
      <c r="J579" t="s">
        <v>3448</v>
      </c>
      <c r="K579" t="s">
        <v>141</v>
      </c>
      <c r="L579" t="s">
        <v>115</v>
      </c>
      <c r="M579" t="s">
        <v>1181</v>
      </c>
      <c r="O579" s="2" t="str">
        <f>IFERROR(IF($B579="","",INDEX(所属情報!$E:$E,MATCH($A579,所属情報!$A:$A,0))),"")</f>
        <v>Kansai Univ. of Social Welfare</v>
      </c>
      <c r="P579" s="2" t="str">
        <f t="shared" ref="P579:P642" si="27">IF($C579="","",IF($E579="",$C579,$C579&amp;" ("&amp;$E579&amp;")"))</f>
        <v>小島　あん (1)</v>
      </c>
      <c r="Q579" s="2" t="str">
        <f t="shared" ref="Q579:Q642" si="28">IF($D579="","",ASC($D579))</f>
        <v>ｺｼﾞﾏ ｱﾝ</v>
      </c>
      <c r="R579" s="2" t="str">
        <f t="shared" ref="R579:R642" si="29">IF($I579="","",UPPER($I579)&amp;" "&amp;UPPER(LEFT($J579,1))&amp;LOWER(RIGHT($J579,LEN($J579)-1))&amp;" ("&amp;MID($G579,3,2)&amp;")")</f>
        <v>KOJIMA Ann (06)</v>
      </c>
      <c r="S579" s="2" t="str">
        <f>IFERROR(IF($F579="","",INDEX(リスト!$C:$C,MATCH($F579,リスト!$B:$B,0))),"")</f>
        <v>38</v>
      </c>
      <c r="T579" s="2" t="str">
        <f>IFERROR(IF($K579="","",INDEX(リスト!$F:$F,MATCH($K579,リスト!$E:$E,0))),"")</f>
        <v>JPN</v>
      </c>
      <c r="U579" s="2" t="str">
        <f>IF($B579="","",RIGHT($G579*1000+200+COUNTIF($G$2:$G579,$G579),9))</f>
        <v>060101201</v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>済美・愛　媛</v>
      </c>
    </row>
    <row r="580" spans="1:22" x14ac:dyDescent="0.45">
      <c r="A580" t="s">
        <v>3362</v>
      </c>
      <c r="B580">
        <v>579</v>
      </c>
      <c r="C580" t="s">
        <v>3449</v>
      </c>
      <c r="D580" t="s">
        <v>3450</v>
      </c>
      <c r="E580">
        <v>1</v>
      </c>
      <c r="F580" t="s">
        <v>95</v>
      </c>
      <c r="G580">
        <v>20050616</v>
      </c>
      <c r="I580" t="s">
        <v>3451</v>
      </c>
      <c r="J580" t="s">
        <v>1548</v>
      </c>
      <c r="K580" t="s">
        <v>141</v>
      </c>
      <c r="L580" t="s">
        <v>93</v>
      </c>
      <c r="M580" t="s">
        <v>783</v>
      </c>
      <c r="O580" s="2" t="str">
        <f>IFERROR(IF($B580="","",INDEX(所属情報!$E:$E,MATCH($A580,所属情報!$A:$A,0))),"")</f>
        <v>Kansai Univ. of Social Welfare</v>
      </c>
      <c r="P580" s="2" t="str">
        <f t="shared" si="27"/>
        <v>杉森　結衣 (1)</v>
      </c>
      <c r="Q580" s="2" t="str">
        <f t="shared" si="28"/>
        <v>ｽｷﾞﾓﾘ ﾕｲ</v>
      </c>
      <c r="R580" s="2" t="str">
        <f t="shared" si="29"/>
        <v>SUGIMORI Yui (05)</v>
      </c>
      <c r="S580" s="2" t="str">
        <f>IFERROR(IF($F580="","",INDEX(リスト!$C:$C,MATCH($F580,リスト!$B:$B,0))),"")</f>
        <v>28</v>
      </c>
      <c r="T580" s="2" t="str">
        <f>IFERROR(IF($K580="","",INDEX(リスト!$F:$F,MATCH($K580,リスト!$E:$E,0))),"")</f>
        <v>JPN</v>
      </c>
      <c r="U580" s="2" t="str">
        <f>IF($B580="","",RIGHT($G580*1000+200+COUNTIF($G$2:$G580,$G580),9))</f>
        <v>050616202</v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>東大阪大敬愛・大　阪</v>
      </c>
    </row>
    <row r="581" spans="1:22" x14ac:dyDescent="0.45">
      <c r="A581" t="s">
        <v>3362</v>
      </c>
      <c r="B581">
        <v>580</v>
      </c>
      <c r="C581" t="s">
        <v>3452</v>
      </c>
      <c r="D581" t="s">
        <v>3453</v>
      </c>
      <c r="E581">
        <v>1</v>
      </c>
      <c r="F581" t="s">
        <v>95</v>
      </c>
      <c r="G581">
        <v>20060107</v>
      </c>
      <c r="I581" t="s">
        <v>2573</v>
      </c>
      <c r="J581" t="s">
        <v>3323</v>
      </c>
      <c r="K581" t="s">
        <v>141</v>
      </c>
      <c r="L581" t="s">
        <v>95</v>
      </c>
      <c r="M581" t="s">
        <v>1858</v>
      </c>
      <c r="O581" s="2" t="str">
        <f>IFERROR(IF($B581="","",INDEX(所属情報!$E:$E,MATCH($A581,所属情報!$A:$A,0))),"")</f>
        <v>Kansai Univ. of Social Welfare</v>
      </c>
      <c r="P581" s="2" t="str">
        <f t="shared" si="27"/>
        <v>高野　真歩 (1)</v>
      </c>
      <c r="Q581" s="2" t="str">
        <f t="shared" si="28"/>
        <v>ﾀｶﾉ ﾏﾎ</v>
      </c>
      <c r="R581" s="2" t="str">
        <f t="shared" si="29"/>
        <v>TAKANO Maho (06)</v>
      </c>
      <c r="S581" s="2" t="str">
        <f>IFERROR(IF($F581="","",INDEX(リスト!$C:$C,MATCH($F581,リスト!$B:$B,0))),"")</f>
        <v>28</v>
      </c>
      <c r="T581" s="2" t="str">
        <f>IFERROR(IF($K581="","",INDEX(リスト!$F:$F,MATCH($K581,リスト!$E:$E,0))),"")</f>
        <v>JPN</v>
      </c>
      <c r="U581" s="2" t="str">
        <f>IF($B581="","",RIGHT($G581*1000+200+COUNTIF($G$2:$G581,$G581),9))</f>
        <v>060107201</v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>三木・兵　庫</v>
      </c>
    </row>
    <row r="582" spans="1:22" x14ac:dyDescent="0.45">
      <c r="A582" t="s">
        <v>3362</v>
      </c>
      <c r="B582">
        <v>581</v>
      </c>
      <c r="C582" t="s">
        <v>3454</v>
      </c>
      <c r="D582" t="s">
        <v>3455</v>
      </c>
      <c r="E582">
        <v>1</v>
      </c>
      <c r="F582" t="s">
        <v>95</v>
      </c>
      <c r="G582">
        <v>20051126</v>
      </c>
      <c r="I582" t="s">
        <v>3456</v>
      </c>
      <c r="J582" t="s">
        <v>3457</v>
      </c>
      <c r="K582" t="s">
        <v>141</v>
      </c>
      <c r="L582" t="s">
        <v>95</v>
      </c>
      <c r="M582" t="s">
        <v>789</v>
      </c>
      <c r="O582" s="2" t="str">
        <f>IFERROR(IF($B582="","",INDEX(所属情報!$E:$E,MATCH($A582,所属情報!$A:$A,0))),"")</f>
        <v>Kansai Univ. of Social Welfare</v>
      </c>
      <c r="P582" s="2" t="str">
        <f t="shared" si="27"/>
        <v>中川　朔那 (1)</v>
      </c>
      <c r="Q582" s="2" t="str">
        <f t="shared" si="28"/>
        <v>ﾅｶｶﾞﾜ ｿﾅ</v>
      </c>
      <c r="R582" s="2" t="str">
        <f t="shared" si="29"/>
        <v>NAKAGAWA Sona (05)</v>
      </c>
      <c r="S582" s="2" t="str">
        <f>IFERROR(IF($F582="","",INDEX(リスト!$C:$C,MATCH($F582,リスト!$B:$B,0))),"")</f>
        <v>28</v>
      </c>
      <c r="T582" s="2" t="str">
        <f>IFERROR(IF($K582="","",INDEX(リスト!$F:$F,MATCH($K582,リスト!$E:$E,0))),"")</f>
        <v>JPN</v>
      </c>
      <c r="U582" s="2" t="str">
        <f>IF($B582="","",RIGHT($G582*1000+200+COUNTIF($G$2:$G582,$G582),9))</f>
        <v>051126201</v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>滝川第二・兵　庫</v>
      </c>
    </row>
    <row r="583" spans="1:22" x14ac:dyDescent="0.45">
      <c r="A583" t="s">
        <v>3458</v>
      </c>
      <c r="B583">
        <v>582</v>
      </c>
      <c r="C583" t="s">
        <v>3459</v>
      </c>
      <c r="D583" t="s">
        <v>3460</v>
      </c>
      <c r="E583" t="s">
        <v>3295</v>
      </c>
      <c r="F583" t="s">
        <v>95</v>
      </c>
      <c r="G583">
        <v>20010511</v>
      </c>
      <c r="H583" t="s">
        <v>3461</v>
      </c>
      <c r="I583" t="s">
        <v>3462</v>
      </c>
      <c r="J583" t="s">
        <v>736</v>
      </c>
      <c r="K583" t="s">
        <v>141</v>
      </c>
      <c r="L583" t="s">
        <v>95</v>
      </c>
      <c r="M583" t="s">
        <v>874</v>
      </c>
      <c r="O583" s="2" t="str">
        <f>IFERROR(IF($B583="","",INDEX(所属情報!$E:$E,MATCH($A583,所属情報!$A:$A,0))),"")</f>
        <v>Kyoto Univ.</v>
      </c>
      <c r="P583" s="2" t="str">
        <f t="shared" si="27"/>
        <v>三好　紗椰 (M1)</v>
      </c>
      <c r="Q583" s="2" t="str">
        <f t="shared" si="28"/>
        <v>ﾐﾖｼ ｻﾔ</v>
      </c>
      <c r="R583" s="2" t="str">
        <f t="shared" si="29"/>
        <v>MIYOSHI Saya (01)</v>
      </c>
      <c r="S583" s="2" t="str">
        <f>IFERROR(IF($F583="","",INDEX(リスト!$C:$C,MATCH($F583,リスト!$B:$B,0))),"")</f>
        <v>28</v>
      </c>
      <c r="T583" s="2" t="str">
        <f>IFERROR(IF($K583="","",INDEX(リスト!$F:$F,MATCH($K583,リスト!$E:$E,0))),"")</f>
        <v>JPN</v>
      </c>
      <c r="U583" s="2" t="str">
        <f>IF($B583="","",RIGHT($G583*1000+200+COUNTIF($G$2:$G583,$G583),9))</f>
        <v>010511201</v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>市立西宮・兵　庫</v>
      </c>
    </row>
    <row r="584" spans="1:22" x14ac:dyDescent="0.45">
      <c r="A584" t="s">
        <v>3458</v>
      </c>
      <c r="B584">
        <v>583</v>
      </c>
      <c r="C584" t="s">
        <v>3463</v>
      </c>
      <c r="D584" t="s">
        <v>3464</v>
      </c>
      <c r="E584">
        <v>5</v>
      </c>
      <c r="F584" t="s">
        <v>95</v>
      </c>
      <c r="G584">
        <v>20010421</v>
      </c>
      <c r="H584" t="s">
        <v>3465</v>
      </c>
      <c r="I584" t="s">
        <v>3466</v>
      </c>
      <c r="J584" t="s">
        <v>1516</v>
      </c>
      <c r="K584" t="s">
        <v>141</v>
      </c>
      <c r="L584" t="s">
        <v>95</v>
      </c>
      <c r="M584" t="s">
        <v>960</v>
      </c>
      <c r="O584" s="2" t="str">
        <f>IFERROR(IF($B584="","",INDEX(所属情報!$E:$E,MATCH($A584,所属情報!$A:$A,0))),"")</f>
        <v>Kyoto Univ.</v>
      </c>
      <c r="P584" s="2" t="str">
        <f t="shared" si="27"/>
        <v>日野谷　レナ (5)</v>
      </c>
      <c r="Q584" s="2" t="str">
        <f t="shared" si="28"/>
        <v>ﾋﾉﾀﾆ ﾚﾅ</v>
      </c>
      <c r="R584" s="2" t="str">
        <f t="shared" si="29"/>
        <v>HINOTANI Rena (01)</v>
      </c>
      <c r="S584" s="2" t="str">
        <f>IFERROR(IF($F584="","",INDEX(リスト!$C:$C,MATCH($F584,リスト!$B:$B,0))),"")</f>
        <v>28</v>
      </c>
      <c r="T584" s="2" t="str">
        <f>IFERROR(IF($K584="","",INDEX(リスト!$F:$F,MATCH($K584,リスト!$E:$E,0))),"")</f>
        <v>JPN</v>
      </c>
      <c r="U584" s="2" t="str">
        <f>IF($B584="","",RIGHT($G584*1000+200+COUNTIF($G$2:$G584,$G584),9))</f>
        <v>010421201</v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>須磨学園・兵　庫</v>
      </c>
    </row>
    <row r="585" spans="1:22" x14ac:dyDescent="0.45">
      <c r="A585" t="s">
        <v>3458</v>
      </c>
      <c r="B585">
        <v>584</v>
      </c>
      <c r="C585" t="s">
        <v>3467</v>
      </c>
      <c r="D585" t="s">
        <v>3468</v>
      </c>
      <c r="E585">
        <v>4</v>
      </c>
      <c r="F585" t="s">
        <v>91</v>
      </c>
      <c r="G585">
        <v>20010702</v>
      </c>
      <c r="H585" t="s">
        <v>3469</v>
      </c>
      <c r="I585" t="s">
        <v>3470</v>
      </c>
      <c r="J585" t="s">
        <v>1755</v>
      </c>
      <c r="K585" t="s">
        <v>141</v>
      </c>
      <c r="L585" t="s">
        <v>69</v>
      </c>
      <c r="M585" t="s">
        <v>3471</v>
      </c>
      <c r="O585" s="2" t="str">
        <f>IFERROR(IF($B585="","",INDEX(所属情報!$E:$E,MATCH($A585,所属情報!$A:$A,0))),"")</f>
        <v>Kyoto Univ.</v>
      </c>
      <c r="P585" s="2" t="str">
        <f t="shared" si="27"/>
        <v>新保　歩 (4)</v>
      </c>
      <c r="Q585" s="2" t="str">
        <f t="shared" si="28"/>
        <v>ｼﾝﾎﾞ ｱﾕﾐ</v>
      </c>
      <c r="R585" s="2" t="str">
        <f t="shared" si="29"/>
        <v>SHIMBO Ayumi (01)</v>
      </c>
      <c r="S585" s="2" t="str">
        <f>IFERROR(IF($F585="","",INDEX(リスト!$C:$C,MATCH($F585,リスト!$B:$B,0))),"")</f>
        <v>26</v>
      </c>
      <c r="T585" s="2" t="str">
        <f>IFERROR(IF($K585="","",INDEX(リスト!$F:$F,MATCH($K585,リスト!$E:$E,0))),"")</f>
        <v>JPN</v>
      </c>
      <c r="U585" s="2" t="str">
        <f>IF($B585="","",RIGHT($G585*1000+200+COUNTIF($G$2:$G585,$G585),9))</f>
        <v>010702201</v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>新潟・新　潟</v>
      </c>
    </row>
    <row r="586" spans="1:22" x14ac:dyDescent="0.45">
      <c r="A586" t="s">
        <v>3458</v>
      </c>
      <c r="B586">
        <v>585</v>
      </c>
      <c r="C586" t="s">
        <v>3472</v>
      </c>
      <c r="D586" t="s">
        <v>3473</v>
      </c>
      <c r="E586">
        <v>4</v>
      </c>
      <c r="F586" t="s">
        <v>91</v>
      </c>
      <c r="G586">
        <v>20021207</v>
      </c>
      <c r="H586" t="s">
        <v>3474</v>
      </c>
      <c r="I586" t="s">
        <v>3475</v>
      </c>
      <c r="J586" t="s">
        <v>1253</v>
      </c>
      <c r="K586" t="s">
        <v>141</v>
      </c>
      <c r="L586" t="s">
        <v>119</v>
      </c>
      <c r="M586" t="s">
        <v>3476</v>
      </c>
      <c r="O586" s="2" t="str">
        <f>IFERROR(IF($B586="","",INDEX(所属情報!$E:$E,MATCH($A586,所属情報!$A:$A,0))),"")</f>
        <v>Kyoto Univ.</v>
      </c>
      <c r="P586" s="2" t="str">
        <f t="shared" si="27"/>
        <v>周藤　紗季 (4)</v>
      </c>
      <c r="Q586" s="2" t="str">
        <f t="shared" si="28"/>
        <v>ｽﾄｳ ｻｷ</v>
      </c>
      <c r="R586" s="2" t="str">
        <f t="shared" si="29"/>
        <v>SUTO Saki (02)</v>
      </c>
      <c r="S586" s="2" t="str">
        <f>IFERROR(IF($F586="","",INDEX(リスト!$C:$C,MATCH($F586,リスト!$B:$B,0))),"")</f>
        <v>26</v>
      </c>
      <c r="T586" s="2" t="str">
        <f>IFERROR(IF($K586="","",INDEX(リスト!$F:$F,MATCH($K586,リスト!$E:$E,0))),"")</f>
        <v>JPN</v>
      </c>
      <c r="U586" s="2" t="str">
        <f>IF($B586="","",RIGHT($G586*1000+200+COUNTIF($G$2:$G586,$G586),9))</f>
        <v>021207202</v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>修猷館・福　岡</v>
      </c>
    </row>
    <row r="587" spans="1:22" x14ac:dyDescent="0.45">
      <c r="A587" t="s">
        <v>3458</v>
      </c>
      <c r="B587">
        <v>586</v>
      </c>
      <c r="C587" t="s">
        <v>3477</v>
      </c>
      <c r="D587" t="s">
        <v>3478</v>
      </c>
      <c r="E587">
        <v>4</v>
      </c>
      <c r="F587" t="s">
        <v>81</v>
      </c>
      <c r="G587">
        <v>20021005</v>
      </c>
      <c r="H587" t="s">
        <v>3479</v>
      </c>
      <c r="I587" t="s">
        <v>3480</v>
      </c>
      <c r="J587" t="s">
        <v>1396</v>
      </c>
      <c r="K587" t="s">
        <v>141</v>
      </c>
      <c r="L587" t="s">
        <v>81</v>
      </c>
      <c r="M587" t="s">
        <v>3481</v>
      </c>
      <c r="O587" s="2" t="str">
        <f>IFERROR(IF($B587="","",INDEX(所属情報!$E:$E,MATCH($A587,所属情報!$A:$A,0))),"")</f>
        <v>Kyoto Univ.</v>
      </c>
      <c r="P587" s="2" t="str">
        <f t="shared" si="27"/>
        <v>篠田　佳奈 (4)</v>
      </c>
      <c r="Q587" s="2" t="str">
        <f t="shared" si="28"/>
        <v>ｼﾉﾀﾞ ｶﾅ</v>
      </c>
      <c r="R587" s="2" t="str">
        <f t="shared" si="29"/>
        <v>SHINODA Kana (02)</v>
      </c>
      <c r="S587" s="2" t="str">
        <f>IFERROR(IF($F587="","",INDEX(リスト!$C:$C,MATCH($F587,リスト!$B:$B,0))),"")</f>
        <v>21</v>
      </c>
      <c r="T587" s="2" t="str">
        <f>IFERROR(IF($K587="","",INDEX(リスト!$F:$F,MATCH($K587,リスト!$E:$E,0))),"")</f>
        <v>JPN</v>
      </c>
      <c r="U587" s="2" t="str">
        <f>IF($B587="","",RIGHT($G587*1000+200+COUNTIF($G$2:$G587,$G587),9))</f>
        <v>021005202</v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>岐阜・岐　阜</v>
      </c>
    </row>
    <row r="588" spans="1:22" x14ac:dyDescent="0.45">
      <c r="A588" t="s">
        <v>3458</v>
      </c>
      <c r="B588">
        <v>587</v>
      </c>
      <c r="C588" t="s">
        <v>3482</v>
      </c>
      <c r="D588" t="s">
        <v>3483</v>
      </c>
      <c r="E588">
        <v>3</v>
      </c>
      <c r="F588" t="s">
        <v>105</v>
      </c>
      <c r="G588">
        <v>20030719</v>
      </c>
      <c r="H588" t="s">
        <v>3484</v>
      </c>
      <c r="I588" t="s">
        <v>2865</v>
      </c>
      <c r="J588" t="s">
        <v>2634</v>
      </c>
      <c r="K588" t="s">
        <v>141</v>
      </c>
      <c r="L588" t="s">
        <v>105</v>
      </c>
      <c r="M588" t="s">
        <v>3485</v>
      </c>
      <c r="O588" s="2" t="str">
        <f>IFERROR(IF($B588="","",INDEX(所属情報!$E:$E,MATCH($A588,所属情報!$A:$A,0))),"")</f>
        <v>Kyoto Univ.</v>
      </c>
      <c r="P588" s="2" t="str">
        <f t="shared" si="27"/>
        <v>小倉　唯愛 (3)</v>
      </c>
      <c r="Q588" s="2" t="str">
        <f t="shared" si="28"/>
        <v>ｵｸﾞﾗ ﾕｲﾅ</v>
      </c>
      <c r="R588" s="2" t="str">
        <f t="shared" si="29"/>
        <v>OGURA Yuina (03)</v>
      </c>
      <c r="S588" s="2" t="str">
        <f>IFERROR(IF($F588="","",INDEX(リスト!$C:$C,MATCH($F588,リスト!$B:$B,0))),"")</f>
        <v>33</v>
      </c>
      <c r="T588" s="2" t="str">
        <f>IFERROR(IF($K588="","",INDEX(リスト!$F:$F,MATCH($K588,リスト!$E:$E,0))),"")</f>
        <v>JPN</v>
      </c>
      <c r="U588" s="2" t="str">
        <f>IF($B588="","",RIGHT($G588*1000+200+COUNTIF($G$2:$G588,$G588),9))</f>
        <v>030719202</v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>津山・岡　山</v>
      </c>
    </row>
    <row r="589" spans="1:22" x14ac:dyDescent="0.45">
      <c r="A589" t="s">
        <v>3458</v>
      </c>
      <c r="B589">
        <v>588</v>
      </c>
      <c r="C589" t="s">
        <v>3486</v>
      </c>
      <c r="D589" t="s">
        <v>3487</v>
      </c>
      <c r="E589">
        <v>3</v>
      </c>
      <c r="F589" t="s">
        <v>61</v>
      </c>
      <c r="G589">
        <v>20020510</v>
      </c>
      <c r="H589" t="s">
        <v>3488</v>
      </c>
      <c r="I589" t="s">
        <v>3489</v>
      </c>
      <c r="J589" t="s">
        <v>3490</v>
      </c>
      <c r="K589" t="s">
        <v>141</v>
      </c>
      <c r="L589" t="s">
        <v>61</v>
      </c>
      <c r="M589" t="s">
        <v>3491</v>
      </c>
      <c r="O589" s="2" t="str">
        <f>IFERROR(IF($B589="","",INDEX(所属情報!$E:$E,MATCH($A589,所属情報!$A:$A,0))),"")</f>
        <v>Kyoto Univ.</v>
      </c>
      <c r="P589" s="2" t="str">
        <f t="shared" si="27"/>
        <v>平松　藍 (3)</v>
      </c>
      <c r="Q589" s="2" t="str">
        <f t="shared" si="28"/>
        <v>ﾋﾗﾏﾂ ﾗﾝ</v>
      </c>
      <c r="R589" s="2" t="str">
        <f t="shared" si="29"/>
        <v>HIRAMATSU Ran (02)</v>
      </c>
      <c r="S589" s="2" t="str">
        <f>IFERROR(IF($F589="","",INDEX(リスト!$C:$C,MATCH($F589,リスト!$B:$B,0))),"")</f>
        <v>11</v>
      </c>
      <c r="T589" s="2" t="str">
        <f>IFERROR(IF($K589="","",INDEX(リスト!$F:$F,MATCH($K589,リスト!$E:$E,0))),"")</f>
        <v>JPN</v>
      </c>
      <c r="U589" s="2" t="str">
        <f>IF($B589="","",RIGHT($G589*1000+200+COUNTIF($G$2:$G589,$G589),9))</f>
        <v>020510201</v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>大宮・埼　玉</v>
      </c>
    </row>
    <row r="590" spans="1:22" x14ac:dyDescent="0.45">
      <c r="A590" t="s">
        <v>3458</v>
      </c>
      <c r="B590">
        <v>589</v>
      </c>
      <c r="C590" t="s">
        <v>3492</v>
      </c>
      <c r="D590" t="s">
        <v>3493</v>
      </c>
      <c r="E590">
        <v>4</v>
      </c>
      <c r="F590" t="s">
        <v>85</v>
      </c>
      <c r="G590">
        <v>20020628</v>
      </c>
      <c r="H590" t="s">
        <v>3494</v>
      </c>
      <c r="I590" t="s">
        <v>1123</v>
      </c>
      <c r="J590" t="s">
        <v>3356</v>
      </c>
      <c r="K590" t="s">
        <v>141</v>
      </c>
      <c r="L590" t="s">
        <v>85</v>
      </c>
      <c r="M590" t="s">
        <v>3495</v>
      </c>
      <c r="O590" s="2" t="str">
        <f>IFERROR(IF($B590="","",INDEX(所属情報!$E:$E,MATCH($A590,所属情報!$A:$A,0))),"")</f>
        <v>Kyoto Univ.</v>
      </c>
      <c r="P590" s="2" t="str">
        <f t="shared" si="27"/>
        <v>中野　直子 (4)</v>
      </c>
      <c r="Q590" s="2" t="str">
        <f t="shared" si="28"/>
        <v>ﾅｶﾉ ﾅｵｺ</v>
      </c>
      <c r="R590" s="2" t="str">
        <f t="shared" si="29"/>
        <v>NAKANO Naoko (02)</v>
      </c>
      <c r="S590" s="2" t="str">
        <f>IFERROR(IF($F590="","",INDEX(リスト!$C:$C,MATCH($F590,リスト!$B:$B,0))),"")</f>
        <v>23</v>
      </c>
      <c r="T590" s="2" t="str">
        <f>IFERROR(IF($K590="","",INDEX(リスト!$F:$F,MATCH($K590,リスト!$E:$E,0))),"")</f>
        <v>JPN</v>
      </c>
      <c r="U590" s="2" t="str">
        <f>IF($B590="","",RIGHT($G590*1000+200+COUNTIF($G$2:$G590,$G590),9))</f>
        <v>020628202</v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>明和・愛　知</v>
      </c>
    </row>
    <row r="591" spans="1:22" x14ac:dyDescent="0.45">
      <c r="A591" t="s">
        <v>3458</v>
      </c>
      <c r="B591">
        <v>590</v>
      </c>
      <c r="C591" t="s">
        <v>3496</v>
      </c>
      <c r="D591" t="s">
        <v>3497</v>
      </c>
      <c r="E591">
        <v>3</v>
      </c>
      <c r="F591" t="s">
        <v>67</v>
      </c>
      <c r="G591">
        <v>20030115</v>
      </c>
      <c r="H591" t="s">
        <v>3498</v>
      </c>
      <c r="I591" t="s">
        <v>3272</v>
      </c>
      <c r="J591" t="s">
        <v>1001</v>
      </c>
      <c r="K591" t="s">
        <v>141</v>
      </c>
      <c r="L591" t="s">
        <v>67</v>
      </c>
      <c r="M591" t="s">
        <v>3499</v>
      </c>
      <c r="O591" s="2" t="str">
        <f>IFERROR(IF($B591="","",INDEX(所属情報!$E:$E,MATCH($A591,所属情報!$A:$A,0))),"")</f>
        <v>Kyoto Univ.</v>
      </c>
      <c r="P591" s="2" t="str">
        <f t="shared" si="27"/>
        <v>石原　優花 (3)</v>
      </c>
      <c r="Q591" s="2" t="str">
        <f t="shared" si="28"/>
        <v>ｲｼﾊﾗ ﾕｶ</v>
      </c>
      <c r="R591" s="2" t="str">
        <f t="shared" si="29"/>
        <v>ISHIHARA Yuka (03)</v>
      </c>
      <c r="S591" s="2" t="str">
        <f>IFERROR(IF($F591="","",INDEX(リスト!$C:$C,MATCH($F591,リスト!$B:$B,0))),"")</f>
        <v>14</v>
      </c>
      <c r="T591" s="2" t="str">
        <f>IFERROR(IF($K591="","",INDEX(リスト!$F:$F,MATCH($K591,リスト!$E:$E,0))),"")</f>
        <v>JPN</v>
      </c>
      <c r="U591" s="2" t="str">
        <f>IF($B591="","",RIGHT($G591*1000+200+COUNTIF($G$2:$G591,$G591),9))</f>
        <v>030115201</v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>横須賀・神奈川</v>
      </c>
    </row>
    <row r="592" spans="1:22" x14ac:dyDescent="0.45">
      <c r="A592" t="s">
        <v>3458</v>
      </c>
      <c r="B592">
        <v>591</v>
      </c>
      <c r="C592" t="s">
        <v>3500</v>
      </c>
      <c r="D592" t="s">
        <v>3501</v>
      </c>
      <c r="E592">
        <v>3</v>
      </c>
      <c r="F592" t="s">
        <v>83</v>
      </c>
      <c r="G592">
        <v>20030929</v>
      </c>
      <c r="H592" t="s">
        <v>3502</v>
      </c>
      <c r="I592" t="s">
        <v>1022</v>
      </c>
      <c r="J592" t="s">
        <v>3503</v>
      </c>
      <c r="K592" t="s">
        <v>141</v>
      </c>
      <c r="L592" t="s">
        <v>83</v>
      </c>
      <c r="M592" t="s">
        <v>3202</v>
      </c>
      <c r="O592" s="2" t="str">
        <f>IFERROR(IF($B592="","",INDEX(所属情報!$E:$E,MATCH($A592,所属情報!$A:$A,0))),"")</f>
        <v>Kyoto Univ.</v>
      </c>
      <c r="P592" s="2" t="str">
        <f t="shared" si="27"/>
        <v>齋藤　虹香 (3)</v>
      </c>
      <c r="Q592" s="2" t="str">
        <f t="shared" si="28"/>
        <v>ｻｲﾄｳ ﾆｼﾞｶ</v>
      </c>
      <c r="R592" s="2" t="str">
        <f t="shared" si="29"/>
        <v>SAITO Nijika (03)</v>
      </c>
      <c r="S592" s="2" t="str">
        <f>IFERROR(IF($F592="","",INDEX(リスト!$C:$C,MATCH($F592,リスト!$B:$B,0))),"")</f>
        <v>22</v>
      </c>
      <c r="T592" s="2" t="str">
        <f>IFERROR(IF($K592="","",INDEX(リスト!$F:$F,MATCH($K592,リスト!$E:$E,0))),"")</f>
        <v>JPN</v>
      </c>
      <c r="U592" s="2" t="str">
        <f>IF($B592="","",RIGHT($G592*1000+200+COUNTIF($G$2:$G592,$G592),9))</f>
        <v>030929203</v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>浜松西・静　岡</v>
      </c>
    </row>
    <row r="593" spans="1:22" x14ac:dyDescent="0.45">
      <c r="A593" t="s">
        <v>3458</v>
      </c>
      <c r="B593">
        <v>592</v>
      </c>
      <c r="C593" t="s">
        <v>3504</v>
      </c>
      <c r="D593" t="s">
        <v>3505</v>
      </c>
      <c r="E593">
        <v>4</v>
      </c>
      <c r="F593" t="s">
        <v>91</v>
      </c>
      <c r="G593">
        <v>20030115</v>
      </c>
      <c r="H593" t="s">
        <v>3506</v>
      </c>
      <c r="I593" t="s">
        <v>1528</v>
      </c>
      <c r="J593" t="s">
        <v>3507</v>
      </c>
      <c r="K593" t="s">
        <v>141</v>
      </c>
      <c r="L593" t="s">
        <v>65</v>
      </c>
      <c r="M593" t="s">
        <v>3508</v>
      </c>
      <c r="O593" s="2" t="str">
        <f>IFERROR(IF($B593="","",INDEX(所属情報!$E:$E,MATCH($A593,所属情報!$A:$A,0))),"")</f>
        <v>Kyoto Univ.</v>
      </c>
      <c r="P593" s="2" t="str">
        <f t="shared" si="27"/>
        <v>平岡　雪乃 (4)</v>
      </c>
      <c r="Q593" s="2" t="str">
        <f t="shared" si="28"/>
        <v>ﾋﾗｵｶ ﾕｷﾉ</v>
      </c>
      <c r="R593" s="2" t="str">
        <f t="shared" si="29"/>
        <v>HIRAOKA Yukino (03)</v>
      </c>
      <c r="S593" s="2" t="str">
        <f>IFERROR(IF($F593="","",INDEX(リスト!$C:$C,MATCH($F593,リスト!$B:$B,0))),"")</f>
        <v>26</v>
      </c>
      <c r="T593" s="2" t="str">
        <f>IFERROR(IF($K593="","",INDEX(リスト!$F:$F,MATCH($K593,リスト!$E:$E,0))),"")</f>
        <v>JPN</v>
      </c>
      <c r="U593" s="2" t="str">
        <f>IF($B593="","",RIGHT($G593*1000+200+COUNTIF($G$2:$G593,$G593),9))</f>
        <v>030115202</v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>桜修館中等・東　京</v>
      </c>
    </row>
    <row r="594" spans="1:22" x14ac:dyDescent="0.45">
      <c r="A594" t="s">
        <v>3458</v>
      </c>
      <c r="B594">
        <v>593</v>
      </c>
      <c r="C594" t="s">
        <v>3509</v>
      </c>
      <c r="D594" t="s">
        <v>3510</v>
      </c>
      <c r="E594">
        <v>2</v>
      </c>
      <c r="F594" t="s">
        <v>99</v>
      </c>
      <c r="G594">
        <v>20040902</v>
      </c>
      <c r="H594" t="s">
        <v>3511</v>
      </c>
      <c r="I594" t="s">
        <v>3512</v>
      </c>
      <c r="J594" t="s">
        <v>3513</v>
      </c>
      <c r="K594" t="s">
        <v>141</v>
      </c>
      <c r="L594" t="s">
        <v>99</v>
      </c>
      <c r="M594" t="s">
        <v>3514</v>
      </c>
      <c r="O594" s="2" t="str">
        <f>IFERROR(IF($B594="","",INDEX(所属情報!$E:$E,MATCH($A594,所属情報!$A:$A,0))),"")</f>
        <v>Kyoto Univ.</v>
      </c>
      <c r="P594" s="2" t="str">
        <f t="shared" si="27"/>
        <v>濱口　姫生 (2)</v>
      </c>
      <c r="Q594" s="2" t="str">
        <f t="shared" si="28"/>
        <v>ﾊﾏｸﾞﾁ ﾋﾅﾘ</v>
      </c>
      <c r="R594" s="2" t="str">
        <f t="shared" si="29"/>
        <v>HAMAGUCHI Hinari (04)</v>
      </c>
      <c r="S594" s="2" t="str">
        <f>IFERROR(IF($F594="","",INDEX(リスト!$C:$C,MATCH($F594,リスト!$B:$B,0))),"")</f>
        <v>30</v>
      </c>
      <c r="T594" s="2" t="str">
        <f>IFERROR(IF($K594="","",INDEX(リスト!$F:$F,MATCH($K594,リスト!$E:$E,0))),"")</f>
        <v>JPN</v>
      </c>
      <c r="U594" s="2" t="str">
        <f>IF($B594="","",RIGHT($G594*1000+200+COUNTIF($G$2:$G594,$G594),9))</f>
        <v>040902201</v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>田辺・和歌山</v>
      </c>
    </row>
    <row r="595" spans="1:22" x14ac:dyDescent="0.45">
      <c r="A595" t="s">
        <v>3458</v>
      </c>
      <c r="B595">
        <v>594</v>
      </c>
      <c r="C595" t="s">
        <v>3515</v>
      </c>
      <c r="D595" t="s">
        <v>3516</v>
      </c>
      <c r="E595">
        <v>2</v>
      </c>
      <c r="F595" t="s">
        <v>85</v>
      </c>
      <c r="G595">
        <v>20041102</v>
      </c>
      <c r="H595" t="s">
        <v>3517</v>
      </c>
      <c r="I595" t="s">
        <v>3518</v>
      </c>
      <c r="J595" t="s">
        <v>3301</v>
      </c>
      <c r="K595" t="s">
        <v>141</v>
      </c>
      <c r="L595" t="s">
        <v>85</v>
      </c>
      <c r="M595" t="s">
        <v>3519</v>
      </c>
      <c r="O595" s="2" t="str">
        <f>IFERROR(IF($B595="","",INDEX(所属情報!$E:$E,MATCH($A595,所属情報!$A:$A,0))),"")</f>
        <v>Kyoto Univ.</v>
      </c>
      <c r="P595" s="2" t="str">
        <f t="shared" si="27"/>
        <v>奥村　恵美 (2)</v>
      </c>
      <c r="Q595" s="2" t="str">
        <f t="shared" si="28"/>
        <v>ｵｸﾑﾗ ｴﾐ</v>
      </c>
      <c r="R595" s="2" t="str">
        <f t="shared" si="29"/>
        <v>OKUMURA Emi (04)</v>
      </c>
      <c r="S595" s="2" t="str">
        <f>IFERROR(IF($F595="","",INDEX(リスト!$C:$C,MATCH($F595,リスト!$B:$B,0))),"")</f>
        <v>23</v>
      </c>
      <c r="T595" s="2" t="str">
        <f>IFERROR(IF($K595="","",INDEX(リスト!$F:$F,MATCH($K595,リスト!$E:$E,0))),"")</f>
        <v>JPN</v>
      </c>
      <c r="U595" s="2" t="str">
        <f>IF($B595="","",RIGHT($G595*1000+200+COUNTIF($G$2:$G595,$G595),9))</f>
        <v>041102201</v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>旭丘・愛　知</v>
      </c>
    </row>
    <row r="596" spans="1:22" x14ac:dyDescent="0.45">
      <c r="A596" t="s">
        <v>3458</v>
      </c>
      <c r="B596">
        <v>595</v>
      </c>
      <c r="C596" t="s">
        <v>3520</v>
      </c>
      <c r="D596" t="s">
        <v>3521</v>
      </c>
      <c r="E596">
        <v>2</v>
      </c>
      <c r="F596" t="s">
        <v>71</v>
      </c>
      <c r="G596">
        <v>20040508</v>
      </c>
      <c r="H596" t="s">
        <v>3522</v>
      </c>
      <c r="I596" t="s">
        <v>2478</v>
      </c>
      <c r="J596" t="s">
        <v>1695</v>
      </c>
      <c r="K596" t="s">
        <v>141</v>
      </c>
      <c r="L596" t="s">
        <v>71</v>
      </c>
      <c r="M596" t="s">
        <v>3523</v>
      </c>
      <c r="O596" s="2" t="str">
        <f>IFERROR(IF($B596="","",INDEX(所属情報!$E:$E,MATCH($A596,所属情報!$A:$A,0))),"")</f>
        <v>Kyoto Univ.</v>
      </c>
      <c r="P596" s="2" t="str">
        <f t="shared" si="27"/>
        <v>服部　颯希 (2)</v>
      </c>
      <c r="Q596" s="2" t="str">
        <f t="shared" si="28"/>
        <v>ﾊｯﾄﾘ ｻﾂｷ</v>
      </c>
      <c r="R596" s="2" t="str">
        <f t="shared" si="29"/>
        <v>HATTORI Satsuki (04)</v>
      </c>
      <c r="S596" s="2" t="str">
        <f>IFERROR(IF($F596="","",INDEX(リスト!$C:$C,MATCH($F596,リスト!$B:$B,0))),"")</f>
        <v>16</v>
      </c>
      <c r="T596" s="2" t="str">
        <f>IFERROR(IF($K596="","",INDEX(リスト!$F:$F,MATCH($K596,リスト!$E:$E,0))),"")</f>
        <v>JPN</v>
      </c>
      <c r="U596" s="2" t="str">
        <f>IF($B596="","",RIGHT($G596*1000+200+COUNTIF($G$2:$G596,$G596),9))</f>
        <v>040508203</v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>高岡・富　山</v>
      </c>
    </row>
    <row r="597" spans="1:22" x14ac:dyDescent="0.45">
      <c r="A597" t="s">
        <v>3458</v>
      </c>
      <c r="B597">
        <v>596</v>
      </c>
      <c r="C597" t="s">
        <v>3524</v>
      </c>
      <c r="D597" t="s">
        <v>3525</v>
      </c>
      <c r="E597">
        <v>2</v>
      </c>
      <c r="F597" t="s">
        <v>65</v>
      </c>
      <c r="G597">
        <v>20041209</v>
      </c>
      <c r="H597" t="s">
        <v>3526</v>
      </c>
      <c r="I597" t="s">
        <v>3527</v>
      </c>
      <c r="J597" t="s">
        <v>1459</v>
      </c>
      <c r="K597" t="s">
        <v>141</v>
      </c>
      <c r="L597" t="s">
        <v>65</v>
      </c>
      <c r="M597" t="s">
        <v>3528</v>
      </c>
      <c r="O597" s="2" t="str">
        <f>IFERROR(IF($B597="","",INDEX(所属情報!$E:$E,MATCH($A597,所属情報!$A:$A,0))),"")</f>
        <v>Kyoto Univ.</v>
      </c>
      <c r="P597" s="2" t="str">
        <f t="shared" si="27"/>
        <v>有村　実寿々 (2)</v>
      </c>
      <c r="Q597" s="2" t="str">
        <f t="shared" si="28"/>
        <v>ｱﾘﾑﾗ ﾐｽｽﾞ</v>
      </c>
      <c r="R597" s="2" t="str">
        <f t="shared" si="29"/>
        <v>ARIMURA Misuzu (04)</v>
      </c>
      <c r="S597" s="2" t="str">
        <f>IFERROR(IF($F597="","",INDEX(リスト!$C:$C,MATCH($F597,リスト!$B:$B,0))),"")</f>
        <v>13</v>
      </c>
      <c r="T597" s="2" t="str">
        <f>IFERROR(IF($K597="","",INDEX(リスト!$F:$F,MATCH($K597,リスト!$E:$E,0))),"")</f>
        <v>JPN</v>
      </c>
      <c r="U597" s="2" t="str">
        <f>IF($B597="","",RIGHT($G597*1000+200+COUNTIF($G$2:$G597,$G597),9))</f>
        <v>041209201</v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>筑波大附属・東　京</v>
      </c>
    </row>
    <row r="598" spans="1:22" x14ac:dyDescent="0.45">
      <c r="A598" t="s">
        <v>3529</v>
      </c>
      <c r="B598">
        <v>597</v>
      </c>
      <c r="C598" t="s">
        <v>3530</v>
      </c>
      <c r="D598" t="s">
        <v>3531</v>
      </c>
      <c r="E598">
        <v>4</v>
      </c>
      <c r="F598" t="s">
        <v>95</v>
      </c>
      <c r="G598">
        <v>20011016</v>
      </c>
      <c r="H598" t="s">
        <v>3532</v>
      </c>
      <c r="I598" t="s">
        <v>3533</v>
      </c>
      <c r="J598" t="s">
        <v>3534</v>
      </c>
      <c r="K598" t="s">
        <v>141</v>
      </c>
      <c r="L598" t="s">
        <v>81</v>
      </c>
      <c r="M598" t="s">
        <v>3481</v>
      </c>
      <c r="O598" s="2" t="str">
        <f>IFERROR(IF($B598="","",INDEX(所属情報!$E:$E,MATCH($A598,所属情報!$A:$A,0))),"")</f>
        <v>Kobe Univ.</v>
      </c>
      <c r="P598" s="2" t="str">
        <f t="shared" si="27"/>
        <v>金武　栞菜 (4)</v>
      </c>
      <c r="Q598" s="2" t="str">
        <f t="shared" si="28"/>
        <v>ｶﾈﾀｹ ｶﾝﾅ</v>
      </c>
      <c r="R598" s="2" t="str">
        <f t="shared" si="29"/>
        <v>KANETAKE Kanna (01)</v>
      </c>
      <c r="S598" s="2" t="str">
        <f>IFERROR(IF($F598="","",INDEX(リスト!$C:$C,MATCH($F598,リスト!$B:$B,0))),"")</f>
        <v>28</v>
      </c>
      <c r="T598" s="2" t="str">
        <f>IFERROR(IF($K598="","",INDEX(リスト!$F:$F,MATCH($K598,リスト!$E:$E,0))),"")</f>
        <v>JPN</v>
      </c>
      <c r="U598" s="2" t="str">
        <f>IF($B598="","",RIGHT($G598*1000+200+COUNTIF($G$2:$G598,$G598),9))</f>
        <v>011016201</v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>岐阜・岐　阜</v>
      </c>
    </row>
    <row r="599" spans="1:22" x14ac:dyDescent="0.45">
      <c r="A599" t="s">
        <v>3529</v>
      </c>
      <c r="B599">
        <v>598</v>
      </c>
      <c r="C599" t="s">
        <v>3535</v>
      </c>
      <c r="D599" t="s">
        <v>3536</v>
      </c>
      <c r="E599">
        <v>4</v>
      </c>
      <c r="F599" t="s">
        <v>95</v>
      </c>
      <c r="G599">
        <v>20030303</v>
      </c>
      <c r="H599" t="s">
        <v>3537</v>
      </c>
      <c r="I599" t="s">
        <v>3538</v>
      </c>
      <c r="J599" t="s">
        <v>3539</v>
      </c>
      <c r="K599" t="s">
        <v>141</v>
      </c>
      <c r="L599" t="s">
        <v>95</v>
      </c>
      <c r="M599" t="s">
        <v>3540</v>
      </c>
      <c r="O599" s="2" t="str">
        <f>IFERROR(IF($B599="","",INDEX(所属情報!$E:$E,MATCH($A599,所属情報!$A:$A,0))),"")</f>
        <v>Kobe Univ.</v>
      </c>
      <c r="P599" s="2" t="str">
        <f t="shared" si="27"/>
        <v>山口　絢子 (4)</v>
      </c>
      <c r="Q599" s="2" t="str">
        <f t="shared" si="28"/>
        <v>ﾔﾏｸﾞﾁ ｱﾔｺ</v>
      </c>
      <c r="R599" s="2" t="str">
        <f t="shared" si="29"/>
        <v>YAMAGUCHI Ayako (03)</v>
      </c>
      <c r="S599" s="2" t="str">
        <f>IFERROR(IF($F599="","",INDEX(リスト!$C:$C,MATCH($F599,リスト!$B:$B,0))),"")</f>
        <v>28</v>
      </c>
      <c r="T599" s="2" t="str">
        <f>IFERROR(IF($K599="","",INDEX(リスト!$F:$F,MATCH($K599,リスト!$E:$E,0))),"")</f>
        <v>JPN</v>
      </c>
      <c r="U599" s="2" t="str">
        <f>IF($B599="","",RIGHT($G599*1000+200+COUNTIF($G$2:$G599,$G599),9))</f>
        <v>030303202</v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>兵庫・兵　庫</v>
      </c>
    </row>
    <row r="600" spans="1:22" x14ac:dyDescent="0.45">
      <c r="A600" t="s">
        <v>3529</v>
      </c>
      <c r="B600">
        <v>599</v>
      </c>
      <c r="C600" t="s">
        <v>3541</v>
      </c>
      <c r="D600" t="s">
        <v>3542</v>
      </c>
      <c r="E600">
        <v>3</v>
      </c>
      <c r="F600" t="s">
        <v>95</v>
      </c>
      <c r="G600">
        <v>20030725</v>
      </c>
      <c r="H600" t="s">
        <v>3543</v>
      </c>
      <c r="I600" t="s">
        <v>3544</v>
      </c>
      <c r="J600" t="s">
        <v>933</v>
      </c>
      <c r="K600" t="s">
        <v>141</v>
      </c>
      <c r="L600" t="s">
        <v>95</v>
      </c>
      <c r="M600" t="s">
        <v>1264</v>
      </c>
      <c r="O600" s="2" t="str">
        <f>IFERROR(IF($B600="","",INDEX(所属情報!$E:$E,MATCH($A600,所属情報!$A:$A,0))),"")</f>
        <v>Kobe Univ.</v>
      </c>
      <c r="P600" s="2" t="str">
        <f t="shared" si="27"/>
        <v>安積　葵 (3)</v>
      </c>
      <c r="Q600" s="2" t="str">
        <f t="shared" si="28"/>
        <v>ｱﾂﾞﾐ ｱｵｲ</v>
      </c>
      <c r="R600" s="2" t="str">
        <f t="shared" si="29"/>
        <v>AZUMI Aoi (03)</v>
      </c>
      <c r="S600" s="2" t="str">
        <f>IFERROR(IF($F600="","",INDEX(リスト!$C:$C,MATCH($F600,リスト!$B:$B,0))),"")</f>
        <v>28</v>
      </c>
      <c r="T600" s="2" t="str">
        <f>IFERROR(IF($K600="","",INDEX(リスト!$F:$F,MATCH($K600,リスト!$E:$E,0))),"")</f>
        <v>JPN</v>
      </c>
      <c r="U600" s="2" t="str">
        <f>IF($B600="","",RIGHT($G600*1000+200+COUNTIF($G$2:$G600,$G600),9))</f>
        <v>030725202</v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>神戸山手女子・兵　庫</v>
      </c>
    </row>
    <row r="601" spans="1:22" x14ac:dyDescent="0.45">
      <c r="A601" t="s">
        <v>3529</v>
      </c>
      <c r="B601">
        <v>600</v>
      </c>
      <c r="C601" t="s">
        <v>3545</v>
      </c>
      <c r="D601" t="s">
        <v>3546</v>
      </c>
      <c r="E601">
        <v>3</v>
      </c>
      <c r="F601" t="s">
        <v>95</v>
      </c>
      <c r="G601">
        <v>20040121</v>
      </c>
      <c r="H601" t="s">
        <v>3547</v>
      </c>
      <c r="I601" t="s">
        <v>3548</v>
      </c>
      <c r="J601" t="s">
        <v>3176</v>
      </c>
      <c r="K601" t="s">
        <v>141</v>
      </c>
      <c r="L601" t="s">
        <v>85</v>
      </c>
      <c r="M601" t="s">
        <v>3549</v>
      </c>
      <c r="O601" s="2" t="str">
        <f>IFERROR(IF($B601="","",INDEX(所属情報!$E:$E,MATCH($A601,所属情報!$A:$A,0))),"")</f>
        <v>Kobe Univ.</v>
      </c>
      <c r="P601" s="2" t="str">
        <f t="shared" si="27"/>
        <v>唐澤　栞 (3)</v>
      </c>
      <c r="Q601" s="2" t="str">
        <f t="shared" si="28"/>
        <v>ｶﾗｻﾜ ｼｵﾘ</v>
      </c>
      <c r="R601" s="2" t="str">
        <f t="shared" si="29"/>
        <v>KARASAWA Shiori (04)</v>
      </c>
      <c r="S601" s="2" t="str">
        <f>IFERROR(IF($F601="","",INDEX(リスト!$C:$C,MATCH($F601,リスト!$B:$B,0))),"")</f>
        <v>28</v>
      </c>
      <c r="T601" s="2" t="str">
        <f>IFERROR(IF($K601="","",INDEX(リスト!$F:$F,MATCH($K601,リスト!$E:$E,0))),"")</f>
        <v>JPN</v>
      </c>
      <c r="U601" s="2" t="str">
        <f>IF($B601="","",RIGHT($G601*1000+200+COUNTIF($G$2:$G601,$G601),9))</f>
        <v>040121202</v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>岡崎・愛　知</v>
      </c>
    </row>
    <row r="602" spans="1:22" x14ac:dyDescent="0.45">
      <c r="A602" t="s">
        <v>3529</v>
      </c>
      <c r="B602">
        <v>601</v>
      </c>
      <c r="C602" t="s">
        <v>3550</v>
      </c>
      <c r="D602" t="s">
        <v>3551</v>
      </c>
      <c r="E602">
        <v>3</v>
      </c>
      <c r="F602" t="s">
        <v>95</v>
      </c>
      <c r="G602">
        <v>20040302</v>
      </c>
      <c r="H602" t="s">
        <v>3552</v>
      </c>
      <c r="I602" t="s">
        <v>3553</v>
      </c>
      <c r="J602" t="s">
        <v>1095</v>
      </c>
      <c r="K602" t="s">
        <v>141</v>
      </c>
      <c r="L602" t="s">
        <v>121</v>
      </c>
      <c r="M602" t="s">
        <v>3554</v>
      </c>
      <c r="O602" s="2" t="str">
        <f>IFERROR(IF($B602="","",INDEX(所属情報!$E:$E,MATCH($A602,所属情報!$A:$A,0))),"")</f>
        <v>Kobe Univ.</v>
      </c>
      <c r="P602" s="2" t="str">
        <f t="shared" si="27"/>
        <v>用貝　光穂 (3)</v>
      </c>
      <c r="Q602" s="2" t="str">
        <f t="shared" si="28"/>
        <v>ﾖｳｶﾞｲ ﾐﾎ</v>
      </c>
      <c r="R602" s="2" t="str">
        <f t="shared" si="29"/>
        <v>YOGAI Miho (04)</v>
      </c>
      <c r="S602" s="2" t="str">
        <f>IFERROR(IF($F602="","",INDEX(リスト!$C:$C,MATCH($F602,リスト!$B:$B,0))),"")</f>
        <v>28</v>
      </c>
      <c r="T602" s="2" t="str">
        <f>IFERROR(IF($K602="","",INDEX(リスト!$F:$F,MATCH($K602,リスト!$E:$E,0))),"")</f>
        <v>JPN</v>
      </c>
      <c r="U602" s="2" t="str">
        <f>IF($B602="","",RIGHT($G602*1000+200+COUNTIF($G$2:$G602,$G602),9))</f>
        <v>040302201</v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>佐賀西・佐　賀</v>
      </c>
    </row>
    <row r="603" spans="1:22" x14ac:dyDescent="0.45">
      <c r="A603" t="s">
        <v>3529</v>
      </c>
      <c r="B603">
        <v>602</v>
      </c>
      <c r="C603" t="s">
        <v>3555</v>
      </c>
      <c r="D603" t="s">
        <v>3556</v>
      </c>
      <c r="E603">
        <v>3</v>
      </c>
      <c r="F603" t="s">
        <v>93</v>
      </c>
      <c r="G603">
        <v>20030413</v>
      </c>
      <c r="H603" t="s">
        <v>3557</v>
      </c>
      <c r="I603" t="s">
        <v>3558</v>
      </c>
      <c r="J603" t="s">
        <v>1329</v>
      </c>
      <c r="K603" t="s">
        <v>141</v>
      </c>
      <c r="L603" t="s">
        <v>93</v>
      </c>
      <c r="M603" t="s">
        <v>3559</v>
      </c>
      <c r="O603" s="2" t="str">
        <f>IFERROR(IF($B603="","",INDEX(所属情報!$E:$E,MATCH($A603,所属情報!$A:$A,0))),"")</f>
        <v>Kobe Univ.</v>
      </c>
      <c r="P603" s="2" t="str">
        <f t="shared" si="27"/>
        <v>吉永　梨桜 (3)</v>
      </c>
      <c r="Q603" s="2" t="str">
        <f t="shared" si="28"/>
        <v>ﾖｼﾅｶﾞ ﾘｵ</v>
      </c>
      <c r="R603" s="2" t="str">
        <f t="shared" si="29"/>
        <v>YOSHINAGA Rio (03)</v>
      </c>
      <c r="S603" s="2" t="str">
        <f>IFERROR(IF($F603="","",INDEX(リスト!$C:$C,MATCH($F603,リスト!$B:$B,0))),"")</f>
        <v>27</v>
      </c>
      <c r="T603" s="2" t="str">
        <f>IFERROR(IF($K603="","",INDEX(リスト!$F:$F,MATCH($K603,リスト!$E:$E,0))),"")</f>
        <v>JPN</v>
      </c>
      <c r="U603" s="2" t="str">
        <f>IF($B603="","",RIGHT($G603*1000+200+COUNTIF($G$2:$G603,$G603),9))</f>
        <v>030413202</v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>追手門学院・大　阪</v>
      </c>
    </row>
    <row r="604" spans="1:22" x14ac:dyDescent="0.45">
      <c r="A604" t="s">
        <v>3529</v>
      </c>
      <c r="B604">
        <v>603</v>
      </c>
      <c r="C604" t="s">
        <v>3560</v>
      </c>
      <c r="D604" t="s">
        <v>3561</v>
      </c>
      <c r="E604">
        <v>3</v>
      </c>
      <c r="F604" t="s">
        <v>65</v>
      </c>
      <c r="G604">
        <v>20021010</v>
      </c>
      <c r="H604" t="s">
        <v>3562</v>
      </c>
      <c r="I604" t="s">
        <v>2642</v>
      </c>
      <c r="J604" t="s">
        <v>3563</v>
      </c>
      <c r="K604" t="s">
        <v>141</v>
      </c>
      <c r="L604" t="s">
        <v>65</v>
      </c>
      <c r="M604" t="s">
        <v>3564</v>
      </c>
      <c r="O604" s="2" t="str">
        <f>IFERROR(IF($B604="","",INDEX(所属情報!$E:$E,MATCH($A604,所属情報!$A:$A,0))),"")</f>
        <v>Kobe Univ.</v>
      </c>
      <c r="P604" s="2" t="str">
        <f t="shared" si="27"/>
        <v>髙橋　八重 (3)</v>
      </c>
      <c r="Q604" s="2" t="str">
        <f t="shared" si="28"/>
        <v>ﾀｶﾊｼ ﾔｴ</v>
      </c>
      <c r="R604" s="2" t="str">
        <f t="shared" si="29"/>
        <v>TAKAHASHI Yae (02)</v>
      </c>
      <c r="S604" s="2" t="str">
        <f>IFERROR(IF($F604="","",INDEX(リスト!$C:$C,MATCH($F604,リスト!$B:$B,0))),"")</f>
        <v>13</v>
      </c>
      <c r="T604" s="2" t="str">
        <f>IFERROR(IF($K604="","",INDEX(リスト!$F:$F,MATCH($K604,リスト!$E:$E,0))),"")</f>
        <v>JPN</v>
      </c>
      <c r="U604" s="2" t="str">
        <f>IF($B604="","",RIGHT($G604*1000+200+COUNTIF($G$2:$G604,$G604),9))</f>
        <v>021010201</v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>国立・東　京</v>
      </c>
    </row>
    <row r="605" spans="1:22" x14ac:dyDescent="0.45">
      <c r="A605" t="s">
        <v>3529</v>
      </c>
      <c r="B605">
        <v>604</v>
      </c>
      <c r="C605" t="s">
        <v>3565</v>
      </c>
      <c r="D605" t="s">
        <v>3566</v>
      </c>
      <c r="E605">
        <v>2</v>
      </c>
      <c r="F605" t="s">
        <v>99</v>
      </c>
      <c r="G605">
        <v>20040718</v>
      </c>
      <c r="H605" t="s">
        <v>3567</v>
      </c>
      <c r="I605" t="s">
        <v>3568</v>
      </c>
      <c r="J605" t="s">
        <v>3569</v>
      </c>
      <c r="K605" t="s">
        <v>141</v>
      </c>
      <c r="L605" t="s">
        <v>99</v>
      </c>
      <c r="M605" t="s">
        <v>1002</v>
      </c>
      <c r="O605" s="2" t="str">
        <f>IFERROR(IF($B605="","",INDEX(所属情報!$E:$E,MATCH($A605,所属情報!$A:$A,0))),"")</f>
        <v>Kobe Univ.</v>
      </c>
      <c r="P605" s="2" t="str">
        <f t="shared" si="27"/>
        <v>藤木　志保 (2)</v>
      </c>
      <c r="Q605" s="2" t="str">
        <f t="shared" si="28"/>
        <v>ﾌｼﾞｷ ｼﾎ</v>
      </c>
      <c r="R605" s="2" t="str">
        <f t="shared" si="29"/>
        <v>FUJIKI Shiho (04)</v>
      </c>
      <c r="S605" s="2" t="str">
        <f>IFERROR(IF($F605="","",INDEX(リスト!$C:$C,MATCH($F605,リスト!$B:$B,0))),"")</f>
        <v>30</v>
      </c>
      <c r="T605" s="2" t="str">
        <f>IFERROR(IF($K605="","",INDEX(リスト!$F:$F,MATCH($K605,リスト!$E:$E,0))),"")</f>
        <v>JPN</v>
      </c>
      <c r="U605" s="2" t="str">
        <f>IF($B605="","",RIGHT($G605*1000+200+COUNTIF($G$2:$G605,$G605),9))</f>
        <v>040718201</v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>桐蔭・和歌山</v>
      </c>
    </row>
    <row r="606" spans="1:22" x14ac:dyDescent="0.45">
      <c r="A606" t="s">
        <v>3529</v>
      </c>
      <c r="B606">
        <v>605</v>
      </c>
      <c r="C606" t="s">
        <v>3570</v>
      </c>
      <c r="D606" t="s">
        <v>3571</v>
      </c>
      <c r="E606">
        <v>2</v>
      </c>
      <c r="F606" t="s">
        <v>95</v>
      </c>
      <c r="G606">
        <v>20040405</v>
      </c>
      <c r="H606" t="s">
        <v>3572</v>
      </c>
      <c r="I606" t="s">
        <v>3573</v>
      </c>
      <c r="J606" t="s">
        <v>1225</v>
      </c>
      <c r="K606" t="s">
        <v>141</v>
      </c>
      <c r="L606" t="s">
        <v>95</v>
      </c>
      <c r="M606" t="s">
        <v>3540</v>
      </c>
      <c r="O606" s="2" t="str">
        <f>IFERROR(IF($B606="","",INDEX(所属情報!$E:$E,MATCH($A606,所属情報!$A:$A,0))),"")</f>
        <v>Kobe Univ.</v>
      </c>
      <c r="P606" s="2" t="str">
        <f t="shared" si="27"/>
        <v>栗山　未有 (2)</v>
      </c>
      <c r="Q606" s="2" t="str">
        <f t="shared" si="28"/>
        <v>ｸﾘﾔﾏ ﾐﾕ</v>
      </c>
      <c r="R606" s="2" t="str">
        <f t="shared" si="29"/>
        <v>KURIYAMA Miyu (04)</v>
      </c>
      <c r="S606" s="2" t="str">
        <f>IFERROR(IF($F606="","",INDEX(リスト!$C:$C,MATCH($F606,リスト!$B:$B,0))),"")</f>
        <v>28</v>
      </c>
      <c r="T606" s="2" t="str">
        <f>IFERROR(IF($K606="","",INDEX(リスト!$F:$F,MATCH($K606,リスト!$E:$E,0))),"")</f>
        <v>JPN</v>
      </c>
      <c r="U606" s="2" t="str">
        <f>IF($B606="","",RIGHT($G606*1000+200+COUNTIF($G$2:$G606,$G606),9))</f>
        <v>040405201</v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>兵庫・兵　庫</v>
      </c>
    </row>
    <row r="607" spans="1:22" x14ac:dyDescent="0.45">
      <c r="A607" t="s">
        <v>3529</v>
      </c>
      <c r="B607">
        <v>606</v>
      </c>
      <c r="C607" t="s">
        <v>3574</v>
      </c>
      <c r="D607" t="s">
        <v>3575</v>
      </c>
      <c r="E607">
        <v>2</v>
      </c>
      <c r="F607" t="s">
        <v>95</v>
      </c>
      <c r="G607">
        <v>20041104</v>
      </c>
      <c r="H607" t="s">
        <v>3576</v>
      </c>
      <c r="I607" t="s">
        <v>3004</v>
      </c>
      <c r="J607" t="s">
        <v>3577</v>
      </c>
      <c r="K607" t="s">
        <v>141</v>
      </c>
      <c r="L607" t="s">
        <v>107</v>
      </c>
      <c r="M607" t="s">
        <v>3578</v>
      </c>
      <c r="O607" s="2" t="str">
        <f>IFERROR(IF($B607="","",INDEX(所属情報!$E:$E,MATCH($A607,所属情報!$A:$A,0))),"")</f>
        <v>Kobe Univ.</v>
      </c>
      <c r="P607" s="2" t="str">
        <f t="shared" si="27"/>
        <v>水越　真咲 (2)</v>
      </c>
      <c r="Q607" s="2" t="str">
        <f t="shared" si="28"/>
        <v>ﾐｽﾞｺｼ ﾏｻｷ</v>
      </c>
      <c r="R607" s="2" t="str">
        <f t="shared" si="29"/>
        <v>MIZUKOSHI Masaki (04)</v>
      </c>
      <c r="S607" s="2" t="str">
        <f>IFERROR(IF($F607="","",INDEX(リスト!$C:$C,MATCH($F607,リスト!$B:$B,0))),"")</f>
        <v>28</v>
      </c>
      <c r="T607" s="2" t="str">
        <f>IFERROR(IF($K607="","",INDEX(リスト!$F:$F,MATCH($K607,リスト!$E:$E,0))),"")</f>
        <v>JPN</v>
      </c>
      <c r="U607" s="2" t="str">
        <f>IF($B607="","",RIGHT($G607*1000+200+COUNTIF($G$2:$G607,$G607),9))</f>
        <v>041104201</v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>基町・広　島</v>
      </c>
    </row>
    <row r="608" spans="1:22" x14ac:dyDescent="0.45">
      <c r="A608" t="s">
        <v>3529</v>
      </c>
      <c r="B608">
        <v>607</v>
      </c>
      <c r="C608" t="s">
        <v>3579</v>
      </c>
      <c r="D608" t="s">
        <v>3580</v>
      </c>
      <c r="E608">
        <v>2</v>
      </c>
      <c r="F608" t="s">
        <v>95</v>
      </c>
      <c r="G608">
        <v>20040930</v>
      </c>
      <c r="H608" t="s">
        <v>3581</v>
      </c>
      <c r="I608" t="s">
        <v>2038</v>
      </c>
      <c r="J608" t="s">
        <v>3582</v>
      </c>
      <c r="K608" t="s">
        <v>141</v>
      </c>
      <c r="L608" t="s">
        <v>95</v>
      </c>
      <c r="M608" t="s">
        <v>874</v>
      </c>
      <c r="O608" s="2" t="str">
        <f>IFERROR(IF($B608="","",INDEX(所属情報!$E:$E,MATCH($A608,所属情報!$A:$A,0))),"")</f>
        <v>Kobe Univ.</v>
      </c>
      <c r="P608" s="2" t="str">
        <f t="shared" si="27"/>
        <v>加藤　淑美 (2)</v>
      </c>
      <c r="Q608" s="2" t="str">
        <f t="shared" si="28"/>
        <v>ｶﾄｳ ﾄｼﾐ</v>
      </c>
      <c r="R608" s="2" t="str">
        <f t="shared" si="29"/>
        <v>KATO Toshimi (04)</v>
      </c>
      <c r="S608" s="2" t="str">
        <f>IFERROR(IF($F608="","",INDEX(リスト!$C:$C,MATCH($F608,リスト!$B:$B,0))),"")</f>
        <v>28</v>
      </c>
      <c r="T608" s="2" t="str">
        <f>IFERROR(IF($K608="","",INDEX(リスト!$F:$F,MATCH($K608,リスト!$E:$E,0))),"")</f>
        <v>JPN</v>
      </c>
      <c r="U608" s="2" t="str">
        <f>IF($B608="","",RIGHT($G608*1000+200+COUNTIF($G$2:$G608,$G608),9))</f>
        <v>040930201</v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>市立西宮・兵　庫</v>
      </c>
    </row>
    <row r="609" spans="1:22" x14ac:dyDescent="0.45">
      <c r="A609" t="s">
        <v>3583</v>
      </c>
      <c r="B609">
        <v>608</v>
      </c>
      <c r="C609" t="s">
        <v>3584</v>
      </c>
      <c r="D609" t="s">
        <v>3585</v>
      </c>
      <c r="E609">
        <v>4</v>
      </c>
      <c r="F609" t="s">
        <v>95</v>
      </c>
      <c r="G609">
        <v>20020908</v>
      </c>
      <c r="H609" t="s">
        <v>3586</v>
      </c>
      <c r="I609" t="s">
        <v>3587</v>
      </c>
      <c r="J609" t="s">
        <v>3588</v>
      </c>
      <c r="K609" t="s">
        <v>141</v>
      </c>
      <c r="L609" t="s">
        <v>95</v>
      </c>
      <c r="M609" t="s">
        <v>3589</v>
      </c>
      <c r="O609" s="2" t="str">
        <f>IFERROR(IF($B609="","",INDEX(所属情報!$E:$E,MATCH($A609,所属情報!$A:$A,0))),"")</f>
        <v>Hyogo Univ.</v>
      </c>
      <c r="P609" s="2" t="str">
        <f t="shared" si="27"/>
        <v>白井　かすみ (4)</v>
      </c>
      <c r="Q609" s="2" t="str">
        <f t="shared" si="28"/>
        <v>ｼﾗｲ ｶｽﾐ</v>
      </c>
      <c r="R609" s="2" t="str">
        <f t="shared" si="29"/>
        <v>SHIRAI Kasumi (02)</v>
      </c>
      <c r="S609" s="2" t="str">
        <f>IFERROR(IF($F609="","",INDEX(リスト!$C:$C,MATCH($F609,リスト!$B:$B,0))),"")</f>
        <v>28</v>
      </c>
      <c r="T609" s="2" t="str">
        <f>IFERROR(IF($K609="","",INDEX(リスト!$F:$F,MATCH($K609,リスト!$E:$E,0))),"")</f>
        <v>JPN</v>
      </c>
      <c r="U609" s="2" t="str">
        <f>IF($B609="","",RIGHT($G609*1000+200+COUNTIF($G$2:$G609,$G609),9))</f>
        <v>020908201</v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>神港学園・兵　庫</v>
      </c>
    </row>
    <row r="610" spans="1:22" x14ac:dyDescent="0.45">
      <c r="A610" t="s">
        <v>3583</v>
      </c>
      <c r="B610">
        <v>609</v>
      </c>
      <c r="C610" t="s">
        <v>3590</v>
      </c>
      <c r="D610" t="s">
        <v>3591</v>
      </c>
      <c r="E610">
        <v>4</v>
      </c>
      <c r="F610" t="s">
        <v>95</v>
      </c>
      <c r="G610">
        <v>20030314</v>
      </c>
      <c r="H610" t="s">
        <v>3592</v>
      </c>
      <c r="I610" t="s">
        <v>3593</v>
      </c>
      <c r="J610" t="s">
        <v>3594</v>
      </c>
      <c r="K610" t="s">
        <v>141</v>
      </c>
      <c r="L610" t="s">
        <v>95</v>
      </c>
      <c r="M610" t="s">
        <v>1591</v>
      </c>
      <c r="O610" s="2" t="str">
        <f>IFERROR(IF($B610="","",INDEX(所属情報!$E:$E,MATCH($A610,所属情報!$A:$A,0))),"")</f>
        <v>Hyogo Univ.</v>
      </c>
      <c r="P610" s="2" t="str">
        <f t="shared" si="27"/>
        <v>長岡　あず (4)</v>
      </c>
      <c r="Q610" s="2" t="str">
        <f t="shared" si="28"/>
        <v>ﾅｶﾞｵｶ ｱｽﾞ</v>
      </c>
      <c r="R610" s="2" t="str">
        <f t="shared" si="29"/>
        <v>NAGAOKA Azu (03)</v>
      </c>
      <c r="S610" s="2" t="str">
        <f>IFERROR(IF($F610="","",INDEX(リスト!$C:$C,MATCH($F610,リスト!$B:$B,0))),"")</f>
        <v>28</v>
      </c>
      <c r="T610" s="2" t="str">
        <f>IFERROR(IF($K610="","",INDEX(リスト!$F:$F,MATCH($K610,リスト!$E:$E,0))),"")</f>
        <v>JPN</v>
      </c>
      <c r="U610" s="2" t="str">
        <f>IF($B610="","",RIGHT($G610*1000+200+COUNTIF($G$2:$G610,$G610),9))</f>
        <v>030314202</v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>姫路商業・兵　庫</v>
      </c>
    </row>
    <row r="611" spans="1:22" x14ac:dyDescent="0.45">
      <c r="A611" t="s">
        <v>3583</v>
      </c>
      <c r="B611">
        <v>610</v>
      </c>
      <c r="C611" t="s">
        <v>3595</v>
      </c>
      <c r="D611" t="s">
        <v>3596</v>
      </c>
      <c r="E611">
        <v>4</v>
      </c>
      <c r="F611" t="s">
        <v>95</v>
      </c>
      <c r="G611">
        <v>20030325</v>
      </c>
      <c r="H611" t="s">
        <v>3597</v>
      </c>
      <c r="I611" t="s">
        <v>764</v>
      </c>
      <c r="J611" t="s">
        <v>1118</v>
      </c>
      <c r="K611" t="s">
        <v>141</v>
      </c>
      <c r="L611" t="s">
        <v>95</v>
      </c>
      <c r="M611" t="s">
        <v>960</v>
      </c>
      <c r="O611" s="2" t="str">
        <f>IFERROR(IF($B611="","",INDEX(所属情報!$E:$E,MATCH($A611,所属情報!$A:$A,0))),"")</f>
        <v>Hyogo Univ.</v>
      </c>
      <c r="P611" s="2" t="str">
        <f t="shared" si="27"/>
        <v>福永　愛佳 (4)</v>
      </c>
      <c r="Q611" s="2" t="str">
        <f t="shared" si="28"/>
        <v>ﾌｸﾅｶﾞ ｱｲｶ</v>
      </c>
      <c r="R611" s="2" t="str">
        <f t="shared" si="29"/>
        <v>FUKUNAGA Aika (03)</v>
      </c>
      <c r="S611" s="2" t="str">
        <f>IFERROR(IF($F611="","",INDEX(リスト!$C:$C,MATCH($F611,リスト!$B:$B,0))),"")</f>
        <v>28</v>
      </c>
      <c r="T611" s="2" t="str">
        <f>IFERROR(IF($K611="","",INDEX(リスト!$F:$F,MATCH($K611,リスト!$E:$E,0))),"")</f>
        <v>JPN</v>
      </c>
      <c r="U611" s="2" t="str">
        <f>IF($B611="","",RIGHT($G611*1000+200+COUNTIF($G$2:$G611,$G611),9))</f>
        <v>030325201</v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>須磨学園・兵　庫</v>
      </c>
    </row>
    <row r="612" spans="1:22" x14ac:dyDescent="0.45">
      <c r="A612" t="s">
        <v>3583</v>
      </c>
      <c r="B612">
        <v>611</v>
      </c>
      <c r="C612" t="s">
        <v>3598</v>
      </c>
      <c r="D612" t="s">
        <v>3599</v>
      </c>
      <c r="E612">
        <v>3</v>
      </c>
      <c r="F612" t="s">
        <v>95</v>
      </c>
      <c r="G612">
        <v>20030622</v>
      </c>
      <c r="H612" t="s">
        <v>3600</v>
      </c>
      <c r="I612" t="s">
        <v>3601</v>
      </c>
      <c r="J612" t="s">
        <v>3602</v>
      </c>
      <c r="K612" t="s">
        <v>141</v>
      </c>
      <c r="L612" t="s">
        <v>95</v>
      </c>
      <c r="M612" t="s">
        <v>2044</v>
      </c>
      <c r="O612" s="2" t="str">
        <f>IFERROR(IF($B612="","",INDEX(所属情報!$E:$E,MATCH($A612,所属情報!$A:$A,0))),"")</f>
        <v>Hyogo Univ.</v>
      </c>
      <c r="P612" s="2" t="str">
        <f t="shared" si="27"/>
        <v>尾中　花和 (3)</v>
      </c>
      <c r="Q612" s="2" t="str">
        <f t="shared" si="28"/>
        <v>ｵﾅｶ ﾊﾅﾅ</v>
      </c>
      <c r="R612" s="2" t="str">
        <f t="shared" si="29"/>
        <v>ONAKA Hanana (03)</v>
      </c>
      <c r="S612" s="2" t="str">
        <f>IFERROR(IF($F612="","",INDEX(リスト!$C:$C,MATCH($F612,リスト!$B:$B,0))),"")</f>
        <v>28</v>
      </c>
      <c r="T612" s="2" t="str">
        <f>IFERROR(IF($K612="","",INDEX(リスト!$F:$F,MATCH($K612,リスト!$E:$E,0))),"")</f>
        <v>JPN</v>
      </c>
      <c r="U612" s="2" t="str">
        <f>IF($B612="","",RIGHT($G612*1000+200+COUNTIF($G$2:$G612,$G612),9))</f>
        <v>030622202</v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>伊川谷北・兵　庫</v>
      </c>
    </row>
    <row r="613" spans="1:22" x14ac:dyDescent="0.45">
      <c r="A613" t="s">
        <v>3583</v>
      </c>
      <c r="B613">
        <v>612</v>
      </c>
      <c r="C613" t="s">
        <v>3603</v>
      </c>
      <c r="D613" t="s">
        <v>3604</v>
      </c>
      <c r="E613">
        <v>3</v>
      </c>
      <c r="F613" t="s">
        <v>133</v>
      </c>
      <c r="G613">
        <v>20030609</v>
      </c>
      <c r="H613" t="s">
        <v>3605</v>
      </c>
      <c r="I613" t="s">
        <v>3606</v>
      </c>
      <c r="J613" t="s">
        <v>3607</v>
      </c>
      <c r="K613" t="s">
        <v>141</v>
      </c>
      <c r="L613" t="s">
        <v>133</v>
      </c>
      <c r="M613" t="s">
        <v>3608</v>
      </c>
      <c r="O613" s="2" t="str">
        <f>IFERROR(IF($B613="","",INDEX(所属情報!$E:$E,MATCH($A613,所属情報!$A:$A,0))),"")</f>
        <v>Hyogo Univ.</v>
      </c>
      <c r="P613" s="2" t="str">
        <f t="shared" si="27"/>
        <v>佐渡山　真雅 (3)</v>
      </c>
      <c r="Q613" s="2" t="str">
        <f t="shared" si="28"/>
        <v>ｻﾄﾞﾔﾏ ﾏﾐﾔ</v>
      </c>
      <c r="R613" s="2" t="str">
        <f t="shared" si="29"/>
        <v>SADOYAMA Mamiya (03)</v>
      </c>
      <c r="S613" s="2" t="str">
        <f>IFERROR(IF($F613="","",INDEX(リスト!$C:$C,MATCH($F613,リスト!$B:$B,0))),"")</f>
        <v>47</v>
      </c>
      <c r="T613" s="2" t="str">
        <f>IFERROR(IF($K613="","",INDEX(リスト!$F:$F,MATCH($K613,リスト!$E:$E,0))),"")</f>
        <v>JPN</v>
      </c>
      <c r="U613" s="2" t="str">
        <f>IF($B613="","",RIGHT($G613*1000+200+COUNTIF($G$2:$G613,$G613),9))</f>
        <v>030609202</v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>名護・沖　縄</v>
      </c>
    </row>
    <row r="614" spans="1:22" x14ac:dyDescent="0.45">
      <c r="A614" t="s">
        <v>3583</v>
      </c>
      <c r="B614">
        <v>613</v>
      </c>
      <c r="C614" t="s">
        <v>3609</v>
      </c>
      <c r="D614" t="s">
        <v>3610</v>
      </c>
      <c r="E614">
        <v>2</v>
      </c>
      <c r="F614" t="s">
        <v>95</v>
      </c>
      <c r="G614">
        <v>20041211</v>
      </c>
      <c r="H614" t="s">
        <v>3611</v>
      </c>
      <c r="I614" t="s">
        <v>3612</v>
      </c>
      <c r="J614" t="s">
        <v>3613</v>
      </c>
      <c r="K614" t="s">
        <v>141</v>
      </c>
      <c r="L614" t="s">
        <v>95</v>
      </c>
      <c r="M614" t="s">
        <v>960</v>
      </c>
      <c r="O614" s="2" t="str">
        <f>IFERROR(IF($B614="","",INDEX(所属情報!$E:$E,MATCH($A614,所属情報!$A:$A,0))),"")</f>
        <v>Hyogo Univ.</v>
      </c>
      <c r="P614" s="2" t="str">
        <f t="shared" si="27"/>
        <v>大西　文香 (2)</v>
      </c>
      <c r="Q614" s="2" t="str">
        <f t="shared" si="28"/>
        <v>ｵｵﾆｼ ﾌﾐｶ</v>
      </c>
      <c r="R614" s="2" t="str">
        <f t="shared" si="29"/>
        <v>ONISHI Fumika (04)</v>
      </c>
      <c r="S614" s="2" t="str">
        <f>IFERROR(IF($F614="","",INDEX(リスト!$C:$C,MATCH($F614,リスト!$B:$B,0))),"")</f>
        <v>28</v>
      </c>
      <c r="T614" s="2" t="str">
        <f>IFERROR(IF($K614="","",INDEX(リスト!$F:$F,MATCH($K614,リスト!$E:$E,0))),"")</f>
        <v>JPN</v>
      </c>
      <c r="U614" s="2" t="str">
        <f>IF($B614="","",RIGHT($G614*1000+200+COUNTIF($G$2:$G614,$G614),9))</f>
        <v>041211201</v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>須磨学園・兵　庫</v>
      </c>
    </row>
    <row r="615" spans="1:22" x14ac:dyDescent="0.45">
      <c r="A615" t="s">
        <v>3583</v>
      </c>
      <c r="B615">
        <v>614</v>
      </c>
      <c r="C615" t="s">
        <v>3614</v>
      </c>
      <c r="D615" t="s">
        <v>3615</v>
      </c>
      <c r="E615">
        <v>2</v>
      </c>
      <c r="F615" t="s">
        <v>95</v>
      </c>
      <c r="G615">
        <v>20040407</v>
      </c>
      <c r="H615" t="s">
        <v>3616</v>
      </c>
      <c r="I615" t="s">
        <v>3617</v>
      </c>
      <c r="J615" t="s">
        <v>3569</v>
      </c>
      <c r="K615" t="s">
        <v>141</v>
      </c>
      <c r="L615" t="s">
        <v>95</v>
      </c>
      <c r="M615" t="s">
        <v>3618</v>
      </c>
      <c r="O615" s="2" t="str">
        <f>IFERROR(IF($B615="","",INDEX(所属情報!$E:$E,MATCH($A615,所属情報!$A:$A,0))),"")</f>
        <v>Hyogo Univ.</v>
      </c>
      <c r="P615" s="2" t="str">
        <f t="shared" si="27"/>
        <v>霞末　志歩 (2)</v>
      </c>
      <c r="Q615" s="2" t="str">
        <f t="shared" si="28"/>
        <v>ｶｽｴ ｼﾎ</v>
      </c>
      <c r="R615" s="2" t="str">
        <f t="shared" si="29"/>
        <v>KASUE Shiho (04)</v>
      </c>
      <c r="S615" s="2" t="str">
        <f>IFERROR(IF($F615="","",INDEX(リスト!$C:$C,MATCH($F615,リスト!$B:$B,0))),"")</f>
        <v>28</v>
      </c>
      <c r="T615" s="2" t="str">
        <f>IFERROR(IF($K615="","",INDEX(リスト!$F:$F,MATCH($K615,リスト!$E:$E,0))),"")</f>
        <v>JPN</v>
      </c>
      <c r="U615" s="2" t="str">
        <f>IF($B615="","",RIGHT($G615*1000+200+COUNTIF($G$2:$G615,$G615),9))</f>
        <v>040407201</v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>加古川北・兵　庫</v>
      </c>
    </row>
    <row r="616" spans="1:22" x14ac:dyDescent="0.45">
      <c r="A616" t="s">
        <v>3583</v>
      </c>
      <c r="B616">
        <v>615</v>
      </c>
      <c r="C616" t="s">
        <v>3619</v>
      </c>
      <c r="D616" t="s">
        <v>3620</v>
      </c>
      <c r="E616">
        <v>2</v>
      </c>
      <c r="F616" t="s">
        <v>113</v>
      </c>
      <c r="G616">
        <v>20040722</v>
      </c>
      <c r="H616" t="s">
        <v>3621</v>
      </c>
      <c r="I616" t="s">
        <v>3622</v>
      </c>
      <c r="J616" t="s">
        <v>2196</v>
      </c>
      <c r="K616" t="s">
        <v>141</v>
      </c>
      <c r="L616" t="s">
        <v>113</v>
      </c>
      <c r="M616" t="s">
        <v>3623</v>
      </c>
      <c r="O616" s="2" t="str">
        <f>IFERROR(IF($B616="","",INDEX(所属情報!$E:$E,MATCH($A616,所属情報!$A:$A,0))),"")</f>
        <v>Hyogo Univ.</v>
      </c>
      <c r="P616" s="2" t="str">
        <f t="shared" si="27"/>
        <v>杉村　瑞稀 (2)</v>
      </c>
      <c r="Q616" s="2" t="str">
        <f t="shared" si="28"/>
        <v>ｽｷﾞﾑﾗ ﾐｽﾞｷ</v>
      </c>
      <c r="R616" s="2" t="str">
        <f t="shared" si="29"/>
        <v>SUGIMURA Mizuki (04)</v>
      </c>
      <c r="S616" s="2" t="str">
        <f>IFERROR(IF($F616="","",INDEX(リスト!$C:$C,MATCH($F616,リスト!$B:$B,0))),"")</f>
        <v>37</v>
      </c>
      <c r="T616" s="2" t="str">
        <f>IFERROR(IF($K616="","",INDEX(リスト!$F:$F,MATCH($K616,リスト!$E:$E,0))),"")</f>
        <v>JPN</v>
      </c>
      <c r="U616" s="2" t="str">
        <f>IF($B616="","",RIGHT($G616*1000+200+COUNTIF($G$2:$G616,$G616),9))</f>
        <v>040722201</v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>英明・香　川</v>
      </c>
    </row>
    <row r="617" spans="1:22" x14ac:dyDescent="0.45">
      <c r="A617" t="s">
        <v>3583</v>
      </c>
      <c r="B617">
        <v>616</v>
      </c>
      <c r="C617" t="s">
        <v>3624</v>
      </c>
      <c r="D617" t="s">
        <v>3625</v>
      </c>
      <c r="E617">
        <v>2</v>
      </c>
      <c r="F617" t="s">
        <v>95</v>
      </c>
      <c r="G617">
        <v>20041129</v>
      </c>
      <c r="H617" t="s">
        <v>3626</v>
      </c>
      <c r="I617" t="s">
        <v>3627</v>
      </c>
      <c r="J617" t="s">
        <v>782</v>
      </c>
      <c r="K617" t="s">
        <v>141</v>
      </c>
      <c r="L617" t="s">
        <v>105</v>
      </c>
      <c r="M617" t="s">
        <v>3628</v>
      </c>
      <c r="O617" s="2" t="str">
        <f>IFERROR(IF($B617="","",INDEX(所属情報!$E:$E,MATCH($A617,所属情報!$A:$A,0))),"")</f>
        <v>Hyogo Univ.</v>
      </c>
      <c r="P617" s="2" t="str">
        <f t="shared" si="27"/>
        <v>難波　聖菜 (2)</v>
      </c>
      <c r="Q617" s="2" t="str">
        <f t="shared" si="28"/>
        <v>ﾅﾝﾊﾞ ｾﾅ</v>
      </c>
      <c r="R617" s="2" t="str">
        <f t="shared" si="29"/>
        <v>NAMBA Sena (04)</v>
      </c>
      <c r="S617" s="2" t="str">
        <f>IFERROR(IF($F617="","",INDEX(リスト!$C:$C,MATCH($F617,リスト!$B:$B,0))),"")</f>
        <v>28</v>
      </c>
      <c r="T617" s="2" t="str">
        <f>IFERROR(IF($K617="","",INDEX(リスト!$F:$F,MATCH($K617,リスト!$E:$E,0))),"")</f>
        <v>JPN</v>
      </c>
      <c r="U617" s="2" t="str">
        <f>IF($B617="","",RIGHT($G617*1000+200+COUNTIF($G$2:$G617,$G617),9))</f>
        <v>041129202</v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>倉敷・岡　山</v>
      </c>
    </row>
    <row r="618" spans="1:22" x14ac:dyDescent="0.45">
      <c r="A618" t="s">
        <v>3583</v>
      </c>
      <c r="B618">
        <v>617</v>
      </c>
      <c r="C618" t="s">
        <v>3629</v>
      </c>
      <c r="D618" t="s">
        <v>3630</v>
      </c>
      <c r="E618">
        <v>2</v>
      </c>
      <c r="F618" t="s">
        <v>95</v>
      </c>
      <c r="G618">
        <v>20040922</v>
      </c>
      <c r="H618" t="s">
        <v>3631</v>
      </c>
      <c r="I618" t="s">
        <v>735</v>
      </c>
      <c r="J618" t="s">
        <v>776</v>
      </c>
      <c r="K618" t="s">
        <v>141</v>
      </c>
      <c r="L618" t="s">
        <v>95</v>
      </c>
      <c r="M618" t="s">
        <v>3618</v>
      </c>
      <c r="O618" s="2" t="str">
        <f>IFERROR(IF($B618="","",INDEX(所属情報!$E:$E,MATCH($A618,所属情報!$A:$A,0))),"")</f>
        <v>Hyogo Univ.</v>
      </c>
      <c r="P618" s="2" t="str">
        <f t="shared" si="27"/>
        <v>山本　彩菜 (2)</v>
      </c>
      <c r="Q618" s="2" t="str">
        <f t="shared" si="28"/>
        <v>ﾔﾏﾓﾄ ｱﾔﾅ</v>
      </c>
      <c r="R618" s="2" t="str">
        <f t="shared" si="29"/>
        <v>YAMAMOTO Ayana (04)</v>
      </c>
      <c r="S618" s="2" t="str">
        <f>IFERROR(IF($F618="","",INDEX(リスト!$C:$C,MATCH($F618,リスト!$B:$B,0))),"")</f>
        <v>28</v>
      </c>
      <c r="T618" s="2" t="str">
        <f>IFERROR(IF($K618="","",INDEX(リスト!$F:$F,MATCH($K618,リスト!$E:$E,0))),"")</f>
        <v>JPN</v>
      </c>
      <c r="U618" s="2" t="str">
        <f>IF($B618="","",RIGHT($G618*1000+200+COUNTIF($G$2:$G618,$G618),9))</f>
        <v>040922201</v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>加古川北・兵　庫</v>
      </c>
    </row>
    <row r="619" spans="1:22" x14ac:dyDescent="0.45">
      <c r="A619" t="s">
        <v>3632</v>
      </c>
      <c r="B619">
        <v>618</v>
      </c>
      <c r="C619" t="s">
        <v>3633</v>
      </c>
      <c r="D619" t="s">
        <v>3634</v>
      </c>
      <c r="E619">
        <v>4</v>
      </c>
      <c r="F619" t="s">
        <v>91</v>
      </c>
      <c r="G619">
        <v>20020719</v>
      </c>
      <c r="H619" t="s">
        <v>3635</v>
      </c>
      <c r="I619" t="s">
        <v>3636</v>
      </c>
      <c r="J619" t="s">
        <v>997</v>
      </c>
      <c r="K619" t="s">
        <v>141</v>
      </c>
      <c r="L619" t="s">
        <v>91</v>
      </c>
      <c r="M619" t="s">
        <v>3637</v>
      </c>
      <c r="O619" s="2" t="str">
        <f>IFERROR(IF($B619="","",INDEX(所属情報!$E:$E,MATCH($A619,所属情報!$A:$A,0))),"")</f>
        <v>Kyoto Women's Univ.</v>
      </c>
      <c r="P619" s="2" t="str">
        <f t="shared" si="27"/>
        <v>中芝　美玖 (4)</v>
      </c>
      <c r="Q619" s="2" t="str">
        <f t="shared" si="28"/>
        <v>ﾅｶｼﾊﾞ ﾐｸ</v>
      </c>
      <c r="R619" s="2" t="str">
        <f t="shared" si="29"/>
        <v>NAKASHIBA Miku (02)</v>
      </c>
      <c r="S619" s="2" t="str">
        <f>IFERROR(IF($F619="","",INDEX(リスト!$C:$C,MATCH($F619,リスト!$B:$B,0))),"")</f>
        <v>26</v>
      </c>
      <c r="T619" s="2" t="str">
        <f>IFERROR(IF($K619="","",INDEX(リスト!$F:$F,MATCH($K619,リスト!$E:$E,0))),"")</f>
        <v>JPN</v>
      </c>
      <c r="U619" s="2" t="str">
        <f>IF($B619="","",RIGHT($G619*1000+200+COUNTIF($G$2:$G619,$G619),9))</f>
        <v>020719201</v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>京都女子・京　都</v>
      </c>
    </row>
    <row r="620" spans="1:22" x14ac:dyDescent="0.45">
      <c r="A620" t="s">
        <v>3632</v>
      </c>
      <c r="B620">
        <v>619</v>
      </c>
      <c r="C620" t="s">
        <v>3638</v>
      </c>
      <c r="D620" t="s">
        <v>3639</v>
      </c>
      <c r="E620">
        <v>4</v>
      </c>
      <c r="F620" t="s">
        <v>91</v>
      </c>
      <c r="G620">
        <v>20020717</v>
      </c>
      <c r="H620" t="s">
        <v>3640</v>
      </c>
      <c r="I620" t="s">
        <v>3641</v>
      </c>
      <c r="J620" t="s">
        <v>1124</v>
      </c>
      <c r="K620" t="s">
        <v>141</v>
      </c>
      <c r="L620" t="s">
        <v>91</v>
      </c>
      <c r="M620" t="s">
        <v>2796</v>
      </c>
      <c r="O620" s="2" t="str">
        <f>IFERROR(IF($B620="","",INDEX(所属情報!$E:$E,MATCH($A620,所属情報!$A:$A,0))),"")</f>
        <v>Kyoto Women's Univ.</v>
      </c>
      <c r="P620" s="2" t="str">
        <f t="shared" si="27"/>
        <v>大浦　はるな (4)</v>
      </c>
      <c r="Q620" s="2" t="str">
        <f t="shared" si="28"/>
        <v>ｵｵｳﾗ ﾊﾙﾅ</v>
      </c>
      <c r="R620" s="2" t="str">
        <f t="shared" si="29"/>
        <v>OURA Haruna (02)</v>
      </c>
      <c r="S620" s="2" t="str">
        <f>IFERROR(IF($F620="","",INDEX(リスト!$C:$C,MATCH($F620,リスト!$B:$B,0))),"")</f>
        <v>26</v>
      </c>
      <c r="T620" s="2" t="str">
        <f>IFERROR(IF($K620="","",INDEX(リスト!$F:$F,MATCH($K620,リスト!$E:$E,0))),"")</f>
        <v>JPN</v>
      </c>
      <c r="U620" s="2" t="str">
        <f>IF($B620="","",RIGHT($G620*1000+200+COUNTIF($G$2:$G620,$G620),9))</f>
        <v>020717201</v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>京都外大西・京　都</v>
      </c>
    </row>
    <row r="621" spans="1:22" x14ac:dyDescent="0.45">
      <c r="A621" t="s">
        <v>3632</v>
      </c>
      <c r="B621">
        <v>620</v>
      </c>
      <c r="C621" t="s">
        <v>3642</v>
      </c>
      <c r="D621" t="s">
        <v>3643</v>
      </c>
      <c r="E621">
        <v>3</v>
      </c>
      <c r="F621" t="s">
        <v>91</v>
      </c>
      <c r="G621">
        <v>20030713</v>
      </c>
      <c r="H621" t="s">
        <v>3644</v>
      </c>
      <c r="I621" t="s">
        <v>3445</v>
      </c>
      <c r="J621" t="s">
        <v>3645</v>
      </c>
      <c r="K621" t="s">
        <v>141</v>
      </c>
      <c r="L621" t="s">
        <v>41</v>
      </c>
      <c r="M621" t="s">
        <v>2897</v>
      </c>
      <c r="O621" s="2" t="str">
        <f>IFERROR(IF($B621="","",INDEX(所属情報!$E:$E,MATCH($A621,所属情報!$A:$A,0))),"")</f>
        <v>Kyoto Women's Univ.</v>
      </c>
      <c r="P621" s="2" t="str">
        <f t="shared" si="27"/>
        <v>上野　静紅 (3)</v>
      </c>
      <c r="Q621" s="2" t="str">
        <f t="shared" si="28"/>
        <v>ｳｴﾉ ｼｽﾞｸ</v>
      </c>
      <c r="R621" s="2" t="str">
        <f t="shared" si="29"/>
        <v>UENO Shizuku (03)</v>
      </c>
      <c r="S621" s="2" t="str">
        <f>IFERROR(IF($F621="","",INDEX(リスト!$C:$C,MATCH($F621,リスト!$B:$B,0))),"")</f>
        <v>26</v>
      </c>
      <c r="T621" s="2" t="str">
        <f>IFERROR(IF($K621="","",INDEX(リスト!$F:$F,MATCH($K621,リスト!$E:$E,0))),"")</f>
        <v>JPN</v>
      </c>
      <c r="U621" s="2" t="str">
        <f>IF($B621="","",RIGHT($G621*1000+200+COUNTIF($G$2:$G621,$G621),9))</f>
        <v>030713201</v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>旭川龍谷・北海道</v>
      </c>
    </row>
    <row r="622" spans="1:22" x14ac:dyDescent="0.45">
      <c r="A622" t="s">
        <v>3632</v>
      </c>
      <c r="B622">
        <v>621</v>
      </c>
      <c r="C622" t="s">
        <v>3646</v>
      </c>
      <c r="D622" t="s">
        <v>3647</v>
      </c>
      <c r="E622">
        <v>2</v>
      </c>
      <c r="F622" t="s">
        <v>107</v>
      </c>
      <c r="G622">
        <v>20040723</v>
      </c>
      <c r="H622" t="s">
        <v>3648</v>
      </c>
      <c r="I622" t="s">
        <v>1067</v>
      </c>
      <c r="J622" t="s">
        <v>1868</v>
      </c>
      <c r="K622" t="s">
        <v>141</v>
      </c>
      <c r="L622" t="s">
        <v>107</v>
      </c>
      <c r="M622" t="s">
        <v>3649</v>
      </c>
      <c r="O622" s="2" t="str">
        <f>IFERROR(IF($B622="","",INDEX(所属情報!$E:$E,MATCH($A622,所属情報!$A:$A,0))),"")</f>
        <v>Kyoto Women's Univ.</v>
      </c>
      <c r="P622" s="2" t="str">
        <f t="shared" si="27"/>
        <v>藤本　佳千 (2)</v>
      </c>
      <c r="Q622" s="2" t="str">
        <f t="shared" si="28"/>
        <v>ﾌｼﾞﾓﾄ ｶﾎ</v>
      </c>
      <c r="R622" s="2" t="str">
        <f t="shared" si="29"/>
        <v>FUJIMOTO Kaho (04)</v>
      </c>
      <c r="S622" s="2" t="str">
        <f>IFERROR(IF($F622="","",INDEX(リスト!$C:$C,MATCH($F622,リスト!$B:$B,0))),"")</f>
        <v>34</v>
      </c>
      <c r="T622" s="2" t="str">
        <f>IFERROR(IF($K622="","",INDEX(リスト!$F:$F,MATCH($K622,リスト!$E:$E,0))),"")</f>
        <v>JPN</v>
      </c>
      <c r="U622" s="2" t="str">
        <f>IF($B622="","",RIGHT($G622*1000+200+COUNTIF($G$2:$G622,$G622),9))</f>
        <v>040723202</v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>尾道北・広　島</v>
      </c>
    </row>
    <row r="623" spans="1:22" x14ac:dyDescent="0.45">
      <c r="A623" t="s">
        <v>3632</v>
      </c>
      <c r="B623">
        <v>622</v>
      </c>
      <c r="C623" t="s">
        <v>3650</v>
      </c>
      <c r="D623" t="s">
        <v>3651</v>
      </c>
      <c r="E623">
        <v>2</v>
      </c>
      <c r="F623" t="s">
        <v>115</v>
      </c>
      <c r="G623">
        <v>20040819</v>
      </c>
      <c r="H623" t="s">
        <v>3652</v>
      </c>
      <c r="I623" t="s">
        <v>2449</v>
      </c>
      <c r="J623" t="s">
        <v>3653</v>
      </c>
      <c r="K623" t="s">
        <v>141</v>
      </c>
      <c r="L623" t="s">
        <v>115</v>
      </c>
      <c r="M623" t="s">
        <v>2353</v>
      </c>
      <c r="O623" s="2" t="str">
        <f>IFERROR(IF($B623="","",INDEX(所属情報!$E:$E,MATCH($A623,所属情報!$A:$A,0))),"")</f>
        <v>Kyoto Women's Univ.</v>
      </c>
      <c r="P623" s="2" t="str">
        <f t="shared" si="27"/>
        <v>亀井　真希 (2)</v>
      </c>
      <c r="Q623" s="2" t="str">
        <f t="shared" si="28"/>
        <v>ｶﾒｲ ﾏｷ</v>
      </c>
      <c r="R623" s="2" t="str">
        <f t="shared" si="29"/>
        <v>KAMEI Maki (04)</v>
      </c>
      <c r="S623" s="2" t="str">
        <f>IFERROR(IF($F623="","",INDEX(リスト!$C:$C,MATCH($F623,リスト!$B:$B,0))),"")</f>
        <v>38</v>
      </c>
      <c r="T623" s="2" t="str">
        <f>IFERROR(IF($K623="","",INDEX(リスト!$F:$F,MATCH($K623,リスト!$E:$E,0))),"")</f>
        <v>JPN</v>
      </c>
      <c r="U623" s="2" t="str">
        <f>IF($B623="","",RIGHT($G623*1000+200+COUNTIF($G$2:$G623,$G623),9))</f>
        <v>040819201</v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>松山北・愛　媛</v>
      </c>
    </row>
    <row r="624" spans="1:22" x14ac:dyDescent="0.45">
      <c r="A624" t="s">
        <v>3654</v>
      </c>
      <c r="B624">
        <v>623</v>
      </c>
      <c r="C624" t="s">
        <v>3655</v>
      </c>
      <c r="D624" t="s">
        <v>3656</v>
      </c>
      <c r="E624">
        <v>4</v>
      </c>
      <c r="F624" t="s">
        <v>91</v>
      </c>
      <c r="G624">
        <v>20020825</v>
      </c>
      <c r="H624" t="s">
        <v>3657</v>
      </c>
      <c r="I624" t="s">
        <v>1036</v>
      </c>
      <c r="J624" t="s">
        <v>1078</v>
      </c>
      <c r="K624" t="s">
        <v>141</v>
      </c>
      <c r="L624" t="s">
        <v>91</v>
      </c>
      <c r="M624" t="s">
        <v>2796</v>
      </c>
      <c r="O624" s="2" t="str">
        <f>IFERROR(IF($B624="","",INDEX(所属情報!$E:$E,MATCH($A624,所属情報!$A:$A,0))),"")</f>
        <v>Bukkyo Univ.</v>
      </c>
      <c r="P624" s="2" t="str">
        <f t="shared" si="27"/>
        <v>池田　朱里 (4)</v>
      </c>
      <c r="Q624" s="2" t="str">
        <f t="shared" si="28"/>
        <v>ｲｹﾀﾞ ｱｶﾘ</v>
      </c>
      <c r="R624" s="2" t="str">
        <f t="shared" si="29"/>
        <v>IKEDA Akari (02)</v>
      </c>
      <c r="S624" s="2" t="str">
        <f>IFERROR(IF($F624="","",INDEX(リスト!$C:$C,MATCH($F624,リスト!$B:$B,0))),"")</f>
        <v>26</v>
      </c>
      <c r="T624" s="2" t="str">
        <f>IFERROR(IF($K624="","",INDEX(リスト!$F:$F,MATCH($K624,リスト!$E:$E,0))),"")</f>
        <v>JPN</v>
      </c>
      <c r="U624" s="2" t="str">
        <f>IF($B624="","",RIGHT($G624*1000+200+COUNTIF($G$2:$G624,$G624),9))</f>
        <v>020825201</v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>京都外大西・京　都</v>
      </c>
    </row>
    <row r="625" spans="1:22" x14ac:dyDescent="0.45">
      <c r="A625" t="s">
        <v>3654</v>
      </c>
      <c r="B625">
        <v>624</v>
      </c>
      <c r="C625" t="s">
        <v>3658</v>
      </c>
      <c r="D625" t="s">
        <v>3659</v>
      </c>
      <c r="E625">
        <v>4</v>
      </c>
      <c r="F625" t="s">
        <v>101</v>
      </c>
      <c r="G625">
        <v>20020409</v>
      </c>
      <c r="H625" t="s">
        <v>3660</v>
      </c>
      <c r="I625" t="s">
        <v>3661</v>
      </c>
      <c r="J625" t="s">
        <v>1534</v>
      </c>
      <c r="K625" t="s">
        <v>141</v>
      </c>
      <c r="L625" t="s">
        <v>101</v>
      </c>
      <c r="M625" t="s">
        <v>3662</v>
      </c>
      <c r="O625" s="2" t="str">
        <f>IFERROR(IF($B625="","",INDEX(所属情報!$E:$E,MATCH($A625,所属情報!$A:$A,0))),"")</f>
        <v>Bukkyo Univ.</v>
      </c>
      <c r="P625" s="2" t="str">
        <f t="shared" si="27"/>
        <v>植田　萌恵 (4)</v>
      </c>
      <c r="Q625" s="2" t="str">
        <f t="shared" si="28"/>
        <v>ｳｴﾀﾞ ﾓｴ</v>
      </c>
      <c r="R625" s="2" t="str">
        <f t="shared" si="29"/>
        <v>UEDA Moe (02)</v>
      </c>
      <c r="S625" s="2" t="str">
        <f>IFERROR(IF($F625="","",INDEX(リスト!$C:$C,MATCH($F625,リスト!$B:$B,0))),"")</f>
        <v>31</v>
      </c>
      <c r="T625" s="2" t="str">
        <f>IFERROR(IF($K625="","",INDEX(リスト!$F:$F,MATCH($K625,リスト!$E:$E,0))),"")</f>
        <v>JPN</v>
      </c>
      <c r="U625" s="2" t="str">
        <f>IF($B625="","",RIGHT($G625*1000+200+COUNTIF($G$2:$G625,$G625),9))</f>
        <v>020409201</v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>倉吉北・鳥　取</v>
      </c>
    </row>
    <row r="626" spans="1:22" x14ac:dyDescent="0.45">
      <c r="A626" t="s">
        <v>3654</v>
      </c>
      <c r="B626">
        <v>625</v>
      </c>
      <c r="C626" t="s">
        <v>3663</v>
      </c>
      <c r="D626" t="s">
        <v>3664</v>
      </c>
      <c r="E626">
        <v>4</v>
      </c>
      <c r="F626" t="s">
        <v>95</v>
      </c>
      <c r="G626">
        <v>20030120</v>
      </c>
      <c r="H626" t="s">
        <v>3665</v>
      </c>
      <c r="I626" t="s">
        <v>1595</v>
      </c>
      <c r="J626" t="s">
        <v>1124</v>
      </c>
      <c r="K626" t="s">
        <v>141</v>
      </c>
      <c r="L626" t="s">
        <v>95</v>
      </c>
      <c r="M626" t="s">
        <v>1591</v>
      </c>
      <c r="O626" s="2" t="str">
        <f>IFERROR(IF($B626="","",INDEX(所属情報!$E:$E,MATCH($A626,所属情報!$A:$A,0))),"")</f>
        <v>Bukkyo Univ.</v>
      </c>
      <c r="P626" s="2" t="str">
        <f t="shared" si="27"/>
        <v>国本　陽菜 (4)</v>
      </c>
      <c r="Q626" s="2" t="str">
        <f t="shared" si="28"/>
        <v>ｸﾆﾓﾄ ﾊﾙﾅ</v>
      </c>
      <c r="R626" s="2" t="str">
        <f t="shared" si="29"/>
        <v>KUNIMOTO Haruna (03)</v>
      </c>
      <c r="S626" s="2" t="str">
        <f>IFERROR(IF($F626="","",INDEX(リスト!$C:$C,MATCH($F626,リスト!$B:$B,0))),"")</f>
        <v>28</v>
      </c>
      <c r="T626" s="2" t="str">
        <f>IFERROR(IF($K626="","",INDEX(リスト!$F:$F,MATCH($K626,リスト!$E:$E,0))),"")</f>
        <v>JPN</v>
      </c>
      <c r="U626" s="2" t="str">
        <f>IF($B626="","",RIGHT($G626*1000+200+COUNTIF($G$2:$G626,$G626),9))</f>
        <v>030120201</v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>姫路商業・兵　庫</v>
      </c>
    </row>
    <row r="627" spans="1:22" x14ac:dyDescent="0.45">
      <c r="A627" t="s">
        <v>3654</v>
      </c>
      <c r="B627">
        <v>626</v>
      </c>
      <c r="C627" t="s">
        <v>3666</v>
      </c>
      <c r="D627" t="s">
        <v>3667</v>
      </c>
      <c r="E627">
        <v>4</v>
      </c>
      <c r="F627" t="s">
        <v>75</v>
      </c>
      <c r="G627">
        <v>20030223</v>
      </c>
      <c r="H627" t="s">
        <v>3668</v>
      </c>
      <c r="I627" t="s">
        <v>3669</v>
      </c>
      <c r="J627" t="s">
        <v>903</v>
      </c>
      <c r="K627" t="s">
        <v>141</v>
      </c>
      <c r="L627" t="s">
        <v>75</v>
      </c>
      <c r="M627" t="s">
        <v>2439</v>
      </c>
      <c r="O627" s="2" t="str">
        <f>IFERROR(IF($B627="","",INDEX(所属情報!$E:$E,MATCH($A627,所属情報!$A:$A,0))),"")</f>
        <v>Bukkyo Univ.</v>
      </c>
      <c r="P627" s="2" t="str">
        <f t="shared" si="27"/>
        <v>高瀨　優月 (4)</v>
      </c>
      <c r="Q627" s="2" t="str">
        <f t="shared" si="28"/>
        <v>ﾀｶｾ ﾕﾂﾞｷ</v>
      </c>
      <c r="R627" s="2" t="str">
        <f t="shared" si="29"/>
        <v>TAKASE Yuzuki (03)</v>
      </c>
      <c r="S627" s="2" t="str">
        <f>IFERROR(IF($F627="","",INDEX(リスト!$C:$C,MATCH($F627,リスト!$B:$B,0))),"")</f>
        <v>18</v>
      </c>
      <c r="T627" s="2" t="str">
        <f>IFERROR(IF($K627="","",INDEX(リスト!$F:$F,MATCH($K627,リスト!$E:$E,0))),"")</f>
        <v>JPN</v>
      </c>
      <c r="U627" s="2" t="str">
        <f>IF($B627="","",RIGHT($G627*1000+200+COUNTIF($G$2:$G627,$G627),9))</f>
        <v>030223201</v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>鯖江・福　井</v>
      </c>
    </row>
    <row r="628" spans="1:22" x14ac:dyDescent="0.45">
      <c r="A628" t="s">
        <v>3654</v>
      </c>
      <c r="B628">
        <v>627</v>
      </c>
      <c r="C628" t="s">
        <v>3670</v>
      </c>
      <c r="D628" t="s">
        <v>3671</v>
      </c>
      <c r="E628">
        <v>4</v>
      </c>
      <c r="F628" t="s">
        <v>119</v>
      </c>
      <c r="G628">
        <v>20020409</v>
      </c>
      <c r="H628" t="s">
        <v>3672</v>
      </c>
      <c r="I628" t="s">
        <v>3673</v>
      </c>
      <c r="J628" t="s">
        <v>3674</v>
      </c>
      <c r="K628" t="s">
        <v>141</v>
      </c>
      <c r="L628" t="s">
        <v>119</v>
      </c>
      <c r="M628" t="s">
        <v>3675</v>
      </c>
      <c r="O628" s="2" t="str">
        <f>IFERROR(IF($B628="","",INDEX(所属情報!$E:$E,MATCH($A628,所属情報!$A:$A,0))),"")</f>
        <v>Bukkyo Univ.</v>
      </c>
      <c r="P628" s="2" t="str">
        <f t="shared" si="27"/>
        <v>髙田　陽織 (4)</v>
      </c>
      <c r="Q628" s="2" t="str">
        <f t="shared" si="28"/>
        <v>ﾀｶﾀﾞ ﾋｵﾘ</v>
      </c>
      <c r="R628" s="2" t="str">
        <f t="shared" si="29"/>
        <v>TAKADA Hiori (02)</v>
      </c>
      <c r="S628" s="2" t="str">
        <f>IFERROR(IF($F628="","",INDEX(リスト!$C:$C,MATCH($F628,リスト!$B:$B,0))),"")</f>
        <v>40</v>
      </c>
      <c r="T628" s="2" t="str">
        <f>IFERROR(IF($K628="","",INDEX(リスト!$F:$F,MATCH($K628,リスト!$E:$E,0))),"")</f>
        <v>JPN</v>
      </c>
      <c r="U628" s="2" t="str">
        <f>IF($B628="","",RIGHT($G628*1000+200+COUNTIF($G$2:$G628,$G628),9))</f>
        <v>020409202</v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>東海大福岡・福　岡</v>
      </c>
    </row>
    <row r="629" spans="1:22" x14ac:dyDescent="0.45">
      <c r="A629" t="s">
        <v>3654</v>
      </c>
      <c r="B629">
        <v>628</v>
      </c>
      <c r="C629" t="s">
        <v>3676</v>
      </c>
      <c r="D629" t="s">
        <v>3677</v>
      </c>
      <c r="E629">
        <v>4</v>
      </c>
      <c r="F629" t="s">
        <v>85</v>
      </c>
      <c r="G629">
        <v>20021205</v>
      </c>
      <c r="H629" t="s">
        <v>3678</v>
      </c>
      <c r="I629" t="s">
        <v>3679</v>
      </c>
      <c r="J629" t="s">
        <v>1732</v>
      </c>
      <c r="K629" t="s">
        <v>141</v>
      </c>
      <c r="L629" t="s">
        <v>85</v>
      </c>
      <c r="M629" t="s">
        <v>1991</v>
      </c>
      <c r="O629" s="2" t="str">
        <f>IFERROR(IF($B629="","",INDEX(所属情報!$E:$E,MATCH($A629,所属情報!$A:$A,0))),"")</f>
        <v>Bukkyo Univ.</v>
      </c>
      <c r="P629" s="2" t="str">
        <f t="shared" si="27"/>
        <v>森　乙葉 (4)</v>
      </c>
      <c r="Q629" s="2" t="str">
        <f t="shared" si="28"/>
        <v>ﾓﾘ ｵﾄﾊ</v>
      </c>
      <c r="R629" s="2" t="str">
        <f t="shared" si="29"/>
        <v>MORI Otoha (02)</v>
      </c>
      <c r="S629" s="2" t="str">
        <f>IFERROR(IF($F629="","",INDEX(リスト!$C:$C,MATCH($F629,リスト!$B:$B,0))),"")</f>
        <v>23</v>
      </c>
      <c r="T629" s="2" t="str">
        <f>IFERROR(IF($K629="","",INDEX(リスト!$F:$F,MATCH($K629,リスト!$E:$E,0))),"")</f>
        <v>JPN</v>
      </c>
      <c r="U629" s="2" t="str">
        <f>IF($B629="","",RIGHT($G629*1000+200+COUNTIF($G$2:$G629,$G629),9))</f>
        <v>021205201</v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>愛知・愛　知</v>
      </c>
    </row>
    <row r="630" spans="1:22" x14ac:dyDescent="0.45">
      <c r="A630" t="s">
        <v>3654</v>
      </c>
      <c r="B630">
        <v>629</v>
      </c>
      <c r="C630" t="s">
        <v>3680</v>
      </c>
      <c r="D630" t="s">
        <v>3681</v>
      </c>
      <c r="E630">
        <v>3</v>
      </c>
      <c r="F630" t="s">
        <v>89</v>
      </c>
      <c r="G630">
        <v>20030419</v>
      </c>
      <c r="I630" t="s">
        <v>2118</v>
      </c>
      <c r="J630" t="s">
        <v>1180</v>
      </c>
      <c r="K630" t="s">
        <v>141</v>
      </c>
      <c r="L630" t="s">
        <v>89</v>
      </c>
      <c r="M630" t="s">
        <v>949</v>
      </c>
      <c r="O630" s="2" t="str">
        <f>IFERROR(IF($B630="","",INDEX(所属情報!$E:$E,MATCH($A630,所属情報!$A:$A,0))),"")</f>
        <v>Bukkyo Univ.</v>
      </c>
      <c r="P630" s="2" t="str">
        <f t="shared" si="27"/>
        <v>石田　遥花 (3)</v>
      </c>
      <c r="Q630" s="2" t="str">
        <f t="shared" si="28"/>
        <v>ｲｼﾀﾞ ﾊﾙｶ</v>
      </c>
      <c r="R630" s="2" t="str">
        <f t="shared" si="29"/>
        <v>ISHIDA Haruka (03)</v>
      </c>
      <c r="S630" s="2" t="str">
        <f>IFERROR(IF($F630="","",INDEX(リスト!$C:$C,MATCH($F630,リスト!$B:$B,0))),"")</f>
        <v>25</v>
      </c>
      <c r="T630" s="2" t="str">
        <f>IFERROR(IF($K630="","",INDEX(リスト!$F:$F,MATCH($K630,リスト!$E:$E,0))),"")</f>
        <v>JPN</v>
      </c>
      <c r="U630" s="2" t="str">
        <f>IF($B630="","",RIGHT($G630*1000+200+COUNTIF($G$2:$G630,$G630),9))</f>
        <v>030419202</v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>比叡山・滋　賀</v>
      </c>
    </row>
    <row r="631" spans="1:22" x14ac:dyDescent="0.45">
      <c r="A631" t="s">
        <v>3654</v>
      </c>
      <c r="B631">
        <v>630</v>
      </c>
      <c r="C631" t="s">
        <v>3682</v>
      </c>
      <c r="D631" t="s">
        <v>3683</v>
      </c>
      <c r="E631">
        <v>3</v>
      </c>
      <c r="F631" t="s">
        <v>81</v>
      </c>
      <c r="G631">
        <v>20030506</v>
      </c>
      <c r="I631" t="s">
        <v>890</v>
      </c>
      <c r="J631" t="s">
        <v>3684</v>
      </c>
      <c r="K631" t="s">
        <v>141</v>
      </c>
      <c r="L631" t="s">
        <v>81</v>
      </c>
      <c r="M631" t="s">
        <v>3685</v>
      </c>
      <c r="O631" s="2" t="str">
        <f>IFERROR(IF($B631="","",INDEX(所属情報!$E:$E,MATCH($A631,所属情報!$A:$A,0))),"")</f>
        <v>Bukkyo Univ.</v>
      </c>
      <c r="P631" s="2" t="str">
        <f t="shared" si="27"/>
        <v>伊藤　蒼遥 (3)</v>
      </c>
      <c r="Q631" s="2" t="str">
        <f t="shared" si="28"/>
        <v>ｲﾄｳ ｿﾖ</v>
      </c>
      <c r="R631" s="2" t="str">
        <f t="shared" si="29"/>
        <v>ITO Soyo (03)</v>
      </c>
      <c r="S631" s="2" t="str">
        <f>IFERROR(IF($F631="","",INDEX(リスト!$C:$C,MATCH($F631,リスト!$B:$B,0))),"")</f>
        <v>21</v>
      </c>
      <c r="T631" s="2" t="str">
        <f>IFERROR(IF($K631="","",INDEX(リスト!$F:$F,MATCH($K631,リスト!$E:$E,0))),"")</f>
        <v>JPN</v>
      </c>
      <c r="U631" s="2" t="str">
        <f>IF($B631="","",RIGHT($G631*1000+200+COUNTIF($G$2:$G631,$G631),9))</f>
        <v>030506202</v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>大垣日本大・岐　阜</v>
      </c>
    </row>
    <row r="632" spans="1:22" x14ac:dyDescent="0.45">
      <c r="A632" t="s">
        <v>3654</v>
      </c>
      <c r="B632">
        <v>631</v>
      </c>
      <c r="C632" t="s">
        <v>3686</v>
      </c>
      <c r="D632" t="s">
        <v>3687</v>
      </c>
      <c r="E632">
        <v>3</v>
      </c>
      <c r="F632" t="s">
        <v>91</v>
      </c>
      <c r="G632">
        <v>20031126</v>
      </c>
      <c r="I632" t="s">
        <v>3688</v>
      </c>
      <c r="J632" t="s">
        <v>3689</v>
      </c>
      <c r="K632" t="s">
        <v>141</v>
      </c>
      <c r="L632" t="s">
        <v>91</v>
      </c>
      <c r="M632" t="s">
        <v>3690</v>
      </c>
      <c r="O632" s="2" t="str">
        <f>IFERROR(IF($B632="","",INDEX(所属情報!$E:$E,MATCH($A632,所属情報!$A:$A,0))),"")</f>
        <v>Bukkyo Univ.</v>
      </c>
      <c r="P632" s="2" t="str">
        <f t="shared" si="27"/>
        <v>井本　彩文 (3)</v>
      </c>
      <c r="Q632" s="2" t="str">
        <f t="shared" si="28"/>
        <v>ｲﾓﾄ ｻｱﾔ</v>
      </c>
      <c r="R632" s="2" t="str">
        <f t="shared" si="29"/>
        <v>IMOTO Saaya (03)</v>
      </c>
      <c r="S632" s="2" t="str">
        <f>IFERROR(IF($F632="","",INDEX(リスト!$C:$C,MATCH($F632,リスト!$B:$B,0))),"")</f>
        <v>26</v>
      </c>
      <c r="T632" s="2" t="str">
        <f>IFERROR(IF($K632="","",INDEX(リスト!$F:$F,MATCH($K632,リスト!$E:$E,0))),"")</f>
        <v>JPN</v>
      </c>
      <c r="U632" s="2" t="str">
        <f>IF($B632="","",RIGHT($G632*1000+200+COUNTIF($G$2:$G632,$G632),9))</f>
        <v>031126201</v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>福知山成美・京　都</v>
      </c>
    </row>
    <row r="633" spans="1:22" x14ac:dyDescent="0.45">
      <c r="A633" t="s">
        <v>3654</v>
      </c>
      <c r="B633">
        <v>632</v>
      </c>
      <c r="C633" t="s">
        <v>3691</v>
      </c>
      <c r="D633" t="s">
        <v>3692</v>
      </c>
      <c r="E633">
        <v>3</v>
      </c>
      <c r="F633" t="s">
        <v>91</v>
      </c>
      <c r="G633">
        <v>20030403</v>
      </c>
      <c r="I633" t="s">
        <v>2502</v>
      </c>
      <c r="J633" t="s">
        <v>938</v>
      </c>
      <c r="K633" t="s">
        <v>141</v>
      </c>
      <c r="L633" t="s">
        <v>91</v>
      </c>
      <c r="M633" t="s">
        <v>2796</v>
      </c>
      <c r="O633" s="2" t="str">
        <f>IFERROR(IF($B633="","",INDEX(所属情報!$E:$E,MATCH($A633,所属情報!$A:$A,0))),"")</f>
        <v>Bukkyo Univ.</v>
      </c>
      <c r="P633" s="2" t="str">
        <f t="shared" si="27"/>
        <v>柴田　さくら (3)</v>
      </c>
      <c r="Q633" s="2" t="str">
        <f t="shared" si="28"/>
        <v>ｼﾊﾞﾀ ｻｸﾗ</v>
      </c>
      <c r="R633" s="2" t="str">
        <f t="shared" si="29"/>
        <v>SHIBATA Sakura (03)</v>
      </c>
      <c r="S633" s="2" t="str">
        <f>IFERROR(IF($F633="","",INDEX(リスト!$C:$C,MATCH($F633,リスト!$B:$B,0))),"")</f>
        <v>26</v>
      </c>
      <c r="T633" s="2" t="str">
        <f>IFERROR(IF($K633="","",INDEX(リスト!$F:$F,MATCH($K633,リスト!$E:$E,0))),"")</f>
        <v>JPN</v>
      </c>
      <c r="U633" s="2" t="str">
        <f>IF($B633="","",RIGHT($G633*1000+200+COUNTIF($G$2:$G633,$G633),9))</f>
        <v>030403201</v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>京都外大西・京　都</v>
      </c>
    </row>
    <row r="634" spans="1:22" x14ac:dyDescent="0.45">
      <c r="A634" t="s">
        <v>3654</v>
      </c>
      <c r="B634">
        <v>633</v>
      </c>
      <c r="C634" t="s">
        <v>3693</v>
      </c>
      <c r="D634" t="s">
        <v>3694</v>
      </c>
      <c r="E634">
        <v>3</v>
      </c>
      <c r="F634" t="s">
        <v>113</v>
      </c>
      <c r="G634">
        <v>20030818</v>
      </c>
      <c r="I634" t="s">
        <v>3695</v>
      </c>
      <c r="J634" t="s">
        <v>1225</v>
      </c>
      <c r="K634" t="s">
        <v>141</v>
      </c>
      <c r="L634" t="s">
        <v>113</v>
      </c>
      <c r="M634" t="s">
        <v>3061</v>
      </c>
      <c r="O634" s="2" t="str">
        <f>IFERROR(IF($B634="","",INDEX(所属情報!$E:$E,MATCH($A634,所属情報!$A:$A,0))),"")</f>
        <v>Bukkyo Univ.</v>
      </c>
      <c r="P634" s="2" t="str">
        <f t="shared" si="27"/>
        <v>前野　美優 (3)</v>
      </c>
      <c r="Q634" s="2" t="str">
        <f t="shared" si="28"/>
        <v>ﾏｴﾉ ﾐﾕ</v>
      </c>
      <c r="R634" s="2" t="str">
        <f t="shared" si="29"/>
        <v>MAENO Miyu (03)</v>
      </c>
      <c r="S634" s="2" t="str">
        <f>IFERROR(IF($F634="","",INDEX(リスト!$C:$C,MATCH($F634,リスト!$B:$B,0))),"")</f>
        <v>37</v>
      </c>
      <c r="T634" s="2" t="str">
        <f>IFERROR(IF($K634="","",INDEX(リスト!$F:$F,MATCH($K634,リスト!$E:$E,0))),"")</f>
        <v>JPN</v>
      </c>
      <c r="U634" s="2" t="str">
        <f>IF($B634="","",RIGHT($G634*1000+200+COUNTIF($G$2:$G634,$G634),9))</f>
        <v>030818201</v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>四国学院大香川西・香　川</v>
      </c>
    </row>
    <row r="635" spans="1:22" x14ac:dyDescent="0.45">
      <c r="A635" t="s">
        <v>3654</v>
      </c>
      <c r="B635">
        <v>634</v>
      </c>
      <c r="C635" t="s">
        <v>3696</v>
      </c>
      <c r="D635" t="s">
        <v>3697</v>
      </c>
      <c r="E635">
        <v>3</v>
      </c>
      <c r="F635" t="s">
        <v>91</v>
      </c>
      <c r="G635">
        <v>20040319</v>
      </c>
      <c r="I635" t="s">
        <v>3698</v>
      </c>
      <c r="J635" t="s">
        <v>1225</v>
      </c>
      <c r="K635" t="s">
        <v>141</v>
      </c>
      <c r="L635" t="s">
        <v>91</v>
      </c>
      <c r="M635" t="s">
        <v>3699</v>
      </c>
      <c r="O635" s="2" t="str">
        <f>IFERROR(IF($B635="","",INDEX(所属情報!$E:$E,MATCH($A635,所属情報!$A:$A,0))),"")</f>
        <v>Bukkyo Univ.</v>
      </c>
      <c r="P635" s="2" t="str">
        <f t="shared" si="27"/>
        <v>村井　美友 (3)</v>
      </c>
      <c r="Q635" s="2" t="str">
        <f t="shared" si="28"/>
        <v>ﾑﾗｲ ﾐﾕｳ</v>
      </c>
      <c r="R635" s="2" t="str">
        <f t="shared" si="29"/>
        <v>MURAI Miyu (04)</v>
      </c>
      <c r="S635" s="2" t="str">
        <f>IFERROR(IF($F635="","",INDEX(リスト!$C:$C,MATCH($F635,リスト!$B:$B,0))),"")</f>
        <v>26</v>
      </c>
      <c r="T635" s="2" t="str">
        <f>IFERROR(IF($K635="","",INDEX(リスト!$F:$F,MATCH($K635,リスト!$E:$E,0))),"")</f>
        <v>JPN</v>
      </c>
      <c r="U635" s="2" t="str">
        <f>IF($B635="","",RIGHT($G635*1000+200+COUNTIF($G$2:$G635,$G635),9))</f>
        <v>040319201</v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>乙訓・京　都</v>
      </c>
    </row>
    <row r="636" spans="1:22" x14ac:dyDescent="0.45">
      <c r="A636" t="s">
        <v>3654</v>
      </c>
      <c r="B636">
        <v>635</v>
      </c>
      <c r="C636" t="s">
        <v>3700</v>
      </c>
      <c r="D636" t="s">
        <v>3701</v>
      </c>
      <c r="E636">
        <v>3</v>
      </c>
      <c r="F636" t="s">
        <v>89</v>
      </c>
      <c r="G636">
        <v>20030811</v>
      </c>
      <c r="I636" t="s">
        <v>735</v>
      </c>
      <c r="J636" t="s">
        <v>1906</v>
      </c>
      <c r="K636" t="s">
        <v>141</v>
      </c>
      <c r="L636" t="s">
        <v>89</v>
      </c>
      <c r="M636" t="s">
        <v>1007</v>
      </c>
      <c r="O636" s="2" t="str">
        <f>IFERROR(IF($B636="","",INDEX(所属情報!$E:$E,MATCH($A636,所属情報!$A:$A,0))),"")</f>
        <v>Bukkyo Univ.</v>
      </c>
      <c r="P636" s="2" t="str">
        <f t="shared" si="27"/>
        <v>山本　莉瑳 (3)</v>
      </c>
      <c r="Q636" s="2" t="str">
        <f t="shared" si="28"/>
        <v>ﾔﾏﾓﾄ ﾘｻ</v>
      </c>
      <c r="R636" s="2" t="str">
        <f t="shared" si="29"/>
        <v>YAMAMOTO Risa (03)</v>
      </c>
      <c r="S636" s="2" t="str">
        <f>IFERROR(IF($F636="","",INDEX(リスト!$C:$C,MATCH($F636,リスト!$B:$B,0))),"")</f>
        <v>25</v>
      </c>
      <c r="T636" s="2" t="str">
        <f>IFERROR(IF($K636="","",INDEX(リスト!$F:$F,MATCH($K636,リスト!$E:$E,0))),"")</f>
        <v>JPN</v>
      </c>
      <c r="U636" s="2" t="str">
        <f>IF($B636="","",RIGHT($G636*1000+200+COUNTIF($G$2:$G636,$G636),9))</f>
        <v>030811202</v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>草津東・滋　賀</v>
      </c>
    </row>
    <row r="637" spans="1:22" x14ac:dyDescent="0.45">
      <c r="A637" t="s">
        <v>3654</v>
      </c>
      <c r="B637">
        <v>636</v>
      </c>
      <c r="C637" t="s">
        <v>3702</v>
      </c>
      <c r="D637" t="s">
        <v>3703</v>
      </c>
      <c r="E637">
        <v>3</v>
      </c>
      <c r="F637" t="s">
        <v>93</v>
      </c>
      <c r="G637">
        <v>20000811</v>
      </c>
      <c r="I637" t="s">
        <v>987</v>
      </c>
      <c r="J637" t="s">
        <v>741</v>
      </c>
      <c r="K637" t="s">
        <v>141</v>
      </c>
      <c r="L637" t="s">
        <v>93</v>
      </c>
      <c r="M637" t="s">
        <v>1907</v>
      </c>
      <c r="O637" s="2" t="str">
        <f>IFERROR(IF($B637="","",INDEX(所属情報!$E:$E,MATCH($A637,所属情報!$A:$A,0))),"")</f>
        <v>Bukkyo Univ.</v>
      </c>
      <c r="P637" s="2" t="str">
        <f t="shared" si="27"/>
        <v>谷口　亜未 (3)</v>
      </c>
      <c r="Q637" s="2" t="str">
        <f t="shared" si="28"/>
        <v>ﾀﾆｸﾞﾁ ｱﾐ</v>
      </c>
      <c r="R637" s="2" t="str">
        <f t="shared" si="29"/>
        <v>TANIGUCHI Ami (00)</v>
      </c>
      <c r="S637" s="2" t="str">
        <f>IFERROR(IF($F637="","",INDEX(リスト!$C:$C,MATCH($F637,リスト!$B:$B,0))),"")</f>
        <v>27</v>
      </c>
      <c r="T637" s="2" t="str">
        <f>IFERROR(IF($K637="","",INDEX(リスト!$F:$F,MATCH($K637,リスト!$E:$E,0))),"")</f>
        <v>JPN</v>
      </c>
      <c r="U637" s="2" t="str">
        <f>IF($B637="","",RIGHT($G637*1000+200+COUNTIF($G$2:$G637,$G637),9))</f>
        <v>000811201</v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>大阪薫英女学院・大　阪</v>
      </c>
    </row>
    <row r="638" spans="1:22" x14ac:dyDescent="0.45">
      <c r="A638" t="s">
        <v>3654</v>
      </c>
      <c r="B638">
        <v>637</v>
      </c>
      <c r="C638" t="s">
        <v>3704</v>
      </c>
      <c r="D638" t="s">
        <v>3705</v>
      </c>
      <c r="E638">
        <v>4</v>
      </c>
      <c r="F638" t="s">
        <v>91</v>
      </c>
      <c r="G638">
        <v>20020709</v>
      </c>
      <c r="I638" t="s">
        <v>3706</v>
      </c>
      <c r="J638" t="s">
        <v>1396</v>
      </c>
      <c r="K638" t="s">
        <v>141</v>
      </c>
      <c r="L638" t="s">
        <v>91</v>
      </c>
      <c r="M638" t="s">
        <v>1102</v>
      </c>
      <c r="O638" s="2" t="str">
        <f>IFERROR(IF($B638="","",INDEX(所属情報!$E:$E,MATCH($A638,所属情報!$A:$A,0))),"")</f>
        <v>Bukkyo Univ.</v>
      </c>
      <c r="P638" s="2" t="str">
        <f t="shared" si="27"/>
        <v>櫻井　佳奈 (4)</v>
      </c>
      <c r="Q638" s="2" t="str">
        <f t="shared" si="28"/>
        <v>ｻｸﾗｲ ｶﾅ</v>
      </c>
      <c r="R638" s="2" t="str">
        <f t="shared" si="29"/>
        <v>SAKURAI Kana (02)</v>
      </c>
      <c r="S638" s="2" t="str">
        <f>IFERROR(IF($F638="","",INDEX(リスト!$C:$C,MATCH($F638,リスト!$B:$B,0))),"")</f>
        <v>26</v>
      </c>
      <c r="T638" s="2" t="str">
        <f>IFERROR(IF($K638="","",INDEX(リスト!$F:$F,MATCH($K638,リスト!$E:$E,0))),"")</f>
        <v>JPN</v>
      </c>
      <c r="U638" s="2" t="str">
        <f>IF($B638="","",RIGHT($G638*1000+200+COUNTIF($G$2:$G638,$G638),9))</f>
        <v>020709202</v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>塔南・京　都</v>
      </c>
    </row>
    <row r="639" spans="1:22" x14ac:dyDescent="0.45">
      <c r="A639" t="s">
        <v>3654</v>
      </c>
      <c r="B639">
        <v>638</v>
      </c>
      <c r="C639" t="s">
        <v>3707</v>
      </c>
      <c r="D639" t="s">
        <v>3708</v>
      </c>
      <c r="E639">
        <v>2</v>
      </c>
      <c r="F639" t="s">
        <v>85</v>
      </c>
      <c r="G639">
        <v>20050307</v>
      </c>
      <c r="I639" t="s">
        <v>1189</v>
      </c>
      <c r="J639" t="s">
        <v>1651</v>
      </c>
      <c r="K639" t="s">
        <v>141</v>
      </c>
      <c r="L639" t="s">
        <v>85</v>
      </c>
      <c r="M639" t="s">
        <v>1991</v>
      </c>
      <c r="O639" s="2" t="str">
        <f>IFERROR(IF($B639="","",INDEX(所属情報!$E:$E,MATCH($A639,所属情報!$A:$A,0))),"")</f>
        <v>Bukkyo Univ.</v>
      </c>
      <c r="P639" s="2" t="str">
        <f t="shared" si="27"/>
        <v>入山　ひなの (2)</v>
      </c>
      <c r="Q639" s="2" t="str">
        <f t="shared" si="28"/>
        <v>ｲﾘﾔﾏ ﾋﾅﾉ</v>
      </c>
      <c r="R639" s="2" t="str">
        <f t="shared" si="29"/>
        <v>IRIYAMA Hinano (05)</v>
      </c>
      <c r="S639" s="2" t="str">
        <f>IFERROR(IF($F639="","",INDEX(リスト!$C:$C,MATCH($F639,リスト!$B:$B,0))),"")</f>
        <v>23</v>
      </c>
      <c r="T639" s="2" t="str">
        <f>IFERROR(IF($K639="","",INDEX(リスト!$F:$F,MATCH($K639,リスト!$E:$E,0))),"")</f>
        <v>JPN</v>
      </c>
      <c r="U639" s="2" t="str">
        <f>IF($B639="","",RIGHT($G639*1000+200+COUNTIF($G$2:$G639,$G639),9))</f>
        <v>050307201</v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>愛知・愛　知</v>
      </c>
    </row>
    <row r="640" spans="1:22" x14ac:dyDescent="0.45">
      <c r="A640" t="s">
        <v>3654</v>
      </c>
      <c r="B640">
        <v>639</v>
      </c>
      <c r="C640" t="s">
        <v>3709</v>
      </c>
      <c r="D640" t="s">
        <v>3710</v>
      </c>
      <c r="E640">
        <v>2</v>
      </c>
      <c r="F640" t="s">
        <v>95</v>
      </c>
      <c r="G640">
        <v>20041202</v>
      </c>
      <c r="I640" t="s">
        <v>1507</v>
      </c>
      <c r="J640" t="s">
        <v>2315</v>
      </c>
      <c r="K640" t="s">
        <v>141</v>
      </c>
      <c r="L640" t="s">
        <v>95</v>
      </c>
      <c r="M640" t="s">
        <v>960</v>
      </c>
      <c r="O640" s="2" t="str">
        <f>IFERROR(IF($B640="","",INDEX(所属情報!$E:$E,MATCH($A640,所属情報!$A:$A,0))),"")</f>
        <v>Bukkyo Univ.</v>
      </c>
      <c r="P640" s="2" t="str">
        <f t="shared" si="27"/>
        <v>竹田　咲羽 (2)</v>
      </c>
      <c r="Q640" s="2" t="str">
        <f t="shared" si="28"/>
        <v>ﾀｹﾀﾞ ｻﾜ</v>
      </c>
      <c r="R640" s="2" t="str">
        <f t="shared" si="29"/>
        <v>TAKEDA Sawa (04)</v>
      </c>
      <c r="S640" s="2" t="str">
        <f>IFERROR(IF($F640="","",INDEX(リスト!$C:$C,MATCH($F640,リスト!$B:$B,0))),"")</f>
        <v>28</v>
      </c>
      <c r="T640" s="2" t="str">
        <f>IFERROR(IF($K640="","",INDEX(リスト!$F:$F,MATCH($K640,リスト!$E:$E,0))),"")</f>
        <v>JPN</v>
      </c>
      <c r="U640" s="2" t="str">
        <f>IF($B640="","",RIGHT($G640*1000+200+COUNTIF($G$2:$G640,$G640),9))</f>
        <v>041202201</v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>須磨学園・兵　庫</v>
      </c>
    </row>
    <row r="641" spans="1:22" x14ac:dyDescent="0.45">
      <c r="A641" t="s">
        <v>3654</v>
      </c>
      <c r="B641">
        <v>640</v>
      </c>
      <c r="C641" t="s">
        <v>3711</v>
      </c>
      <c r="D641" t="s">
        <v>3712</v>
      </c>
      <c r="E641">
        <v>2</v>
      </c>
      <c r="F641" t="s">
        <v>95</v>
      </c>
      <c r="G641">
        <v>20041213</v>
      </c>
      <c r="I641" t="s">
        <v>764</v>
      </c>
      <c r="J641" t="s">
        <v>741</v>
      </c>
      <c r="K641" t="s">
        <v>141</v>
      </c>
      <c r="L641" t="s">
        <v>95</v>
      </c>
      <c r="M641" t="s">
        <v>960</v>
      </c>
      <c r="O641" s="2" t="str">
        <f>IFERROR(IF($B641="","",INDEX(所属情報!$E:$E,MATCH($A641,所属情報!$A:$A,0))),"")</f>
        <v>Bukkyo Univ.</v>
      </c>
      <c r="P641" s="2" t="str">
        <f t="shared" si="27"/>
        <v>福永　愛実 (2)</v>
      </c>
      <c r="Q641" s="2" t="str">
        <f t="shared" si="28"/>
        <v>ﾌｸﾅｶﾞ ｱﾐ</v>
      </c>
      <c r="R641" s="2" t="str">
        <f t="shared" si="29"/>
        <v>FUKUNAGA Ami (04)</v>
      </c>
      <c r="S641" s="2" t="str">
        <f>IFERROR(IF($F641="","",INDEX(リスト!$C:$C,MATCH($F641,リスト!$B:$B,0))),"")</f>
        <v>28</v>
      </c>
      <c r="T641" s="2" t="str">
        <f>IFERROR(IF($K641="","",INDEX(リスト!$F:$F,MATCH($K641,リスト!$E:$E,0))),"")</f>
        <v>JPN</v>
      </c>
      <c r="U641" s="2" t="str">
        <f>IF($B641="","",RIGHT($G641*1000+200+COUNTIF($G$2:$G641,$G641),9))</f>
        <v>041213201</v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>須磨学園・兵　庫</v>
      </c>
    </row>
    <row r="642" spans="1:22" x14ac:dyDescent="0.45">
      <c r="A642" t="s">
        <v>3654</v>
      </c>
      <c r="B642">
        <v>641</v>
      </c>
      <c r="C642" t="s">
        <v>3713</v>
      </c>
      <c r="D642" t="s">
        <v>3714</v>
      </c>
      <c r="E642">
        <v>2</v>
      </c>
      <c r="F642" t="s">
        <v>91</v>
      </c>
      <c r="G642">
        <v>20041119</v>
      </c>
      <c r="I642" t="s">
        <v>3715</v>
      </c>
      <c r="J642" t="s">
        <v>997</v>
      </c>
      <c r="K642" t="s">
        <v>141</v>
      </c>
      <c r="L642" t="s">
        <v>91</v>
      </c>
      <c r="M642" t="s">
        <v>3716</v>
      </c>
      <c r="O642" s="2" t="str">
        <f>IFERROR(IF($B642="","",INDEX(所属情報!$E:$E,MATCH($A642,所属情報!$A:$A,0))),"")</f>
        <v>Bukkyo Univ.</v>
      </c>
      <c r="P642" s="2" t="str">
        <f t="shared" si="27"/>
        <v>森下　未空 (2)</v>
      </c>
      <c r="Q642" s="2" t="str">
        <f t="shared" si="28"/>
        <v>ﾓﾘｼﾀ ﾐｸ</v>
      </c>
      <c r="R642" s="2" t="str">
        <f t="shared" si="29"/>
        <v>MORISHITA Miku (04)</v>
      </c>
      <c r="S642" s="2" t="str">
        <f>IFERROR(IF($F642="","",INDEX(リスト!$C:$C,MATCH($F642,リスト!$B:$B,0))),"")</f>
        <v>26</v>
      </c>
      <c r="T642" s="2" t="str">
        <f>IFERROR(IF($K642="","",INDEX(リスト!$F:$F,MATCH($K642,リスト!$E:$E,0))),"")</f>
        <v>JPN</v>
      </c>
      <c r="U642" s="2" t="str">
        <f>IF($B642="","",RIGHT($G642*1000+200+COUNTIF($G$2:$G642,$G642),9))</f>
        <v>041119201</v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>桂・京　都</v>
      </c>
    </row>
    <row r="643" spans="1:22" x14ac:dyDescent="0.45">
      <c r="A643" t="s">
        <v>3654</v>
      </c>
      <c r="B643">
        <v>642</v>
      </c>
      <c r="C643" t="s">
        <v>3717</v>
      </c>
      <c r="D643" t="s">
        <v>3718</v>
      </c>
      <c r="E643">
        <v>2</v>
      </c>
      <c r="F643" t="s">
        <v>91</v>
      </c>
      <c r="G643">
        <v>20041119</v>
      </c>
      <c r="I643" t="s">
        <v>3715</v>
      </c>
      <c r="J643" t="s">
        <v>1225</v>
      </c>
      <c r="K643" t="s">
        <v>141</v>
      </c>
      <c r="L643" t="s">
        <v>91</v>
      </c>
      <c r="M643" t="s">
        <v>3716</v>
      </c>
      <c r="O643" s="2" t="str">
        <f>IFERROR(IF($B643="","",INDEX(所属情報!$E:$E,MATCH($A643,所属情報!$A:$A,0))),"")</f>
        <v>Bukkyo Univ.</v>
      </c>
      <c r="P643" s="2" t="str">
        <f t="shared" ref="P643:P706" si="30">IF($C643="","",IF($E643="",$C643,$C643&amp;" ("&amp;$E643&amp;")"))</f>
        <v>森下　未夢 (2)</v>
      </c>
      <c r="Q643" s="2" t="str">
        <f t="shared" ref="Q643:Q706" si="31">IF($D643="","",ASC($D643))</f>
        <v>ﾓﾘｼﾀ ﾐﾕ</v>
      </c>
      <c r="R643" s="2" t="str">
        <f t="shared" ref="R643:R706" si="32">IF($I643="","",UPPER($I643)&amp;" "&amp;UPPER(LEFT($J643,1))&amp;LOWER(RIGHT($J643,LEN($J643)-1))&amp;" ("&amp;MID($G643,3,2)&amp;")")</f>
        <v>MORISHITA Miyu (04)</v>
      </c>
      <c r="S643" s="2" t="str">
        <f>IFERROR(IF($F643="","",INDEX(リスト!$C:$C,MATCH($F643,リスト!$B:$B,0))),"")</f>
        <v>26</v>
      </c>
      <c r="T643" s="2" t="str">
        <f>IFERROR(IF($K643="","",INDEX(リスト!$F:$F,MATCH($K643,リスト!$E:$E,0))),"")</f>
        <v>JPN</v>
      </c>
      <c r="U643" s="2" t="str">
        <f>IF($B643="","",RIGHT($G643*1000+200+COUNTIF($G$2:$G643,$G643),9))</f>
        <v>041119202</v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>桂・京　都</v>
      </c>
    </row>
    <row r="644" spans="1:22" x14ac:dyDescent="0.45">
      <c r="A644" t="s">
        <v>3654</v>
      </c>
      <c r="B644">
        <v>643</v>
      </c>
      <c r="C644" t="s">
        <v>3719</v>
      </c>
      <c r="D644" t="s">
        <v>3720</v>
      </c>
      <c r="E644">
        <v>2</v>
      </c>
      <c r="F644" t="s">
        <v>115</v>
      </c>
      <c r="G644">
        <v>20050115</v>
      </c>
      <c r="I644" t="s">
        <v>735</v>
      </c>
      <c r="J644" t="s">
        <v>2272</v>
      </c>
      <c r="K644" t="s">
        <v>141</v>
      </c>
      <c r="L644" t="s">
        <v>115</v>
      </c>
      <c r="M644" t="s">
        <v>1085</v>
      </c>
      <c r="O644" s="2" t="str">
        <f>IFERROR(IF($B644="","",INDEX(所属情報!$E:$E,MATCH($A644,所属情報!$A:$A,0))),"")</f>
        <v>Bukkyo Univ.</v>
      </c>
      <c r="P644" s="2" t="str">
        <f t="shared" si="30"/>
        <v>山本　瑚春 (2)</v>
      </c>
      <c r="Q644" s="2" t="str">
        <f t="shared" si="31"/>
        <v>ﾔﾏﾓﾄ ｺﾊﾙ</v>
      </c>
      <c r="R644" s="2" t="str">
        <f t="shared" si="32"/>
        <v>YAMAMOTO Koharu (05)</v>
      </c>
      <c r="S644" s="2" t="str">
        <f>IFERROR(IF($F644="","",INDEX(リスト!$C:$C,MATCH($F644,リスト!$B:$B,0))),"")</f>
        <v>38</v>
      </c>
      <c r="T644" s="2" t="str">
        <f>IFERROR(IF($K644="","",INDEX(リスト!$F:$F,MATCH($K644,リスト!$E:$E,0))),"")</f>
        <v>JPN</v>
      </c>
      <c r="U644" s="2" t="str">
        <f>IF($B644="","",RIGHT($G644*1000+200+COUNTIF($G$2:$G644,$G644),9))</f>
        <v>050115201</v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>八幡浜・愛　媛</v>
      </c>
    </row>
    <row r="645" spans="1:22" x14ac:dyDescent="0.45">
      <c r="A645" t="s">
        <v>3654</v>
      </c>
      <c r="B645">
        <v>644</v>
      </c>
      <c r="C645" t="s">
        <v>3721</v>
      </c>
      <c r="D645" t="s">
        <v>3722</v>
      </c>
      <c r="E645">
        <v>1</v>
      </c>
      <c r="F645" t="s">
        <v>101</v>
      </c>
      <c r="G645">
        <v>20050629</v>
      </c>
      <c r="I645" t="s">
        <v>3723</v>
      </c>
      <c r="J645" t="s">
        <v>2008</v>
      </c>
      <c r="K645" t="s">
        <v>141</v>
      </c>
      <c r="L645" t="s">
        <v>101</v>
      </c>
      <c r="M645" t="s">
        <v>818</v>
      </c>
      <c r="O645" s="2" t="str">
        <f>IFERROR(IF($B645="","",INDEX(所属情報!$E:$E,MATCH($A645,所属情報!$A:$A,0))),"")</f>
        <v>Bukkyo Univ.</v>
      </c>
      <c r="P645" s="2" t="str">
        <f t="shared" si="30"/>
        <v>北迫　　花 (1)</v>
      </c>
      <c r="Q645" s="2" t="str">
        <f t="shared" si="31"/>
        <v>ｷﾀｻｺ ﾊﾅ</v>
      </c>
      <c r="R645" s="2" t="str">
        <f t="shared" si="32"/>
        <v>KITASAKO Hana (05)</v>
      </c>
      <c r="S645" s="2" t="str">
        <f>IFERROR(IF($F645="","",INDEX(リスト!$C:$C,MATCH($F645,リスト!$B:$B,0))),"")</f>
        <v>31</v>
      </c>
      <c r="T645" s="2" t="str">
        <f>IFERROR(IF($K645="","",INDEX(リスト!$F:$F,MATCH($K645,リスト!$E:$E,0))),"")</f>
        <v>JPN</v>
      </c>
      <c r="U645" s="2" t="str">
        <f>IF($B645="","",RIGHT($G645*1000+200+COUNTIF($G$2:$G645,$G645),9))</f>
        <v>050629201</v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>倉吉東・鳥　取</v>
      </c>
    </row>
    <row r="646" spans="1:22" x14ac:dyDescent="0.45">
      <c r="A646" t="s">
        <v>3654</v>
      </c>
      <c r="B646">
        <v>645</v>
      </c>
      <c r="C646" t="s">
        <v>3724</v>
      </c>
      <c r="D646" t="s">
        <v>3725</v>
      </c>
      <c r="E646">
        <v>1</v>
      </c>
      <c r="F646" t="s">
        <v>79</v>
      </c>
      <c r="G646">
        <v>20050921</v>
      </c>
      <c r="I646" t="s">
        <v>3726</v>
      </c>
      <c r="J646" t="s">
        <v>2513</v>
      </c>
      <c r="K646" t="s">
        <v>141</v>
      </c>
      <c r="L646" t="s">
        <v>79</v>
      </c>
      <c r="M646" t="s">
        <v>3727</v>
      </c>
      <c r="O646" s="2" t="str">
        <f>IFERROR(IF($B646="","",INDEX(所属情報!$E:$E,MATCH($A646,所属情報!$A:$A,0))),"")</f>
        <v>Bukkyo Univ.</v>
      </c>
      <c r="P646" s="2" t="str">
        <f t="shared" si="30"/>
        <v>小林　みさと (1)</v>
      </c>
      <c r="Q646" s="2" t="str">
        <f t="shared" si="31"/>
        <v>ｺﾊﾞﾔｼ ﾐｻﾄ</v>
      </c>
      <c r="R646" s="2" t="str">
        <f t="shared" si="32"/>
        <v>KOBAYASI Misato (05)</v>
      </c>
      <c r="S646" s="2" t="str">
        <f>IFERROR(IF($F646="","",INDEX(リスト!$C:$C,MATCH($F646,リスト!$B:$B,0))),"")</f>
        <v>20</v>
      </c>
      <c r="T646" s="2" t="str">
        <f>IFERROR(IF($K646="","",INDEX(リスト!$F:$F,MATCH($K646,リスト!$E:$E,0))),"")</f>
        <v>JPN</v>
      </c>
      <c r="U646" s="2" t="str">
        <f>IF($B646="","",RIGHT($G646*1000+200+COUNTIF($G$2:$G646,$G646),9))</f>
        <v>050921201</v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>諏訪二葉・長　野</v>
      </c>
    </row>
    <row r="647" spans="1:22" x14ac:dyDescent="0.45">
      <c r="A647" t="s">
        <v>3654</v>
      </c>
      <c r="B647">
        <v>646</v>
      </c>
      <c r="C647" t="s">
        <v>3728</v>
      </c>
      <c r="D647" t="s">
        <v>3729</v>
      </c>
      <c r="E647">
        <v>1</v>
      </c>
      <c r="F647" t="s">
        <v>85</v>
      </c>
      <c r="G647">
        <v>20060329</v>
      </c>
      <c r="I647" t="s">
        <v>3730</v>
      </c>
      <c r="J647" t="s">
        <v>3731</v>
      </c>
      <c r="K647" t="s">
        <v>141</v>
      </c>
      <c r="L647" t="s">
        <v>85</v>
      </c>
      <c r="M647" t="s">
        <v>2779</v>
      </c>
      <c r="O647" s="2" t="str">
        <f>IFERROR(IF($B647="","",INDEX(所属情報!$E:$E,MATCH($A647,所属情報!$A:$A,0))),"")</f>
        <v>Bukkyo Univ.</v>
      </c>
      <c r="P647" s="2" t="str">
        <f t="shared" si="30"/>
        <v>榊原　奈美希 (1)</v>
      </c>
      <c r="Q647" s="2" t="str">
        <f t="shared" si="31"/>
        <v>ｻｶｷﾊﾞﾗ ﾅﾐｷ</v>
      </c>
      <c r="R647" s="2" t="str">
        <f t="shared" si="32"/>
        <v>SAKAKIBARA Namiki (06)</v>
      </c>
      <c r="S647" s="2" t="str">
        <f>IFERROR(IF($F647="","",INDEX(リスト!$C:$C,MATCH($F647,リスト!$B:$B,0))),"")</f>
        <v>23</v>
      </c>
      <c r="T647" s="2" t="str">
        <f>IFERROR(IF($K647="","",INDEX(リスト!$F:$F,MATCH($K647,リスト!$E:$E,0))),"")</f>
        <v>JPN</v>
      </c>
      <c r="U647" s="2" t="str">
        <f>IF($B647="","",RIGHT($G647*1000+200+COUNTIF($G$2:$G647,$G647),9))</f>
        <v>060329201</v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>光ヶ丘女子・愛　知</v>
      </c>
    </row>
    <row r="648" spans="1:22" x14ac:dyDescent="0.45">
      <c r="A648" t="s">
        <v>3654</v>
      </c>
      <c r="B648">
        <v>647</v>
      </c>
      <c r="C648" t="s">
        <v>3732</v>
      </c>
      <c r="D648" t="s">
        <v>3733</v>
      </c>
      <c r="E648">
        <v>1</v>
      </c>
      <c r="F648" t="s">
        <v>95</v>
      </c>
      <c r="G648">
        <v>20050920</v>
      </c>
      <c r="I648" t="s">
        <v>3734</v>
      </c>
      <c r="J648" t="s">
        <v>938</v>
      </c>
      <c r="K648" t="s">
        <v>141</v>
      </c>
      <c r="L648" t="s">
        <v>91</v>
      </c>
      <c r="M648" t="s">
        <v>3690</v>
      </c>
      <c r="O648" s="2" t="str">
        <f>IFERROR(IF($B648="","",INDEX(所属情報!$E:$E,MATCH($A648,所属情報!$A:$A,0))),"")</f>
        <v>Bukkyo Univ.</v>
      </c>
      <c r="P648" s="2" t="str">
        <f t="shared" si="30"/>
        <v>由良　和桜 (1)</v>
      </c>
      <c r="Q648" s="2" t="str">
        <f t="shared" si="31"/>
        <v>ﾕﾗ ｻｸﾗ</v>
      </c>
      <c r="R648" s="2" t="str">
        <f t="shared" si="32"/>
        <v>YURA Sakura (05)</v>
      </c>
      <c r="S648" s="2" t="str">
        <f>IFERROR(IF($F648="","",INDEX(リスト!$C:$C,MATCH($F648,リスト!$B:$B,0))),"")</f>
        <v>28</v>
      </c>
      <c r="T648" s="2" t="str">
        <f>IFERROR(IF($K648="","",INDEX(リスト!$F:$F,MATCH($K648,リスト!$E:$E,0))),"")</f>
        <v>JPN</v>
      </c>
      <c r="U648" s="2" t="str">
        <f>IF($B648="","",RIGHT($G648*1000+200+COUNTIF($G$2:$G648,$G648),9))</f>
        <v>050920201</v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>福知山成美・京　都</v>
      </c>
    </row>
    <row r="649" spans="1:22" x14ac:dyDescent="0.45">
      <c r="A649" t="s">
        <v>3735</v>
      </c>
      <c r="B649">
        <v>648</v>
      </c>
      <c r="C649" t="s">
        <v>3736</v>
      </c>
      <c r="D649" t="s">
        <v>3737</v>
      </c>
      <c r="E649">
        <v>4</v>
      </c>
      <c r="F649" t="s">
        <v>95</v>
      </c>
      <c r="G649">
        <v>20021108</v>
      </c>
      <c r="H649" t="s">
        <v>3738</v>
      </c>
      <c r="I649" t="s">
        <v>987</v>
      </c>
      <c r="J649" t="s">
        <v>3739</v>
      </c>
      <c r="K649" t="s">
        <v>141</v>
      </c>
      <c r="L649" t="s">
        <v>105</v>
      </c>
      <c r="M649" t="s">
        <v>834</v>
      </c>
      <c r="O649" s="2" t="str">
        <f>IFERROR(IF($B649="","",INDEX(所属情報!$E:$E,MATCH($A649,所属情報!$A:$A,0))),"")</f>
        <v>Kyoto Koka Women's Univ.</v>
      </c>
      <c r="P649" s="2" t="str">
        <f t="shared" si="30"/>
        <v>谷口　萌優 (4)</v>
      </c>
      <c r="Q649" s="2" t="str">
        <f t="shared" si="31"/>
        <v>ﾀﾆｸﾞﾁ ﾓﾕ</v>
      </c>
      <c r="R649" s="2" t="str">
        <f t="shared" si="32"/>
        <v>TANIGUCHI Moyu (02)</v>
      </c>
      <c r="S649" s="2" t="str">
        <f>IFERROR(IF($F649="","",INDEX(リスト!$C:$C,MATCH($F649,リスト!$B:$B,0))),"")</f>
        <v>28</v>
      </c>
      <c r="T649" s="2" t="str">
        <f>IFERROR(IF($K649="","",INDEX(リスト!$F:$F,MATCH($K649,リスト!$E:$E,0))),"")</f>
        <v>JPN</v>
      </c>
      <c r="U649" s="2" t="str">
        <f>IF($B649="","",RIGHT($G649*1000+200+COUNTIF($G$2:$G649,$G649),9))</f>
        <v>021108201</v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>興譲館・岡　山</v>
      </c>
    </row>
    <row r="650" spans="1:22" x14ac:dyDescent="0.45">
      <c r="A650" t="s">
        <v>3735</v>
      </c>
      <c r="B650">
        <v>649</v>
      </c>
      <c r="C650" t="s">
        <v>3740</v>
      </c>
      <c r="D650" t="s">
        <v>3741</v>
      </c>
      <c r="E650">
        <v>4</v>
      </c>
      <c r="F650" t="s">
        <v>49</v>
      </c>
      <c r="G650">
        <v>20020407</v>
      </c>
      <c r="H650" t="s">
        <v>3742</v>
      </c>
      <c r="I650" t="s">
        <v>746</v>
      </c>
      <c r="J650" t="s">
        <v>1959</v>
      </c>
      <c r="K650" t="s">
        <v>141</v>
      </c>
      <c r="L650" t="s">
        <v>49</v>
      </c>
      <c r="M650" t="s">
        <v>3743</v>
      </c>
      <c r="O650" s="2" t="str">
        <f>IFERROR(IF($B650="","",INDEX(所属情報!$E:$E,MATCH($A650,所属情報!$A:$A,0))),"")</f>
        <v>Kyoto Koka Women's Univ.</v>
      </c>
      <c r="P650" s="2" t="str">
        <f t="shared" si="30"/>
        <v>渡辺　望美 (4)</v>
      </c>
      <c r="Q650" s="2" t="str">
        <f t="shared" si="31"/>
        <v>ﾜﾀﾅﾍﾞ ﾉｿﾞﾐ</v>
      </c>
      <c r="R650" s="2" t="str">
        <f t="shared" si="32"/>
        <v>WATANABE Nozomi (02)</v>
      </c>
      <c r="S650" s="2" t="str">
        <f>IFERROR(IF($F650="","",INDEX(リスト!$C:$C,MATCH($F650,リスト!$B:$B,0))),"")</f>
        <v>05</v>
      </c>
      <c r="T650" s="2" t="str">
        <f>IFERROR(IF($K650="","",INDEX(リスト!$F:$F,MATCH($K650,リスト!$E:$E,0))),"")</f>
        <v>JPN</v>
      </c>
      <c r="U650" s="2" t="str">
        <f>IF($B650="","",RIGHT($G650*1000+200+COUNTIF($G$2:$G650,$G650),9))</f>
        <v>020407202</v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>秋田北鷹・秋　田</v>
      </c>
    </row>
    <row r="651" spans="1:22" x14ac:dyDescent="0.45">
      <c r="A651" t="s">
        <v>3735</v>
      </c>
      <c r="B651">
        <v>650</v>
      </c>
      <c r="C651" t="s">
        <v>3744</v>
      </c>
      <c r="D651" t="s">
        <v>3745</v>
      </c>
      <c r="E651">
        <v>3</v>
      </c>
      <c r="F651" t="s">
        <v>103</v>
      </c>
      <c r="G651">
        <v>20030605</v>
      </c>
      <c r="H651" t="s">
        <v>3746</v>
      </c>
      <c r="I651" t="s">
        <v>3747</v>
      </c>
      <c r="J651" t="s">
        <v>2196</v>
      </c>
      <c r="K651" t="s">
        <v>141</v>
      </c>
      <c r="L651" t="s">
        <v>103</v>
      </c>
      <c r="M651" t="s">
        <v>3748</v>
      </c>
      <c r="O651" s="2" t="str">
        <f>IFERROR(IF($B651="","",INDEX(所属情報!$E:$E,MATCH($A651,所属情報!$A:$A,0))),"")</f>
        <v>Kyoto Koka Women's Univ.</v>
      </c>
      <c r="P651" s="2" t="str">
        <f t="shared" si="30"/>
        <v>来間　美月 (3)</v>
      </c>
      <c r="Q651" s="2" t="str">
        <f t="shared" si="31"/>
        <v>ｸﾙﾏ ﾐﾂﾞｷ</v>
      </c>
      <c r="R651" s="2" t="str">
        <f t="shared" si="32"/>
        <v>KURUMA Mizuki (03)</v>
      </c>
      <c r="S651" s="2" t="str">
        <f>IFERROR(IF($F651="","",INDEX(リスト!$C:$C,MATCH($F651,リスト!$B:$B,0))),"")</f>
        <v>32</v>
      </c>
      <c r="T651" s="2" t="str">
        <f>IFERROR(IF($K651="","",INDEX(リスト!$F:$F,MATCH($K651,リスト!$E:$E,0))),"")</f>
        <v>JPN</v>
      </c>
      <c r="U651" s="2" t="str">
        <f>IF($B651="","",RIGHT($G651*1000+200+COUNTIF($G$2:$G651,$G651),9))</f>
        <v>030605202</v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>平田・島　根</v>
      </c>
    </row>
    <row r="652" spans="1:22" x14ac:dyDescent="0.45">
      <c r="A652" t="s">
        <v>3735</v>
      </c>
      <c r="B652">
        <v>651</v>
      </c>
      <c r="C652" t="s">
        <v>3749</v>
      </c>
      <c r="D652" t="s">
        <v>3750</v>
      </c>
      <c r="E652">
        <v>3</v>
      </c>
      <c r="F652" t="s">
        <v>91</v>
      </c>
      <c r="G652">
        <v>20030701</v>
      </c>
      <c r="H652" t="s">
        <v>3751</v>
      </c>
      <c r="I652" t="s">
        <v>3752</v>
      </c>
      <c r="J652" t="s">
        <v>1788</v>
      </c>
      <c r="K652" t="s">
        <v>141</v>
      </c>
      <c r="L652" t="s">
        <v>91</v>
      </c>
      <c r="M652" t="s">
        <v>3197</v>
      </c>
      <c r="O652" s="2" t="str">
        <f>IFERROR(IF($B652="","",INDEX(所属情報!$E:$E,MATCH($A652,所属情報!$A:$A,0))),"")</f>
        <v>Kyoto Koka Women's Univ.</v>
      </c>
      <c r="P652" s="2" t="str">
        <f t="shared" si="30"/>
        <v>松浦　優夏 (3)</v>
      </c>
      <c r="Q652" s="2" t="str">
        <f t="shared" si="31"/>
        <v>ﾏﾂｳﾗ ﾕｳﾅ</v>
      </c>
      <c r="R652" s="2" t="str">
        <f t="shared" si="32"/>
        <v>MATSUURA Yuna (03)</v>
      </c>
      <c r="S652" s="2" t="str">
        <f>IFERROR(IF($F652="","",INDEX(リスト!$C:$C,MATCH($F652,リスト!$B:$B,0))),"")</f>
        <v>26</v>
      </c>
      <c r="T652" s="2" t="str">
        <f>IFERROR(IF($K652="","",INDEX(リスト!$F:$F,MATCH($K652,リスト!$E:$E,0))),"")</f>
        <v>JPN</v>
      </c>
      <c r="U652" s="2" t="str">
        <f>IF($B652="","",RIGHT($G652*1000+200+COUNTIF($G$2:$G652,$G652),9))</f>
        <v>030701201</v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>宮津・京　都</v>
      </c>
    </row>
    <row r="653" spans="1:22" x14ac:dyDescent="0.45">
      <c r="A653" t="s">
        <v>3735</v>
      </c>
      <c r="B653">
        <v>652</v>
      </c>
      <c r="C653" t="s">
        <v>3753</v>
      </c>
      <c r="D653" t="s">
        <v>3754</v>
      </c>
      <c r="E653">
        <v>3</v>
      </c>
      <c r="F653" t="s">
        <v>89</v>
      </c>
      <c r="G653">
        <v>20030913</v>
      </c>
      <c r="H653" t="s">
        <v>3755</v>
      </c>
      <c r="I653" t="s">
        <v>3756</v>
      </c>
      <c r="J653" t="s">
        <v>1755</v>
      </c>
      <c r="K653" t="s">
        <v>141</v>
      </c>
      <c r="L653" t="s">
        <v>89</v>
      </c>
      <c r="M653" t="s">
        <v>1007</v>
      </c>
      <c r="O653" s="2" t="str">
        <f>IFERROR(IF($B653="","",INDEX(所属情報!$E:$E,MATCH($A653,所属情報!$A:$A,0))),"")</f>
        <v>Kyoto Koka Women's Univ.</v>
      </c>
      <c r="P653" s="2" t="str">
        <f t="shared" si="30"/>
        <v>藪内　あゆみ (3)</v>
      </c>
      <c r="Q653" s="2" t="str">
        <f t="shared" si="31"/>
        <v>ﾔﾌﾞｳﾁ ｱﾕﾐ</v>
      </c>
      <c r="R653" s="2" t="str">
        <f t="shared" si="32"/>
        <v>YABUUCHI Ayumi (03)</v>
      </c>
      <c r="S653" s="2" t="str">
        <f>IFERROR(IF($F653="","",INDEX(リスト!$C:$C,MATCH($F653,リスト!$B:$B,0))),"")</f>
        <v>25</v>
      </c>
      <c r="T653" s="2" t="str">
        <f>IFERROR(IF($K653="","",INDEX(リスト!$F:$F,MATCH($K653,リスト!$E:$E,0))),"")</f>
        <v>JPN</v>
      </c>
      <c r="U653" s="2" t="str">
        <f>IF($B653="","",RIGHT($G653*1000+200+COUNTIF($G$2:$G653,$G653),9))</f>
        <v>030913201</v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>草津東・滋　賀</v>
      </c>
    </row>
    <row r="654" spans="1:22" x14ac:dyDescent="0.45">
      <c r="A654" t="s">
        <v>3735</v>
      </c>
      <c r="B654">
        <v>653</v>
      </c>
      <c r="C654" t="s">
        <v>3757</v>
      </c>
      <c r="D654" t="s">
        <v>3758</v>
      </c>
      <c r="E654">
        <v>2</v>
      </c>
      <c r="F654" t="s">
        <v>105</v>
      </c>
      <c r="G654">
        <v>20040903</v>
      </c>
      <c r="H654" t="s">
        <v>3759</v>
      </c>
      <c r="I654" t="s">
        <v>1036</v>
      </c>
      <c r="J654" t="s">
        <v>997</v>
      </c>
      <c r="K654" t="s">
        <v>141</v>
      </c>
      <c r="L654" t="s">
        <v>105</v>
      </c>
      <c r="M654" t="s">
        <v>834</v>
      </c>
      <c r="O654" s="2" t="str">
        <f>IFERROR(IF($B654="","",INDEX(所属情報!$E:$E,MATCH($A654,所属情報!$A:$A,0))),"")</f>
        <v>Kyoto Koka Women's Univ.</v>
      </c>
      <c r="P654" s="2" t="str">
        <f t="shared" si="30"/>
        <v>池田　未來 (2)</v>
      </c>
      <c r="Q654" s="2" t="str">
        <f t="shared" si="31"/>
        <v>ｲｹﾀﾞ ﾐｸ</v>
      </c>
      <c r="R654" s="2" t="str">
        <f t="shared" si="32"/>
        <v>IKEDA Miku (04)</v>
      </c>
      <c r="S654" s="2" t="str">
        <f>IFERROR(IF($F654="","",INDEX(リスト!$C:$C,MATCH($F654,リスト!$B:$B,0))),"")</f>
        <v>33</v>
      </c>
      <c r="T654" s="2" t="str">
        <f>IFERROR(IF($K654="","",INDEX(リスト!$F:$F,MATCH($K654,リスト!$E:$E,0))),"")</f>
        <v>JPN</v>
      </c>
      <c r="U654" s="2" t="str">
        <f>IF($B654="","",RIGHT($G654*1000+200+COUNTIF($G$2:$G654,$G654),9))</f>
        <v>040903202</v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>興譲館・岡　山</v>
      </c>
    </row>
    <row r="655" spans="1:22" x14ac:dyDescent="0.45">
      <c r="A655" t="s">
        <v>3735</v>
      </c>
      <c r="B655">
        <v>654</v>
      </c>
      <c r="C655" t="s">
        <v>3760</v>
      </c>
      <c r="D655" t="s">
        <v>3761</v>
      </c>
      <c r="E655">
        <v>2</v>
      </c>
      <c r="F655" t="s">
        <v>95</v>
      </c>
      <c r="G655">
        <v>20050224</v>
      </c>
      <c r="H655" t="s">
        <v>3762</v>
      </c>
      <c r="I655" t="s">
        <v>1351</v>
      </c>
      <c r="J655" t="s">
        <v>2301</v>
      </c>
      <c r="K655" t="s">
        <v>141</v>
      </c>
      <c r="L655" t="s">
        <v>95</v>
      </c>
      <c r="M655" t="s">
        <v>3763</v>
      </c>
      <c r="O655" s="2" t="str">
        <f>IFERROR(IF($B655="","",INDEX(所属情報!$E:$E,MATCH($A655,所属情報!$A:$A,0))),"")</f>
        <v>Kyoto Koka Women's Univ.</v>
      </c>
      <c r="P655" s="2" t="str">
        <f t="shared" si="30"/>
        <v>田中　希空 (2)</v>
      </c>
      <c r="Q655" s="2" t="str">
        <f t="shared" si="31"/>
        <v>ﾀﾅｶ ﾉｱ</v>
      </c>
      <c r="R655" s="2" t="str">
        <f t="shared" si="32"/>
        <v>TANAKA Noa (05)</v>
      </c>
      <c r="S655" s="2" t="str">
        <f>IFERROR(IF($F655="","",INDEX(リスト!$C:$C,MATCH($F655,リスト!$B:$B,0))),"")</f>
        <v>28</v>
      </c>
      <c r="T655" s="2" t="str">
        <f>IFERROR(IF($K655="","",INDEX(リスト!$F:$F,MATCH($K655,リスト!$E:$E,0))),"")</f>
        <v>JPN</v>
      </c>
      <c r="U655" s="2" t="str">
        <f>IF($B655="","",RIGHT($G655*1000+200+COUNTIF($G$2:$G655,$G655),9))</f>
        <v>050224202</v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>西脇工業・兵　庫</v>
      </c>
    </row>
    <row r="656" spans="1:22" x14ac:dyDescent="0.45">
      <c r="A656" t="s">
        <v>3735</v>
      </c>
      <c r="B656">
        <v>655</v>
      </c>
      <c r="C656" t="s">
        <v>3764</v>
      </c>
      <c r="D656" t="s">
        <v>3765</v>
      </c>
      <c r="E656">
        <v>2</v>
      </c>
      <c r="F656" t="s">
        <v>91</v>
      </c>
      <c r="G656">
        <v>20040523</v>
      </c>
      <c r="H656" t="s">
        <v>3766</v>
      </c>
      <c r="I656" t="s">
        <v>3767</v>
      </c>
      <c r="J656" t="s">
        <v>3768</v>
      </c>
      <c r="K656" t="s">
        <v>141</v>
      </c>
      <c r="L656" t="s">
        <v>91</v>
      </c>
      <c r="M656" t="s">
        <v>2796</v>
      </c>
      <c r="O656" s="2" t="str">
        <f>IFERROR(IF($B656="","",INDEX(所属情報!$E:$E,MATCH($A656,所属情報!$A:$A,0))),"")</f>
        <v>Kyoto Koka Women's Univ.</v>
      </c>
      <c r="P656" s="2" t="str">
        <f t="shared" si="30"/>
        <v>松崎　碧梨 (2)</v>
      </c>
      <c r="Q656" s="2" t="str">
        <f t="shared" si="31"/>
        <v>ﾏﾂｻﾞｷ ｱｵﾘ</v>
      </c>
      <c r="R656" s="2" t="str">
        <f t="shared" si="32"/>
        <v>MATSUZAKI Aori (04)</v>
      </c>
      <c r="S656" s="2" t="str">
        <f>IFERROR(IF($F656="","",INDEX(リスト!$C:$C,MATCH($F656,リスト!$B:$B,0))),"")</f>
        <v>26</v>
      </c>
      <c r="T656" s="2" t="str">
        <f>IFERROR(IF($K656="","",INDEX(リスト!$F:$F,MATCH($K656,リスト!$E:$E,0))),"")</f>
        <v>JPN</v>
      </c>
      <c r="U656" s="2" t="str">
        <f>IF($B656="","",RIGHT($G656*1000+200+COUNTIF($G$2:$G656,$G656),9))</f>
        <v>040523201</v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>京都外大西・京　都</v>
      </c>
    </row>
    <row r="657" spans="1:22" x14ac:dyDescent="0.45">
      <c r="A657" t="s">
        <v>3735</v>
      </c>
      <c r="B657">
        <v>656</v>
      </c>
      <c r="C657" t="s">
        <v>3769</v>
      </c>
      <c r="D657" t="s">
        <v>3770</v>
      </c>
      <c r="E657">
        <v>2</v>
      </c>
      <c r="F657" t="s">
        <v>107</v>
      </c>
      <c r="G657">
        <v>20050317</v>
      </c>
      <c r="H657" t="s">
        <v>3771</v>
      </c>
      <c r="I657" t="s">
        <v>1334</v>
      </c>
      <c r="J657" t="s">
        <v>1041</v>
      </c>
      <c r="K657" t="s">
        <v>141</v>
      </c>
      <c r="L657" t="s">
        <v>107</v>
      </c>
      <c r="M657" t="s">
        <v>766</v>
      </c>
      <c r="O657" s="2" t="str">
        <f>IFERROR(IF($B657="","",INDEX(所属情報!$E:$E,MATCH($A657,所属情報!$A:$A,0))),"")</f>
        <v>Kyoto Koka Women's Univ.</v>
      </c>
      <c r="P657" s="2" t="str">
        <f t="shared" si="30"/>
        <v>木村　亜弥 (2)</v>
      </c>
      <c r="Q657" s="2" t="str">
        <f t="shared" si="31"/>
        <v>ｷﾑﾗ ｱﾔ</v>
      </c>
      <c r="R657" s="2" t="str">
        <f t="shared" si="32"/>
        <v>KIMURA Aya (05)</v>
      </c>
      <c r="S657" s="2" t="str">
        <f>IFERROR(IF($F657="","",INDEX(リスト!$C:$C,MATCH($F657,リスト!$B:$B,0))),"")</f>
        <v>34</v>
      </c>
      <c r="T657" s="2" t="str">
        <f>IFERROR(IF($K657="","",INDEX(リスト!$F:$F,MATCH($K657,リスト!$E:$E,0))),"")</f>
        <v>JPN</v>
      </c>
      <c r="U657" s="2" t="str">
        <f>IF($B657="","",RIGHT($G657*1000+200+COUNTIF($G$2:$G657,$G657),9))</f>
        <v>050317202</v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>安田女子・広　島</v>
      </c>
    </row>
    <row r="658" spans="1:22" x14ac:dyDescent="0.45">
      <c r="A658" t="s">
        <v>3735</v>
      </c>
      <c r="B658">
        <v>657</v>
      </c>
      <c r="C658" t="s">
        <v>3772</v>
      </c>
      <c r="D658" t="s">
        <v>3773</v>
      </c>
      <c r="E658">
        <v>1</v>
      </c>
      <c r="F658" t="s">
        <v>113</v>
      </c>
      <c r="G658">
        <v>20050703</v>
      </c>
      <c r="H658" t="s">
        <v>3774</v>
      </c>
      <c r="I658" t="s">
        <v>3775</v>
      </c>
      <c r="J658" t="s">
        <v>3776</v>
      </c>
      <c r="K658" t="s">
        <v>141</v>
      </c>
      <c r="L658" t="s">
        <v>113</v>
      </c>
      <c r="M658" t="s">
        <v>3777</v>
      </c>
      <c r="O658" s="2" t="str">
        <f>IFERROR(IF($B658="","",INDEX(所属情報!$E:$E,MATCH($A658,所属情報!$A:$A,0))),"")</f>
        <v>Kyoto Koka Women's Univ.</v>
      </c>
      <c r="P658" s="2" t="str">
        <f t="shared" si="30"/>
        <v>植松　愛波 (1)</v>
      </c>
      <c r="Q658" s="2" t="str">
        <f t="shared" si="31"/>
        <v>ｳｴﾏﾂ ｱﾛﾊ</v>
      </c>
      <c r="R658" s="2" t="str">
        <f t="shared" si="32"/>
        <v>UEMATU Aroha (05)</v>
      </c>
      <c r="S658" s="2" t="str">
        <f>IFERROR(IF($F658="","",INDEX(リスト!$C:$C,MATCH($F658,リスト!$B:$B,0))),"")</f>
        <v>37</v>
      </c>
      <c r="T658" s="2" t="str">
        <f>IFERROR(IF($K658="","",INDEX(リスト!$F:$F,MATCH($K658,リスト!$E:$E,0))),"")</f>
        <v>JPN</v>
      </c>
      <c r="U658" s="2" t="str">
        <f>IF($B658="","",RIGHT($G658*1000+200+COUNTIF($G$2:$G658,$G658),9))</f>
        <v>050703201</v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>高松工芸・香　川</v>
      </c>
    </row>
    <row r="659" spans="1:22" x14ac:dyDescent="0.45">
      <c r="A659" t="s">
        <v>3735</v>
      </c>
      <c r="B659">
        <v>658</v>
      </c>
      <c r="C659" t="s">
        <v>3778</v>
      </c>
      <c r="D659" t="s">
        <v>3779</v>
      </c>
      <c r="E659">
        <v>1</v>
      </c>
      <c r="F659" t="s">
        <v>89</v>
      </c>
      <c r="G659">
        <v>20050928</v>
      </c>
      <c r="H659" t="s">
        <v>3780</v>
      </c>
      <c r="I659" t="s">
        <v>3781</v>
      </c>
      <c r="J659" t="s">
        <v>2662</v>
      </c>
      <c r="K659" t="s">
        <v>141</v>
      </c>
      <c r="L659" t="s">
        <v>89</v>
      </c>
      <c r="M659" t="s">
        <v>949</v>
      </c>
      <c r="O659" s="2" t="str">
        <f>IFERROR(IF($B659="","",INDEX(所属情報!$E:$E,MATCH($A659,所属情報!$A:$A,0))),"")</f>
        <v>Kyoto Koka Women's Univ.</v>
      </c>
      <c r="P659" s="2" t="str">
        <f t="shared" si="30"/>
        <v>大原　瑚子 (1)</v>
      </c>
      <c r="Q659" s="2" t="str">
        <f t="shared" si="31"/>
        <v>ｵｵﾊﾗ ｺｺ</v>
      </c>
      <c r="R659" s="2" t="str">
        <f t="shared" si="32"/>
        <v>OHARA Koko (05)</v>
      </c>
      <c r="S659" s="2" t="str">
        <f>IFERROR(IF($F659="","",INDEX(リスト!$C:$C,MATCH($F659,リスト!$B:$B,0))),"")</f>
        <v>25</v>
      </c>
      <c r="T659" s="2" t="str">
        <f>IFERROR(IF($K659="","",INDEX(リスト!$F:$F,MATCH($K659,リスト!$E:$E,0))),"")</f>
        <v>JPN</v>
      </c>
      <c r="U659" s="2" t="str">
        <f>IF($B659="","",RIGHT($G659*1000+200+COUNTIF($G$2:$G659,$G659),9))</f>
        <v>050928202</v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>比叡山・滋　賀</v>
      </c>
    </row>
    <row r="660" spans="1:22" x14ac:dyDescent="0.45">
      <c r="A660" t="s">
        <v>3735</v>
      </c>
      <c r="B660">
        <v>659</v>
      </c>
      <c r="C660" t="s">
        <v>3782</v>
      </c>
      <c r="D660" t="s">
        <v>3783</v>
      </c>
      <c r="E660">
        <v>1</v>
      </c>
      <c r="F660" t="s">
        <v>75</v>
      </c>
      <c r="G660">
        <v>20060105</v>
      </c>
      <c r="H660" t="s">
        <v>3784</v>
      </c>
      <c r="I660" t="s">
        <v>3785</v>
      </c>
      <c r="J660" t="s">
        <v>3786</v>
      </c>
      <c r="K660" t="s">
        <v>141</v>
      </c>
      <c r="L660" t="s">
        <v>75</v>
      </c>
      <c r="M660" t="s">
        <v>2439</v>
      </c>
      <c r="O660" s="2" t="str">
        <f>IFERROR(IF($B660="","",INDEX(所属情報!$E:$E,MATCH($A660,所属情報!$A:$A,0))),"")</f>
        <v>Kyoto Koka Women's Univ.</v>
      </c>
      <c r="P660" s="2" t="str">
        <f t="shared" si="30"/>
        <v>堀　結葉 (1)</v>
      </c>
      <c r="Q660" s="2" t="str">
        <f t="shared" si="31"/>
        <v>ﾎﾘ ﾕｲﾊ</v>
      </c>
      <c r="R660" s="2" t="str">
        <f t="shared" si="32"/>
        <v>HORI Yuiha (06)</v>
      </c>
      <c r="S660" s="2" t="str">
        <f>IFERROR(IF($F660="","",INDEX(リスト!$C:$C,MATCH($F660,リスト!$B:$B,0))),"")</f>
        <v>18</v>
      </c>
      <c r="T660" s="2" t="str">
        <f>IFERROR(IF($K660="","",INDEX(リスト!$F:$F,MATCH($K660,リスト!$E:$E,0))),"")</f>
        <v>JPN</v>
      </c>
      <c r="U660" s="2" t="str">
        <f>IF($B660="","",RIGHT($G660*1000+200+COUNTIF($G$2:$G660,$G660),9))</f>
        <v>060105202</v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>鯖江・福　井</v>
      </c>
    </row>
    <row r="661" spans="1:22" x14ac:dyDescent="0.45">
      <c r="A661" t="s">
        <v>3787</v>
      </c>
      <c r="B661">
        <v>660</v>
      </c>
      <c r="C661" t="s">
        <v>3788</v>
      </c>
      <c r="D661" t="s">
        <v>3789</v>
      </c>
      <c r="E661">
        <v>4</v>
      </c>
      <c r="F661" t="s">
        <v>93</v>
      </c>
      <c r="G661">
        <v>20030128</v>
      </c>
      <c r="H661" t="s">
        <v>3790</v>
      </c>
      <c r="I661" t="s">
        <v>3791</v>
      </c>
      <c r="J661" t="s">
        <v>3792</v>
      </c>
      <c r="K661" t="s">
        <v>141</v>
      </c>
      <c r="L661" t="s">
        <v>93</v>
      </c>
      <c r="M661" t="s">
        <v>1135</v>
      </c>
      <c r="O661" s="2" t="str">
        <f>IFERROR(IF($B661="","",INDEX(所属情報!$E:$E,MATCH($A661,所属情報!$A:$A,0))),"")</f>
        <v>Biwako Seikei Sport Coll.</v>
      </c>
      <c r="P661" s="2" t="str">
        <f t="shared" si="30"/>
        <v>島中　初音 (4)</v>
      </c>
      <c r="Q661" s="2" t="str">
        <f t="shared" si="31"/>
        <v>ｼﾏﾅｶ ﾊﾂﾈ</v>
      </c>
      <c r="R661" s="2" t="str">
        <f t="shared" si="32"/>
        <v>SHIMANAKA Hatsune (03)</v>
      </c>
      <c r="S661" s="2" t="str">
        <f>IFERROR(IF($F661="","",INDEX(リスト!$C:$C,MATCH($F661,リスト!$B:$B,0))),"")</f>
        <v>27</v>
      </c>
      <c r="T661" s="2" t="str">
        <f>IFERROR(IF($K661="","",INDEX(リスト!$F:$F,MATCH($K661,リスト!$E:$E,0))),"")</f>
        <v>JPN</v>
      </c>
      <c r="U661" s="2" t="str">
        <f>IF($B661="","",RIGHT($G661*1000+200+COUNTIF($G$2:$G661,$G661),9))</f>
        <v>030128202</v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>大阪成蹊女子・大　阪</v>
      </c>
    </row>
    <row r="662" spans="1:22" x14ac:dyDescent="0.45">
      <c r="A662" t="s">
        <v>3787</v>
      </c>
      <c r="B662">
        <v>661</v>
      </c>
      <c r="C662" t="s">
        <v>3793</v>
      </c>
      <c r="D662" t="s">
        <v>3794</v>
      </c>
      <c r="E662">
        <v>4</v>
      </c>
      <c r="F662" t="s">
        <v>89</v>
      </c>
      <c r="G662">
        <v>20020820</v>
      </c>
      <c r="H662" t="s">
        <v>3795</v>
      </c>
      <c r="I662" t="s">
        <v>3796</v>
      </c>
      <c r="J662" t="s">
        <v>1959</v>
      </c>
      <c r="K662" t="s">
        <v>141</v>
      </c>
      <c r="L662" t="s">
        <v>93</v>
      </c>
      <c r="M662" t="s">
        <v>3797</v>
      </c>
      <c r="O662" s="2" t="str">
        <f>IFERROR(IF($B662="","",INDEX(所属情報!$E:$E,MATCH($A662,所属情報!$A:$A,0))),"")</f>
        <v>Biwako Seikei Sport Coll.</v>
      </c>
      <c r="P662" s="2" t="str">
        <f t="shared" si="30"/>
        <v>中藤　望 (4)</v>
      </c>
      <c r="Q662" s="2" t="str">
        <f t="shared" si="31"/>
        <v>ﾅｶﾄｳ ﾉｿﾞﾐ</v>
      </c>
      <c r="R662" s="2" t="str">
        <f t="shared" si="32"/>
        <v>NAKATO Nozomi (02)</v>
      </c>
      <c r="S662" s="2" t="str">
        <f>IFERROR(IF($F662="","",INDEX(リスト!$C:$C,MATCH($F662,リスト!$B:$B,0))),"")</f>
        <v>25</v>
      </c>
      <c r="T662" s="2" t="str">
        <f>IFERROR(IF($K662="","",INDEX(リスト!$F:$F,MATCH($K662,リスト!$E:$E,0))),"")</f>
        <v>JPN</v>
      </c>
      <c r="U662" s="2" t="str">
        <f>IF($B662="","",RIGHT($G662*1000+200+COUNTIF($G$2:$G662,$G662),9))</f>
        <v>020820201</v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>懐風館・大　阪</v>
      </c>
    </row>
    <row r="663" spans="1:22" x14ac:dyDescent="0.45">
      <c r="A663" t="s">
        <v>3787</v>
      </c>
      <c r="B663">
        <v>662</v>
      </c>
      <c r="C663" t="s">
        <v>3798</v>
      </c>
      <c r="D663" t="s">
        <v>3799</v>
      </c>
      <c r="E663">
        <v>4</v>
      </c>
      <c r="F663" t="s">
        <v>89</v>
      </c>
      <c r="G663">
        <v>20020629</v>
      </c>
      <c r="H663" t="s">
        <v>3800</v>
      </c>
      <c r="I663" t="s">
        <v>1623</v>
      </c>
      <c r="J663" t="s">
        <v>1112</v>
      </c>
      <c r="K663" t="s">
        <v>141</v>
      </c>
      <c r="L663" t="s">
        <v>93</v>
      </c>
      <c r="M663" t="s">
        <v>1135</v>
      </c>
      <c r="O663" s="2" t="str">
        <f>IFERROR(IF($B663="","",INDEX(所属情報!$E:$E,MATCH($A663,所属情報!$A:$A,0))),"")</f>
        <v>Biwako Seikei Sport Coll.</v>
      </c>
      <c r="P663" s="2" t="str">
        <f t="shared" si="30"/>
        <v>林　真奈美 (4)</v>
      </c>
      <c r="Q663" s="2" t="str">
        <f t="shared" si="31"/>
        <v>ﾊﾔｼ ﾏﾅﾐ</v>
      </c>
      <c r="R663" s="2" t="str">
        <f t="shared" si="32"/>
        <v>HAYASHI Manami (02)</v>
      </c>
      <c r="S663" s="2" t="str">
        <f>IFERROR(IF($F663="","",INDEX(リスト!$C:$C,MATCH($F663,リスト!$B:$B,0))),"")</f>
        <v>25</v>
      </c>
      <c r="T663" s="2" t="str">
        <f>IFERROR(IF($K663="","",INDEX(リスト!$F:$F,MATCH($K663,リスト!$E:$E,0))),"")</f>
        <v>JPN</v>
      </c>
      <c r="U663" s="2" t="str">
        <f>IF($B663="","",RIGHT($G663*1000+200+COUNTIF($G$2:$G663,$G663),9))</f>
        <v>020629201</v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>大阪成蹊女子・大　阪</v>
      </c>
    </row>
    <row r="664" spans="1:22" x14ac:dyDescent="0.45">
      <c r="A664" t="s">
        <v>3787</v>
      </c>
      <c r="B664">
        <v>663</v>
      </c>
      <c r="C664" t="s">
        <v>3801</v>
      </c>
      <c r="D664" t="s">
        <v>3802</v>
      </c>
      <c r="E664">
        <v>3</v>
      </c>
      <c r="F664" t="s">
        <v>89</v>
      </c>
      <c r="G664">
        <v>20040117</v>
      </c>
      <c r="H664" t="s">
        <v>3803</v>
      </c>
      <c r="I664" t="s">
        <v>3612</v>
      </c>
      <c r="J664" t="s">
        <v>1901</v>
      </c>
      <c r="K664" t="s">
        <v>141</v>
      </c>
      <c r="L664" t="s">
        <v>113</v>
      </c>
      <c r="M664" t="s">
        <v>3067</v>
      </c>
      <c r="O664" s="2" t="str">
        <f>IFERROR(IF($B664="","",INDEX(所属情報!$E:$E,MATCH($A664,所属情報!$A:$A,0))),"")</f>
        <v>Biwako Seikei Sport Coll.</v>
      </c>
      <c r="P664" s="2" t="str">
        <f t="shared" si="30"/>
        <v>大西　夢七 (3)</v>
      </c>
      <c r="Q664" s="2" t="str">
        <f t="shared" si="31"/>
        <v>ｵｵﾆｼ ﾕﾒﾅ</v>
      </c>
      <c r="R664" s="2" t="str">
        <f t="shared" si="32"/>
        <v>ONISHI Yumena (04)</v>
      </c>
      <c r="S664" s="2" t="str">
        <f>IFERROR(IF($F664="","",INDEX(リスト!$C:$C,MATCH($F664,リスト!$B:$B,0))),"")</f>
        <v>25</v>
      </c>
      <c r="T664" s="2" t="str">
        <f>IFERROR(IF($K664="","",INDEX(リスト!$F:$F,MATCH($K664,リスト!$E:$E,0))),"")</f>
        <v>JPN</v>
      </c>
      <c r="U664" s="2" t="str">
        <f>IF($B664="","",RIGHT($G664*1000+200+COUNTIF($G$2:$G664,$G664),9))</f>
        <v>040117201</v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>高瀬・香　川</v>
      </c>
    </row>
    <row r="665" spans="1:22" x14ac:dyDescent="0.45">
      <c r="A665" t="s">
        <v>3787</v>
      </c>
      <c r="B665">
        <v>664</v>
      </c>
      <c r="C665" t="s">
        <v>3804</v>
      </c>
      <c r="D665" t="s">
        <v>3805</v>
      </c>
      <c r="E665">
        <v>3</v>
      </c>
      <c r="F665" t="s">
        <v>89</v>
      </c>
      <c r="G665">
        <v>20040105</v>
      </c>
      <c r="H665" t="s">
        <v>3806</v>
      </c>
      <c r="I665" t="s">
        <v>3807</v>
      </c>
      <c r="J665" t="s">
        <v>1180</v>
      </c>
      <c r="K665" t="s">
        <v>141</v>
      </c>
      <c r="L665" t="s">
        <v>89</v>
      </c>
      <c r="M665" t="s">
        <v>3808</v>
      </c>
      <c r="O665" s="2" t="str">
        <f>IFERROR(IF($B665="","",INDEX(所属情報!$E:$E,MATCH($A665,所属情報!$A:$A,0))),"")</f>
        <v>Biwako Seikei Sport Coll.</v>
      </c>
      <c r="P665" s="2" t="str">
        <f t="shared" si="30"/>
        <v>中部　遥 (3)</v>
      </c>
      <c r="Q665" s="2" t="str">
        <f t="shared" si="31"/>
        <v>ﾅｶﾍﾞ ﾊﾙｶ</v>
      </c>
      <c r="R665" s="2" t="str">
        <f t="shared" si="32"/>
        <v>NAKABE Haruka (04)</v>
      </c>
      <c r="S665" s="2" t="str">
        <f>IFERROR(IF($F665="","",INDEX(リスト!$C:$C,MATCH($F665,リスト!$B:$B,0))),"")</f>
        <v>25</v>
      </c>
      <c r="T665" s="2" t="str">
        <f>IFERROR(IF($K665="","",INDEX(リスト!$F:$F,MATCH($K665,リスト!$E:$E,0))),"")</f>
        <v>JPN</v>
      </c>
      <c r="U665" s="2" t="str">
        <f>IF($B665="","",RIGHT($G665*1000+200+COUNTIF($G$2:$G665,$G665),9))</f>
        <v>040105201</v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>滋賀学園・滋　賀</v>
      </c>
    </row>
    <row r="666" spans="1:22" x14ac:dyDescent="0.45">
      <c r="A666" t="s">
        <v>3787</v>
      </c>
      <c r="B666">
        <v>665</v>
      </c>
      <c r="C666" t="s">
        <v>3809</v>
      </c>
      <c r="D666" t="s">
        <v>3810</v>
      </c>
      <c r="E666">
        <v>3</v>
      </c>
      <c r="F666" t="s">
        <v>93</v>
      </c>
      <c r="G666">
        <v>20040329</v>
      </c>
      <c r="H666" t="s">
        <v>3811</v>
      </c>
      <c r="I666" t="s">
        <v>3812</v>
      </c>
      <c r="J666" t="s">
        <v>3813</v>
      </c>
      <c r="K666" t="s">
        <v>141</v>
      </c>
      <c r="L666" t="s">
        <v>93</v>
      </c>
      <c r="M666" t="s">
        <v>2072</v>
      </c>
      <c r="O666" s="2" t="str">
        <f>IFERROR(IF($B666="","",INDEX(所属情報!$E:$E,MATCH($A666,所属情報!$A:$A,0))),"")</f>
        <v>Biwako Seikei Sport Coll.</v>
      </c>
      <c r="P666" s="2" t="str">
        <f t="shared" si="30"/>
        <v>瀬尾　あやす (3)</v>
      </c>
      <c r="Q666" s="2" t="str">
        <f t="shared" si="31"/>
        <v>ｾｵ ｱﾔｽ</v>
      </c>
      <c r="R666" s="2" t="str">
        <f t="shared" si="32"/>
        <v>SEO Ayasu (04)</v>
      </c>
      <c r="S666" s="2" t="str">
        <f>IFERROR(IF($F666="","",INDEX(リスト!$C:$C,MATCH($F666,リスト!$B:$B,0))),"")</f>
        <v>27</v>
      </c>
      <c r="T666" s="2" t="str">
        <f>IFERROR(IF($K666="","",INDEX(リスト!$F:$F,MATCH($K666,リスト!$E:$E,0))),"")</f>
        <v>JPN</v>
      </c>
      <c r="U666" s="2" t="str">
        <f>IF($B666="","",RIGHT($G666*1000+200+COUNTIF($G$2:$G666,$G666),9))</f>
        <v>040329202</v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>桜宮・大　阪</v>
      </c>
    </row>
    <row r="667" spans="1:22" x14ac:dyDescent="0.45">
      <c r="A667" t="s">
        <v>3787</v>
      </c>
      <c r="B667">
        <v>666</v>
      </c>
      <c r="C667" t="s">
        <v>3814</v>
      </c>
      <c r="D667" t="s">
        <v>3815</v>
      </c>
      <c r="E667">
        <v>3</v>
      </c>
      <c r="F667" t="s">
        <v>89</v>
      </c>
      <c r="G667">
        <v>20030909</v>
      </c>
      <c r="H667" t="s">
        <v>3816</v>
      </c>
      <c r="I667" t="s">
        <v>3261</v>
      </c>
      <c r="J667" t="s">
        <v>3817</v>
      </c>
      <c r="K667" t="s">
        <v>141</v>
      </c>
      <c r="L667" t="s">
        <v>93</v>
      </c>
      <c r="M667" t="s">
        <v>2072</v>
      </c>
      <c r="O667" s="2" t="str">
        <f>IFERROR(IF($B667="","",INDEX(所属情報!$E:$E,MATCH($A667,所属情報!$A:$A,0))),"")</f>
        <v>Biwako Seikei Sport Coll.</v>
      </c>
      <c r="P667" s="2" t="str">
        <f t="shared" si="30"/>
        <v>正木　恵 (3)</v>
      </c>
      <c r="Q667" s="2" t="str">
        <f t="shared" si="31"/>
        <v>ﾏｻｷ ﾒｸﾞﾐ</v>
      </c>
      <c r="R667" s="2" t="str">
        <f t="shared" si="32"/>
        <v>MASAKI Megumi (03)</v>
      </c>
      <c r="S667" s="2" t="str">
        <f>IFERROR(IF($F667="","",INDEX(リスト!$C:$C,MATCH($F667,リスト!$B:$B,0))),"")</f>
        <v>25</v>
      </c>
      <c r="T667" s="2" t="str">
        <f>IFERROR(IF($K667="","",INDEX(リスト!$F:$F,MATCH($K667,リスト!$E:$E,0))),"")</f>
        <v>JPN</v>
      </c>
      <c r="U667" s="2" t="str">
        <f>IF($B667="","",RIGHT($G667*1000+200+COUNTIF($G$2:$G667,$G667),9))</f>
        <v>030909201</v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>桜宮・大　阪</v>
      </c>
    </row>
    <row r="668" spans="1:22" x14ac:dyDescent="0.45">
      <c r="A668" t="s">
        <v>3787</v>
      </c>
      <c r="B668">
        <v>667</v>
      </c>
      <c r="C668" t="s">
        <v>3818</v>
      </c>
      <c r="D668" t="s">
        <v>3819</v>
      </c>
      <c r="E668">
        <v>2</v>
      </c>
      <c r="F668" t="s">
        <v>97</v>
      </c>
      <c r="G668">
        <v>20041116</v>
      </c>
      <c r="I668" t="s">
        <v>2043</v>
      </c>
      <c r="J668" t="s">
        <v>1175</v>
      </c>
      <c r="K668" t="s">
        <v>141</v>
      </c>
      <c r="L668" t="s">
        <v>97</v>
      </c>
      <c r="M668" t="s">
        <v>1373</v>
      </c>
      <c r="O668" s="2" t="str">
        <f>IFERROR(IF($B668="","",INDEX(所属情報!$E:$E,MATCH($A668,所属情報!$A:$A,0))),"")</f>
        <v>Biwako Seikei Sport Coll.</v>
      </c>
      <c r="P668" s="2" t="str">
        <f t="shared" si="30"/>
        <v>水谷　和佳奈 (2)</v>
      </c>
      <c r="Q668" s="2" t="str">
        <f t="shared" si="31"/>
        <v>ﾐｽﾞﾀﾆ ﾜｶﾅ</v>
      </c>
      <c r="R668" s="2" t="str">
        <f t="shared" si="32"/>
        <v>MIZUTANI Wakana (04)</v>
      </c>
      <c r="S668" s="2" t="str">
        <f>IFERROR(IF($F668="","",INDEX(リスト!$C:$C,MATCH($F668,リスト!$B:$B,0))),"")</f>
        <v>29</v>
      </c>
      <c r="T668" s="2" t="str">
        <f>IFERROR(IF($K668="","",INDEX(リスト!$F:$F,MATCH($K668,リスト!$E:$E,0))),"")</f>
        <v>JPN</v>
      </c>
      <c r="U668" s="2" t="str">
        <f>IF($B668="","",RIGHT($G668*1000+200+COUNTIF($G$2:$G668,$G668),9))</f>
        <v>041116201</v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>添上・奈　良</v>
      </c>
    </row>
    <row r="669" spans="1:22" x14ac:dyDescent="0.45">
      <c r="A669" t="s">
        <v>3787</v>
      </c>
      <c r="B669">
        <v>668</v>
      </c>
      <c r="C669" t="s">
        <v>3820</v>
      </c>
      <c r="D669" t="s">
        <v>3821</v>
      </c>
      <c r="E669">
        <v>2</v>
      </c>
      <c r="F669" t="s">
        <v>119</v>
      </c>
      <c r="G669">
        <v>20040803</v>
      </c>
      <c r="I669" t="s">
        <v>3822</v>
      </c>
      <c r="J669" t="s">
        <v>3823</v>
      </c>
      <c r="K669" t="s">
        <v>141</v>
      </c>
      <c r="L669" t="s">
        <v>119</v>
      </c>
      <c r="M669" t="s">
        <v>3824</v>
      </c>
      <c r="O669" s="2" t="str">
        <f>IFERROR(IF($B669="","",INDEX(所属情報!$E:$E,MATCH($A669,所属情報!$A:$A,0))),"")</f>
        <v>Biwako Seikei Sport Coll.</v>
      </c>
      <c r="P669" s="2" t="str">
        <f t="shared" si="30"/>
        <v>副島　珠華 (2)</v>
      </c>
      <c r="Q669" s="2" t="str">
        <f t="shared" si="31"/>
        <v>ｿｴｼﾞﾏ ｼﾞｭｶ</v>
      </c>
      <c r="R669" s="2" t="str">
        <f t="shared" si="32"/>
        <v>SOEJIMA Juka (04)</v>
      </c>
      <c r="S669" s="2" t="str">
        <f>IFERROR(IF($F669="","",INDEX(リスト!$C:$C,MATCH($F669,リスト!$B:$B,0))),"")</f>
        <v>40</v>
      </c>
      <c r="T669" s="2" t="str">
        <f>IFERROR(IF($K669="","",INDEX(リスト!$F:$F,MATCH($K669,リスト!$E:$E,0))),"")</f>
        <v>JPN</v>
      </c>
      <c r="U669" s="2" t="str">
        <f>IF($B669="","",RIGHT($G669*1000+200+COUNTIF($G$2:$G669,$G669),9))</f>
        <v>040803201</v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>福岡大若葉・福　岡</v>
      </c>
    </row>
    <row r="670" spans="1:22" x14ac:dyDescent="0.45">
      <c r="A670" t="s">
        <v>3787</v>
      </c>
      <c r="B670">
        <v>669</v>
      </c>
      <c r="C670" t="s">
        <v>3825</v>
      </c>
      <c r="D670" t="s">
        <v>3826</v>
      </c>
      <c r="E670">
        <v>2</v>
      </c>
      <c r="F670" t="s">
        <v>91</v>
      </c>
      <c r="G670">
        <v>20041116</v>
      </c>
      <c r="I670" t="s">
        <v>3827</v>
      </c>
      <c r="J670" t="s">
        <v>3828</v>
      </c>
      <c r="K670" t="s">
        <v>141</v>
      </c>
      <c r="L670" t="s">
        <v>91</v>
      </c>
      <c r="M670" t="s">
        <v>3829</v>
      </c>
      <c r="O670" s="2" t="str">
        <f>IFERROR(IF($B670="","",INDEX(所属情報!$E:$E,MATCH($A670,所属情報!$A:$A,0))),"")</f>
        <v>Biwako Seikei Sport Coll.</v>
      </c>
      <c r="P670" s="2" t="str">
        <f t="shared" si="30"/>
        <v>畑　味伽 (2)</v>
      </c>
      <c r="Q670" s="2" t="str">
        <f t="shared" si="31"/>
        <v>ﾊﾀ ﾐｶ</v>
      </c>
      <c r="R670" s="2" t="str">
        <f t="shared" si="32"/>
        <v>HATA Mika (04)</v>
      </c>
      <c r="S670" s="2" t="str">
        <f>IFERROR(IF($F670="","",INDEX(リスト!$C:$C,MATCH($F670,リスト!$B:$B,0))),"")</f>
        <v>26</v>
      </c>
      <c r="T670" s="2" t="str">
        <f>IFERROR(IF($K670="","",INDEX(リスト!$F:$F,MATCH($K670,リスト!$E:$E,0))),"")</f>
        <v>JPN</v>
      </c>
      <c r="U670" s="2" t="str">
        <f>IF($B670="","",RIGHT($G670*1000+200+COUNTIF($G$2:$G670,$G670),9))</f>
        <v>041116202</v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>京都先端科学大附属・京　都</v>
      </c>
    </row>
    <row r="671" spans="1:22" x14ac:dyDescent="0.45">
      <c r="A671" t="s">
        <v>3787</v>
      </c>
      <c r="B671">
        <v>670</v>
      </c>
      <c r="C671" t="s">
        <v>3830</v>
      </c>
      <c r="D671" t="s">
        <v>3831</v>
      </c>
      <c r="E671">
        <v>2</v>
      </c>
      <c r="F671" t="s">
        <v>968</v>
      </c>
      <c r="G671">
        <v>20041113</v>
      </c>
      <c r="H671" t="s">
        <v>3832</v>
      </c>
      <c r="I671" t="s">
        <v>2080</v>
      </c>
      <c r="J671" t="s">
        <v>948</v>
      </c>
      <c r="K671" t="s">
        <v>141</v>
      </c>
      <c r="L671" t="s">
        <v>89</v>
      </c>
      <c r="M671" t="s">
        <v>3833</v>
      </c>
      <c r="O671" s="2" t="str">
        <f>IFERROR(IF($B671="","",INDEX(所属情報!$E:$E,MATCH($A671,所属情報!$A:$A,0))),"")</f>
        <v>Biwako Seikei Sport Coll.</v>
      </c>
      <c r="P671" s="2" t="str">
        <f t="shared" si="30"/>
        <v>杉本　響 (2)</v>
      </c>
      <c r="Q671" s="2" t="str">
        <f t="shared" si="31"/>
        <v>ｽｷﾞﾓﾄ ﾕﾗ</v>
      </c>
      <c r="R671" s="2" t="str">
        <f t="shared" si="32"/>
        <v>SUGIMOTO Yura (04)</v>
      </c>
      <c r="S671" s="2" t="str">
        <f>IFERROR(IF($F671="","",INDEX(リスト!$C:$C,MATCH($F671,リスト!$B:$B,0))),"")</f>
        <v>49</v>
      </c>
      <c r="T671" s="2" t="str">
        <f>IFERROR(IF($K671="","",INDEX(リスト!$F:$F,MATCH($K671,リスト!$E:$E,0))),"")</f>
        <v>JPN</v>
      </c>
      <c r="U671" s="2" t="str">
        <f>IF($B671="","",RIGHT($G671*1000+200+COUNTIF($G$2:$G671,$G671),9))</f>
        <v>041113201</v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>草津・滋　賀</v>
      </c>
    </row>
    <row r="672" spans="1:22" x14ac:dyDescent="0.45">
      <c r="A672" t="s">
        <v>3787</v>
      </c>
      <c r="B672">
        <v>671</v>
      </c>
      <c r="C672" t="s">
        <v>3834</v>
      </c>
      <c r="D672" t="s">
        <v>3835</v>
      </c>
      <c r="E672">
        <v>2</v>
      </c>
      <c r="F672" t="s">
        <v>968</v>
      </c>
      <c r="G672">
        <v>20041019</v>
      </c>
      <c r="H672" t="s">
        <v>3836</v>
      </c>
      <c r="I672" t="s">
        <v>2109</v>
      </c>
      <c r="J672" t="s">
        <v>965</v>
      </c>
      <c r="K672" t="s">
        <v>141</v>
      </c>
      <c r="L672" t="s">
        <v>89</v>
      </c>
      <c r="M672" t="s">
        <v>3837</v>
      </c>
      <c r="O672" s="2" t="str">
        <f>IFERROR(IF($B672="","",INDEX(所属情報!$E:$E,MATCH($A672,所属情報!$A:$A,0))),"")</f>
        <v>Biwako Seikei Sport Coll.</v>
      </c>
      <c r="P672" s="2" t="str">
        <f t="shared" si="30"/>
        <v>横田　亜依 (2)</v>
      </c>
      <c r="Q672" s="2" t="str">
        <f t="shared" si="31"/>
        <v>ﾖｺﾀ ｱｲ</v>
      </c>
      <c r="R672" s="2" t="str">
        <f t="shared" si="32"/>
        <v>YOKOTA Ai (04)</v>
      </c>
      <c r="S672" s="2" t="str">
        <f>IFERROR(IF($F672="","",INDEX(リスト!$C:$C,MATCH($F672,リスト!$B:$B,0))),"")</f>
        <v>49</v>
      </c>
      <c r="T672" s="2" t="str">
        <f>IFERROR(IF($K672="","",INDEX(リスト!$F:$F,MATCH($K672,リスト!$E:$E,0))),"")</f>
        <v>JPN</v>
      </c>
      <c r="U672" s="2" t="str">
        <f>IF($B672="","",RIGHT($G672*1000+200+COUNTIF($G$2:$G672,$G672),9))</f>
        <v>041019203</v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>堅田・滋　賀</v>
      </c>
    </row>
    <row r="673" spans="1:22" x14ac:dyDescent="0.45">
      <c r="A673" t="s">
        <v>3787</v>
      </c>
      <c r="B673">
        <v>672</v>
      </c>
      <c r="C673" t="s">
        <v>3838</v>
      </c>
      <c r="D673" t="s">
        <v>3839</v>
      </c>
      <c r="E673">
        <v>2</v>
      </c>
      <c r="F673" t="s">
        <v>89</v>
      </c>
      <c r="G673">
        <v>20050111</v>
      </c>
      <c r="H673" t="s">
        <v>3840</v>
      </c>
      <c r="I673" t="s">
        <v>3841</v>
      </c>
      <c r="J673" t="s">
        <v>1516</v>
      </c>
      <c r="K673" t="s">
        <v>141</v>
      </c>
      <c r="L673" t="s">
        <v>89</v>
      </c>
      <c r="M673" t="s">
        <v>3842</v>
      </c>
      <c r="O673" s="2" t="str">
        <f>IFERROR(IF($B673="","",INDEX(所属情報!$E:$E,MATCH($A673,所属情報!$A:$A,0))),"")</f>
        <v>Biwako Seikei Sport Coll.</v>
      </c>
      <c r="P673" s="2" t="str">
        <f t="shared" si="30"/>
        <v>倉田　怜奈 (2)</v>
      </c>
      <c r="Q673" s="2" t="str">
        <f t="shared" si="31"/>
        <v>ｸﾗﾀ ﾚﾅ</v>
      </c>
      <c r="R673" s="2" t="str">
        <f t="shared" si="32"/>
        <v>KURATA Rena (05)</v>
      </c>
      <c r="S673" s="2" t="str">
        <f>IFERROR(IF($F673="","",INDEX(リスト!$C:$C,MATCH($F673,リスト!$B:$B,0))),"")</f>
        <v>25</v>
      </c>
      <c r="T673" s="2" t="str">
        <f>IFERROR(IF($K673="","",INDEX(リスト!$F:$F,MATCH($K673,リスト!$E:$E,0))),"")</f>
        <v>JPN</v>
      </c>
      <c r="U673" s="2" t="str">
        <f>IF($B673="","",RIGHT($G673*1000+200+COUNTIF($G$2:$G673,$G673),9))</f>
        <v>050111201</v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>光泉カトリック・滋　賀</v>
      </c>
    </row>
    <row r="674" spans="1:22" x14ac:dyDescent="0.45">
      <c r="A674" t="s">
        <v>3787</v>
      </c>
      <c r="B674">
        <v>673</v>
      </c>
      <c r="C674" t="s">
        <v>3843</v>
      </c>
      <c r="D674" t="s">
        <v>3844</v>
      </c>
      <c r="E674">
        <v>2</v>
      </c>
      <c r="F674" t="s">
        <v>968</v>
      </c>
      <c r="G674">
        <v>20041201</v>
      </c>
      <c r="H674" t="s">
        <v>3845</v>
      </c>
      <c r="I674" t="s">
        <v>3846</v>
      </c>
      <c r="J674" t="s">
        <v>2591</v>
      </c>
      <c r="K674" t="s">
        <v>141</v>
      </c>
      <c r="L674" t="s">
        <v>107</v>
      </c>
      <c r="M674" t="s">
        <v>3436</v>
      </c>
      <c r="O674" s="2" t="str">
        <f>IFERROR(IF($B674="","",INDEX(所属情報!$E:$E,MATCH($A674,所属情報!$A:$A,0))),"")</f>
        <v>Biwako Seikei Sport Coll.</v>
      </c>
      <c r="P674" s="2" t="str">
        <f t="shared" si="30"/>
        <v>蒲生　彩水 (2)</v>
      </c>
      <c r="Q674" s="2" t="str">
        <f t="shared" si="31"/>
        <v>ｶﾞﾓｳ ｱﾔﾐ</v>
      </c>
      <c r="R674" s="2" t="str">
        <f t="shared" si="32"/>
        <v>GAMO Ayami (04)</v>
      </c>
      <c r="S674" s="2" t="str">
        <f>IFERROR(IF($F674="","",INDEX(リスト!$C:$C,MATCH($F674,リスト!$B:$B,0))),"")</f>
        <v>49</v>
      </c>
      <c r="T674" s="2" t="str">
        <f>IFERROR(IF($K674="","",INDEX(リスト!$F:$F,MATCH($K674,リスト!$E:$E,0))),"")</f>
        <v>JPN</v>
      </c>
      <c r="U674" s="2" t="str">
        <f>IF($B674="","",RIGHT($G674*1000+200+COUNTIF($G$2:$G674,$G674),9))</f>
        <v>041201202</v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>広島工業大・広　島</v>
      </c>
    </row>
    <row r="675" spans="1:22" x14ac:dyDescent="0.45">
      <c r="A675" t="s">
        <v>3787</v>
      </c>
      <c r="B675">
        <v>674</v>
      </c>
      <c r="C675" t="s">
        <v>3847</v>
      </c>
      <c r="D675" t="s">
        <v>3848</v>
      </c>
      <c r="E675">
        <v>2</v>
      </c>
      <c r="F675" t="s">
        <v>91</v>
      </c>
      <c r="G675">
        <v>20040827</v>
      </c>
      <c r="H675" t="s">
        <v>3849</v>
      </c>
      <c r="I675" t="s">
        <v>3850</v>
      </c>
      <c r="J675" t="s">
        <v>3851</v>
      </c>
      <c r="K675" t="s">
        <v>141</v>
      </c>
      <c r="L675" t="s">
        <v>91</v>
      </c>
      <c r="M675" t="s">
        <v>3852</v>
      </c>
      <c r="O675" s="2" t="str">
        <f>IFERROR(IF($B675="","",INDEX(所属情報!$E:$E,MATCH($A675,所属情報!$A:$A,0))),"")</f>
        <v>Biwako Seikei Sport Coll.</v>
      </c>
      <c r="P675" s="2" t="str">
        <f t="shared" si="30"/>
        <v>大倉　倭歌 (2)</v>
      </c>
      <c r="Q675" s="2" t="str">
        <f t="shared" si="31"/>
        <v>ｵｵｸﾗ ﾜｶ</v>
      </c>
      <c r="R675" s="2" t="str">
        <f t="shared" si="32"/>
        <v>OKURA Waka (04)</v>
      </c>
      <c r="S675" s="2" t="str">
        <f>IFERROR(IF($F675="","",INDEX(リスト!$C:$C,MATCH($F675,リスト!$B:$B,0))),"")</f>
        <v>26</v>
      </c>
      <c r="T675" s="2" t="str">
        <f>IFERROR(IF($K675="","",INDEX(リスト!$F:$F,MATCH($K675,リスト!$E:$E,0))),"")</f>
        <v>JPN</v>
      </c>
      <c r="U675" s="2" t="str">
        <f>IF($B675="","",RIGHT($G675*1000+200+COUNTIF($G$2:$G675,$G675),9))</f>
        <v>040827202</v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>園部・京　都</v>
      </c>
    </row>
    <row r="676" spans="1:22" x14ac:dyDescent="0.45">
      <c r="A676" t="s">
        <v>3853</v>
      </c>
      <c r="B676">
        <v>675</v>
      </c>
      <c r="C676" t="s">
        <v>3854</v>
      </c>
      <c r="D676" t="s">
        <v>3855</v>
      </c>
      <c r="E676">
        <v>4</v>
      </c>
      <c r="F676" t="s">
        <v>93</v>
      </c>
      <c r="G676">
        <v>20020413</v>
      </c>
      <c r="H676" t="s">
        <v>3856</v>
      </c>
      <c r="I676" t="s">
        <v>1416</v>
      </c>
      <c r="J676" t="s">
        <v>1863</v>
      </c>
      <c r="K676" t="s">
        <v>141</v>
      </c>
      <c r="L676" t="s">
        <v>93</v>
      </c>
      <c r="M676" t="s">
        <v>783</v>
      </c>
      <c r="O676" s="2" t="str">
        <f>IFERROR(IF($B676="","",INDEX(所属情報!$E:$E,MATCH($A676,所属情報!$A:$A,0))),"")</f>
        <v>Osaka Sangyo Univ.</v>
      </c>
      <c r="P676" s="2" t="str">
        <f t="shared" si="30"/>
        <v>吉村　知華 (4)</v>
      </c>
      <c r="Q676" s="2" t="str">
        <f t="shared" si="31"/>
        <v>ﾖｼﾑﾗ ﾄﾓｶ</v>
      </c>
      <c r="R676" s="2" t="str">
        <f t="shared" si="32"/>
        <v>YOSHIMURA Tomoka (02)</v>
      </c>
      <c r="S676" s="2" t="str">
        <f>IFERROR(IF($F676="","",INDEX(リスト!$C:$C,MATCH($F676,リスト!$B:$B,0))),"")</f>
        <v>27</v>
      </c>
      <c r="T676" s="2" t="str">
        <f>IFERROR(IF($K676="","",INDEX(リスト!$F:$F,MATCH($K676,リスト!$E:$E,0))),"")</f>
        <v>JPN</v>
      </c>
      <c r="U676" s="2" t="str">
        <f>IF($B676="","",RIGHT($G676*1000+200+COUNTIF($G$2:$G676,$G676),9))</f>
        <v>020413204</v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>東大阪大敬愛・大　阪</v>
      </c>
    </row>
    <row r="677" spans="1:22" x14ac:dyDescent="0.45">
      <c r="A677" t="s">
        <v>3853</v>
      </c>
      <c r="B677">
        <v>676</v>
      </c>
      <c r="C677" t="s">
        <v>3857</v>
      </c>
      <c r="D677" t="s">
        <v>3858</v>
      </c>
      <c r="E677">
        <v>3</v>
      </c>
      <c r="F677" t="s">
        <v>93</v>
      </c>
      <c r="G677">
        <v>20030914</v>
      </c>
      <c r="H677" t="s">
        <v>3859</v>
      </c>
      <c r="I677" t="s">
        <v>3860</v>
      </c>
      <c r="J677" t="s">
        <v>2694</v>
      </c>
      <c r="K677" t="s">
        <v>141</v>
      </c>
      <c r="L677" t="s">
        <v>93</v>
      </c>
      <c r="M677" t="s">
        <v>2691</v>
      </c>
      <c r="O677" s="2" t="str">
        <f>IFERROR(IF($B677="","",INDEX(所属情報!$E:$E,MATCH($A677,所属情報!$A:$A,0))),"")</f>
        <v>Osaka Sangyo Univ.</v>
      </c>
      <c r="P677" s="2" t="str">
        <f t="shared" si="30"/>
        <v>二ノ宮　沙那 (3)</v>
      </c>
      <c r="Q677" s="2" t="str">
        <f t="shared" si="31"/>
        <v>ﾆﾉﾐﾔ ｻﾅ</v>
      </c>
      <c r="R677" s="2" t="str">
        <f t="shared" si="32"/>
        <v>NINOMIYA Sana (03)</v>
      </c>
      <c r="S677" s="2" t="str">
        <f>IFERROR(IF($F677="","",INDEX(リスト!$C:$C,MATCH($F677,リスト!$B:$B,0))),"")</f>
        <v>27</v>
      </c>
      <c r="T677" s="2" t="str">
        <f>IFERROR(IF($K677="","",INDEX(リスト!$F:$F,MATCH($K677,リスト!$E:$E,0))),"")</f>
        <v>JPN</v>
      </c>
      <c r="U677" s="2" t="str">
        <f>IF($B677="","",RIGHT($G677*1000+200+COUNTIF($G$2:$G677,$G677),9))</f>
        <v>030914201</v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>大阪商業大・大　阪</v>
      </c>
    </row>
    <row r="678" spans="1:22" x14ac:dyDescent="0.45">
      <c r="A678" t="s">
        <v>3861</v>
      </c>
      <c r="B678">
        <v>677</v>
      </c>
      <c r="C678" t="s">
        <v>3862</v>
      </c>
      <c r="D678" t="s">
        <v>3863</v>
      </c>
      <c r="E678">
        <v>3</v>
      </c>
      <c r="F678" t="s">
        <v>97</v>
      </c>
      <c r="G678">
        <v>20020407</v>
      </c>
      <c r="H678" t="s">
        <v>3864</v>
      </c>
      <c r="I678" t="s">
        <v>861</v>
      </c>
      <c r="J678" t="s">
        <v>1214</v>
      </c>
      <c r="K678" t="s">
        <v>141</v>
      </c>
      <c r="L678" t="s">
        <v>97</v>
      </c>
      <c r="M678" t="s">
        <v>2805</v>
      </c>
      <c r="O678" s="2" t="str">
        <f>IFERROR(IF($B678="","",INDEX(所属情報!$E:$E,MATCH($A678,所属情報!$A:$A,0))),"")</f>
        <v>Biwako-Gakuin Univ.</v>
      </c>
      <c r="P678" s="2" t="str">
        <f t="shared" si="30"/>
        <v>近藤　瑠奈 (3)</v>
      </c>
      <c r="Q678" s="2" t="str">
        <f t="shared" si="31"/>
        <v>ｺﾝﾄﾞｳ ﾙﾅ</v>
      </c>
      <c r="R678" s="2" t="str">
        <f t="shared" si="32"/>
        <v>KONDO Runa (02)</v>
      </c>
      <c r="S678" s="2" t="str">
        <f>IFERROR(IF($F678="","",INDEX(リスト!$C:$C,MATCH($F678,リスト!$B:$B,0))),"")</f>
        <v>29</v>
      </c>
      <c r="T678" s="2" t="str">
        <f>IFERROR(IF($K678="","",INDEX(リスト!$F:$F,MATCH($K678,リスト!$E:$E,0))),"")</f>
        <v>JPN</v>
      </c>
      <c r="U678" s="2" t="str">
        <f>IF($B678="","",RIGHT($G678*1000+200+COUNTIF($G$2:$G678,$G678),9))</f>
        <v>020407203</v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>奈良育英・奈　良</v>
      </c>
    </row>
    <row r="679" spans="1:22" x14ac:dyDescent="0.45">
      <c r="A679" t="s">
        <v>3861</v>
      </c>
      <c r="B679">
        <v>678</v>
      </c>
      <c r="C679" t="s">
        <v>3865</v>
      </c>
      <c r="D679" t="s">
        <v>3866</v>
      </c>
      <c r="E679">
        <v>3</v>
      </c>
      <c r="F679" t="s">
        <v>89</v>
      </c>
      <c r="G679">
        <v>20020523</v>
      </c>
      <c r="H679" t="s">
        <v>3867</v>
      </c>
      <c r="I679" t="s">
        <v>712</v>
      </c>
      <c r="J679" t="s">
        <v>1912</v>
      </c>
      <c r="K679" t="s">
        <v>141</v>
      </c>
      <c r="L679" t="s">
        <v>89</v>
      </c>
      <c r="M679" t="s">
        <v>3808</v>
      </c>
      <c r="O679" s="2" t="str">
        <f>IFERROR(IF($B679="","",INDEX(所属情報!$E:$E,MATCH($A679,所属情報!$A:$A,0))),"")</f>
        <v>Biwako-Gakuin Univ.</v>
      </c>
      <c r="P679" s="2" t="str">
        <f t="shared" si="30"/>
        <v>藤田　日菜 (3)</v>
      </c>
      <c r="Q679" s="2" t="str">
        <f t="shared" si="31"/>
        <v>ﾌｼﾞﾀ ﾋﾅ</v>
      </c>
      <c r="R679" s="2" t="str">
        <f t="shared" si="32"/>
        <v>FUJITA Hina (02)</v>
      </c>
      <c r="S679" s="2" t="str">
        <f>IFERROR(IF($F679="","",INDEX(リスト!$C:$C,MATCH($F679,リスト!$B:$B,0))),"")</f>
        <v>25</v>
      </c>
      <c r="T679" s="2" t="str">
        <f>IFERROR(IF($K679="","",INDEX(リスト!$F:$F,MATCH($K679,リスト!$E:$E,0))),"")</f>
        <v>JPN</v>
      </c>
      <c r="U679" s="2" t="str">
        <f>IF($B679="","",RIGHT($G679*1000+200+COUNTIF($G$2:$G679,$G679),9))</f>
        <v>020523202</v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>滋賀学園・滋　賀</v>
      </c>
    </row>
    <row r="680" spans="1:22" x14ac:dyDescent="0.45">
      <c r="A680" t="s">
        <v>3861</v>
      </c>
      <c r="B680">
        <v>679</v>
      </c>
      <c r="C680" t="s">
        <v>3868</v>
      </c>
      <c r="D680" t="s">
        <v>3869</v>
      </c>
      <c r="E680">
        <v>2</v>
      </c>
      <c r="F680" t="s">
        <v>89</v>
      </c>
      <c r="G680">
        <v>20030925</v>
      </c>
      <c r="H680" t="s">
        <v>3870</v>
      </c>
      <c r="I680" t="s">
        <v>3871</v>
      </c>
      <c r="J680" t="s">
        <v>3872</v>
      </c>
      <c r="K680" t="s">
        <v>141</v>
      </c>
      <c r="L680" t="s">
        <v>89</v>
      </c>
      <c r="M680" t="s">
        <v>1619</v>
      </c>
      <c r="O680" s="2" t="str">
        <f>IFERROR(IF($B680="","",INDEX(所属情報!$E:$E,MATCH($A680,所属情報!$A:$A,0))),"")</f>
        <v>Biwako-Gakuin Univ.</v>
      </c>
      <c r="P680" s="2" t="str">
        <f t="shared" si="30"/>
        <v>岡澤　芙美 (2)</v>
      </c>
      <c r="Q680" s="2" t="str">
        <f t="shared" si="31"/>
        <v>ｵｶｻﾞﾜ ﾌﾐ</v>
      </c>
      <c r="R680" s="2" t="str">
        <f t="shared" si="32"/>
        <v>OKAZAWA Fumi (03)</v>
      </c>
      <c r="S680" s="2" t="str">
        <f>IFERROR(IF($F680="","",INDEX(リスト!$C:$C,MATCH($F680,リスト!$B:$B,0))),"")</f>
        <v>25</v>
      </c>
      <c r="T680" s="2" t="str">
        <f>IFERROR(IF($K680="","",INDEX(リスト!$F:$F,MATCH($K680,リスト!$E:$E,0))),"")</f>
        <v>JPN</v>
      </c>
      <c r="U680" s="2" t="str">
        <f>IF($B680="","",RIGHT($G680*1000+200+COUNTIF($G$2:$G680,$G680),9))</f>
        <v>030925203</v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>彦根翔西館・滋　賀</v>
      </c>
    </row>
    <row r="681" spans="1:22" x14ac:dyDescent="0.45">
      <c r="A681" t="s">
        <v>3861</v>
      </c>
      <c r="B681">
        <v>680</v>
      </c>
      <c r="C681" t="s">
        <v>3873</v>
      </c>
      <c r="D681" t="s">
        <v>3874</v>
      </c>
      <c r="E681">
        <v>2</v>
      </c>
      <c r="F681" t="s">
        <v>89</v>
      </c>
      <c r="G681">
        <v>20030418</v>
      </c>
      <c r="H681" t="s">
        <v>3875</v>
      </c>
      <c r="I681" t="s">
        <v>3876</v>
      </c>
      <c r="J681" t="s">
        <v>1056</v>
      </c>
      <c r="K681" t="s">
        <v>141</v>
      </c>
      <c r="L681" t="s">
        <v>89</v>
      </c>
      <c r="M681" t="s">
        <v>3877</v>
      </c>
      <c r="O681" s="2" t="str">
        <f>IFERROR(IF($B681="","",INDEX(所属情報!$E:$E,MATCH($A681,所属情報!$A:$A,0))),"")</f>
        <v>Biwako-Gakuin Univ.</v>
      </c>
      <c r="P681" s="2" t="str">
        <f t="shared" si="30"/>
        <v>眞田　桃花 (2)</v>
      </c>
      <c r="Q681" s="2" t="str">
        <f t="shared" si="31"/>
        <v>ｻﾅﾀﾞ ﾓﾓｶ</v>
      </c>
      <c r="R681" s="2" t="str">
        <f t="shared" si="32"/>
        <v>SANADA Momoka (03)</v>
      </c>
      <c r="S681" s="2" t="str">
        <f>IFERROR(IF($F681="","",INDEX(リスト!$C:$C,MATCH($F681,リスト!$B:$B,0))),"")</f>
        <v>25</v>
      </c>
      <c r="T681" s="2" t="str">
        <f>IFERROR(IF($K681="","",INDEX(リスト!$F:$F,MATCH($K681,リスト!$E:$E,0))),"")</f>
        <v>JPN</v>
      </c>
      <c r="U681" s="2" t="str">
        <f>IF($B681="","",RIGHT($G681*1000+200+COUNTIF($G$2:$G681,$G681),9))</f>
        <v>030418203</v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>八日市・滋　賀</v>
      </c>
    </row>
    <row r="682" spans="1:22" x14ac:dyDescent="0.45">
      <c r="A682" t="s">
        <v>3861</v>
      </c>
      <c r="B682">
        <v>681</v>
      </c>
      <c r="C682" t="s">
        <v>3878</v>
      </c>
      <c r="D682" t="s">
        <v>3879</v>
      </c>
      <c r="E682">
        <v>4</v>
      </c>
      <c r="F682" t="s">
        <v>89</v>
      </c>
      <c r="G682">
        <v>20011205</v>
      </c>
      <c r="H682" t="s">
        <v>3880</v>
      </c>
      <c r="I682" t="s">
        <v>3211</v>
      </c>
      <c r="J682" t="s">
        <v>1214</v>
      </c>
      <c r="K682" t="s">
        <v>141</v>
      </c>
      <c r="L682" t="s">
        <v>89</v>
      </c>
      <c r="M682" t="s">
        <v>1991</v>
      </c>
      <c r="O682" s="2" t="str">
        <f>IFERROR(IF($B682="","",INDEX(所属情報!$E:$E,MATCH($A682,所属情報!$A:$A,0))),"")</f>
        <v>Biwako-Gakuin Univ.</v>
      </c>
      <c r="P682" s="2" t="str">
        <f t="shared" si="30"/>
        <v>北村　留奈 (4)</v>
      </c>
      <c r="Q682" s="2" t="str">
        <f t="shared" si="31"/>
        <v>ｷﾀﾑﾗ ﾙﾅ</v>
      </c>
      <c r="R682" s="2" t="str">
        <f t="shared" si="32"/>
        <v>KITAMURA Runa (01)</v>
      </c>
      <c r="S682" s="2" t="str">
        <f>IFERROR(IF($F682="","",INDEX(リスト!$C:$C,MATCH($F682,リスト!$B:$B,0))),"")</f>
        <v>25</v>
      </c>
      <c r="T682" s="2" t="str">
        <f>IFERROR(IF($K682="","",INDEX(リスト!$F:$F,MATCH($K682,リスト!$E:$E,0))),"")</f>
        <v>JPN</v>
      </c>
      <c r="U682" s="2" t="str">
        <f>IF($B682="","",RIGHT($G682*1000+200+COUNTIF($G$2:$G682,$G682),9))</f>
        <v>011205201</v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>愛知・滋　賀</v>
      </c>
    </row>
    <row r="683" spans="1:22" x14ac:dyDescent="0.45">
      <c r="A683" t="s">
        <v>3881</v>
      </c>
      <c r="B683">
        <v>682</v>
      </c>
      <c r="C683" t="s">
        <v>3882</v>
      </c>
      <c r="D683" t="s">
        <v>3883</v>
      </c>
      <c r="E683">
        <v>4</v>
      </c>
      <c r="F683" t="s">
        <v>93</v>
      </c>
      <c r="G683">
        <v>20021026</v>
      </c>
      <c r="H683" t="s">
        <v>3884</v>
      </c>
      <c r="I683" t="s">
        <v>1873</v>
      </c>
      <c r="J683" t="s">
        <v>3323</v>
      </c>
      <c r="K683" t="s">
        <v>141</v>
      </c>
      <c r="L683" t="s">
        <v>93</v>
      </c>
      <c r="M683" t="s">
        <v>783</v>
      </c>
      <c r="O683" s="2" t="str">
        <f>IFERROR(IF($B683="","",INDEX(所属情報!$E:$E,MATCH($A683,所属情報!$A:$A,0))),"")</f>
        <v>Hagoromo Univ. of International Studies</v>
      </c>
      <c r="P683" s="2" t="str">
        <f t="shared" si="30"/>
        <v>岩本　真歩 (4)</v>
      </c>
      <c r="Q683" s="2" t="str">
        <f t="shared" si="31"/>
        <v>ｲﾜﾓﾄ ﾏﾎ</v>
      </c>
      <c r="R683" s="2" t="str">
        <f t="shared" si="32"/>
        <v>IWAMOTO Maho (02)</v>
      </c>
      <c r="S683" s="2" t="str">
        <f>IFERROR(IF($F683="","",INDEX(リスト!$C:$C,MATCH($F683,リスト!$B:$B,0))),"")</f>
        <v>27</v>
      </c>
      <c r="T683" s="2" t="str">
        <f>IFERROR(IF($K683="","",INDEX(リスト!$F:$F,MATCH($K683,リスト!$E:$E,0))),"")</f>
        <v>JPN</v>
      </c>
      <c r="U683" s="2" t="str">
        <f>IF($B683="","",RIGHT($G683*1000+200+COUNTIF($G$2:$G683,$G683),9))</f>
        <v>021026202</v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>東大阪大敬愛・大　阪</v>
      </c>
    </row>
    <row r="684" spans="1:22" x14ac:dyDescent="0.45">
      <c r="A684" t="s">
        <v>3881</v>
      </c>
      <c r="B684">
        <v>683</v>
      </c>
      <c r="C684" t="s">
        <v>3885</v>
      </c>
      <c r="D684" t="s">
        <v>3886</v>
      </c>
      <c r="E684">
        <v>4</v>
      </c>
      <c r="F684" t="s">
        <v>93</v>
      </c>
      <c r="G684">
        <v>20020924</v>
      </c>
      <c r="H684" t="s">
        <v>3887</v>
      </c>
      <c r="I684" t="s">
        <v>1813</v>
      </c>
      <c r="J684" t="s">
        <v>2813</v>
      </c>
      <c r="K684" t="s">
        <v>141</v>
      </c>
      <c r="L684" t="s">
        <v>93</v>
      </c>
      <c r="M684" t="s">
        <v>3888</v>
      </c>
      <c r="O684" s="2" t="str">
        <f>IFERROR(IF($B684="","",INDEX(所属情報!$E:$E,MATCH($A684,所属情報!$A:$A,0))),"")</f>
        <v>Hagoromo Univ. of International Studies</v>
      </c>
      <c r="P684" s="2" t="str">
        <f t="shared" si="30"/>
        <v>進藤　秋穂 (4)</v>
      </c>
      <c r="Q684" s="2" t="str">
        <f t="shared" si="31"/>
        <v>ｼﾝﾄﾞｳ ｱｷﾎ</v>
      </c>
      <c r="R684" s="2" t="str">
        <f t="shared" si="32"/>
        <v>SHINDO Akiho (02)</v>
      </c>
      <c r="S684" s="2" t="str">
        <f>IFERROR(IF($F684="","",INDEX(リスト!$C:$C,MATCH($F684,リスト!$B:$B,0))),"")</f>
        <v>27</v>
      </c>
      <c r="T684" s="2" t="str">
        <f>IFERROR(IF($K684="","",INDEX(リスト!$F:$F,MATCH($K684,リスト!$E:$E,0))),"")</f>
        <v>JPN</v>
      </c>
      <c r="U684" s="2" t="str">
        <f>IF($B684="","",RIGHT($G684*1000+200+COUNTIF($G$2:$G684,$G684),9))</f>
        <v>020924202</v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>岸和田市立産業・大　阪</v>
      </c>
    </row>
    <row r="685" spans="1:22" x14ac:dyDescent="0.45">
      <c r="A685" t="s">
        <v>3881</v>
      </c>
      <c r="B685">
        <v>684</v>
      </c>
      <c r="C685" t="s">
        <v>3889</v>
      </c>
      <c r="D685" t="s">
        <v>3890</v>
      </c>
      <c r="E685">
        <v>4</v>
      </c>
      <c r="F685" t="s">
        <v>93</v>
      </c>
      <c r="G685">
        <v>20020904</v>
      </c>
      <c r="H685" t="s">
        <v>3891</v>
      </c>
      <c r="I685" t="s">
        <v>3892</v>
      </c>
      <c r="J685" t="s">
        <v>891</v>
      </c>
      <c r="K685" t="s">
        <v>141</v>
      </c>
      <c r="L685" t="s">
        <v>93</v>
      </c>
      <c r="M685" t="s">
        <v>1875</v>
      </c>
      <c r="O685" s="2" t="str">
        <f>IFERROR(IF($B685="","",INDEX(所属情報!$E:$E,MATCH($A685,所属情報!$A:$A,0))),"")</f>
        <v>Hagoromo Univ. of International Studies</v>
      </c>
      <c r="P685" s="2" t="str">
        <f t="shared" si="30"/>
        <v>中澤　麻友 (4)</v>
      </c>
      <c r="Q685" s="2" t="str">
        <f t="shared" si="31"/>
        <v>ﾅｶｻﾞﾜ ﾏﾕ</v>
      </c>
      <c r="R685" s="2" t="str">
        <f t="shared" si="32"/>
        <v>NAKAZAWA Mayu (02)</v>
      </c>
      <c r="S685" s="2" t="str">
        <f>IFERROR(IF($F685="","",INDEX(リスト!$C:$C,MATCH($F685,リスト!$B:$B,0))),"")</f>
        <v>27</v>
      </c>
      <c r="T685" s="2" t="str">
        <f>IFERROR(IF($K685="","",INDEX(リスト!$F:$F,MATCH($K685,リスト!$E:$E,0))),"")</f>
        <v>JPN</v>
      </c>
      <c r="U685" s="2" t="str">
        <f>IF($B685="","",RIGHT($G685*1000+200+COUNTIF($G$2:$G685,$G685),9))</f>
        <v>020904201</v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>摂津・大　阪</v>
      </c>
    </row>
    <row r="686" spans="1:22" x14ac:dyDescent="0.45">
      <c r="A686" t="s">
        <v>3881</v>
      </c>
      <c r="B686">
        <v>685</v>
      </c>
      <c r="C686" t="s">
        <v>3893</v>
      </c>
      <c r="D686" t="s">
        <v>3894</v>
      </c>
      <c r="E686">
        <v>3</v>
      </c>
      <c r="F686" t="s">
        <v>93</v>
      </c>
      <c r="G686">
        <v>20030724</v>
      </c>
      <c r="H686" t="s">
        <v>3895</v>
      </c>
      <c r="I686" t="s">
        <v>3896</v>
      </c>
      <c r="J686" t="s">
        <v>3897</v>
      </c>
      <c r="K686" t="s">
        <v>141</v>
      </c>
      <c r="L686" t="s">
        <v>93</v>
      </c>
      <c r="M686" t="s">
        <v>3898</v>
      </c>
      <c r="O686" s="2" t="str">
        <f>IFERROR(IF($B686="","",INDEX(所属情報!$E:$E,MATCH($A686,所属情報!$A:$A,0))),"")</f>
        <v>Hagoromo Univ. of International Studies</v>
      </c>
      <c r="P686" s="2" t="str">
        <f t="shared" si="30"/>
        <v>奥澤　虹雨 (3)</v>
      </c>
      <c r="Q686" s="2" t="str">
        <f t="shared" si="31"/>
        <v>ｵｸｻﾞﾜ ｺｳ</v>
      </c>
      <c r="R686" s="2" t="str">
        <f t="shared" si="32"/>
        <v>OKUZAWA Ko (03)</v>
      </c>
      <c r="S686" s="2" t="str">
        <f>IFERROR(IF($F686="","",INDEX(リスト!$C:$C,MATCH($F686,リスト!$B:$B,0))),"")</f>
        <v>27</v>
      </c>
      <c r="T686" s="2" t="str">
        <f>IFERROR(IF($K686="","",INDEX(リスト!$F:$F,MATCH($K686,リスト!$E:$E,0))),"")</f>
        <v>JPN</v>
      </c>
      <c r="U686" s="2" t="str">
        <f>IF($B686="","",RIGHT($G686*1000+200+COUNTIF($G$2:$G686,$G686),9))</f>
        <v>030724202</v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>佐野・大　阪</v>
      </c>
    </row>
    <row r="687" spans="1:22" x14ac:dyDescent="0.45">
      <c r="A687" t="s">
        <v>3881</v>
      </c>
      <c r="B687">
        <v>686</v>
      </c>
      <c r="C687" t="s">
        <v>3899</v>
      </c>
      <c r="D687" t="s">
        <v>3900</v>
      </c>
      <c r="E687">
        <v>3</v>
      </c>
      <c r="F687" t="s">
        <v>93</v>
      </c>
      <c r="G687">
        <v>20031124</v>
      </c>
      <c r="H687" t="s">
        <v>3901</v>
      </c>
      <c r="I687" t="s">
        <v>2498</v>
      </c>
      <c r="J687" t="s">
        <v>1372</v>
      </c>
      <c r="K687" t="s">
        <v>141</v>
      </c>
      <c r="L687" t="s">
        <v>93</v>
      </c>
      <c r="M687" t="s">
        <v>3902</v>
      </c>
      <c r="O687" s="2" t="str">
        <f>IFERROR(IF($B687="","",INDEX(所属情報!$E:$E,MATCH($A687,所属情報!$A:$A,0))),"")</f>
        <v>Hagoromo Univ. of International Studies</v>
      </c>
      <c r="P687" s="2" t="str">
        <f t="shared" si="30"/>
        <v>河本　優希 (3)</v>
      </c>
      <c r="Q687" s="2" t="str">
        <f t="shared" si="31"/>
        <v>ｶﾜﾓﾄ ﾕｷ</v>
      </c>
      <c r="R687" s="2" t="str">
        <f t="shared" si="32"/>
        <v>KAWAMOTO Yuki (03)</v>
      </c>
      <c r="S687" s="2" t="str">
        <f>IFERROR(IF($F687="","",INDEX(リスト!$C:$C,MATCH($F687,リスト!$B:$B,0))),"")</f>
        <v>27</v>
      </c>
      <c r="T687" s="2" t="str">
        <f>IFERROR(IF($K687="","",INDEX(リスト!$F:$F,MATCH($K687,リスト!$E:$E,0))),"")</f>
        <v>JPN</v>
      </c>
      <c r="U687" s="2" t="str">
        <f>IF($B687="","",RIGHT($G687*1000+200+COUNTIF($G$2:$G687,$G687),9))</f>
        <v>031124201</v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>大阪学芸・大　阪</v>
      </c>
    </row>
    <row r="688" spans="1:22" x14ac:dyDescent="0.45">
      <c r="A688" t="s">
        <v>3881</v>
      </c>
      <c r="B688">
        <v>687</v>
      </c>
      <c r="C688" t="s">
        <v>3903</v>
      </c>
      <c r="D688" t="s">
        <v>3904</v>
      </c>
      <c r="E688">
        <v>3</v>
      </c>
      <c r="F688" t="s">
        <v>93</v>
      </c>
      <c r="G688">
        <v>20031114</v>
      </c>
      <c r="H688" t="s">
        <v>3905</v>
      </c>
      <c r="I688" t="s">
        <v>1334</v>
      </c>
      <c r="J688" t="s">
        <v>747</v>
      </c>
      <c r="K688" t="s">
        <v>141</v>
      </c>
      <c r="L688" t="s">
        <v>97</v>
      </c>
      <c r="M688" t="s">
        <v>2805</v>
      </c>
      <c r="O688" s="2" t="str">
        <f>IFERROR(IF($B688="","",INDEX(所属情報!$E:$E,MATCH($A688,所属情報!$A:$A,0))),"")</f>
        <v>Hagoromo Univ. of International Studies</v>
      </c>
      <c r="P688" s="2" t="str">
        <f t="shared" si="30"/>
        <v>木村　心咲 (3)</v>
      </c>
      <c r="Q688" s="2" t="str">
        <f t="shared" si="31"/>
        <v>ｷﾑﾗ ﾐｻｷ</v>
      </c>
      <c r="R688" s="2" t="str">
        <f t="shared" si="32"/>
        <v>KIMURA Misaki (03)</v>
      </c>
      <c r="S688" s="2" t="str">
        <f>IFERROR(IF($F688="","",INDEX(リスト!$C:$C,MATCH($F688,リスト!$B:$B,0))),"")</f>
        <v>27</v>
      </c>
      <c r="T688" s="2" t="str">
        <f>IFERROR(IF($K688="","",INDEX(リスト!$F:$F,MATCH($K688,リスト!$E:$E,0))),"")</f>
        <v>JPN</v>
      </c>
      <c r="U688" s="2" t="str">
        <f>IF($B688="","",RIGHT($G688*1000+200+COUNTIF($G$2:$G688,$G688),9))</f>
        <v>031114201</v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>奈良育英・奈　良</v>
      </c>
    </row>
    <row r="689" spans="1:22" x14ac:dyDescent="0.45">
      <c r="A689" t="s">
        <v>3881</v>
      </c>
      <c r="B689">
        <v>688</v>
      </c>
      <c r="C689" t="s">
        <v>3906</v>
      </c>
      <c r="D689" t="s">
        <v>3907</v>
      </c>
      <c r="E689">
        <v>1</v>
      </c>
      <c r="F689" t="s">
        <v>115</v>
      </c>
      <c r="G689">
        <v>20050421</v>
      </c>
      <c r="I689" t="s">
        <v>1781</v>
      </c>
      <c r="J689" t="s">
        <v>2110</v>
      </c>
      <c r="K689" t="s">
        <v>141</v>
      </c>
      <c r="L689" t="s">
        <v>115</v>
      </c>
      <c r="M689" t="s">
        <v>3908</v>
      </c>
      <c r="O689" s="2" t="str">
        <f>IFERROR(IF($B689="","",INDEX(所属情報!$E:$E,MATCH($A689,所属情報!$A:$A,0))),"")</f>
        <v>Hagoromo Univ. of International Studies</v>
      </c>
      <c r="P689" s="2" t="str">
        <f t="shared" si="30"/>
        <v>岡本　百萌子 (1)</v>
      </c>
      <c r="Q689" s="2" t="str">
        <f t="shared" si="31"/>
        <v>ｵｶﾓﾄ ﾓﾓｺ</v>
      </c>
      <c r="R689" s="2" t="str">
        <f t="shared" si="32"/>
        <v>OKAMOTO Momoko (05)</v>
      </c>
      <c r="S689" s="2" t="str">
        <f>IFERROR(IF($F689="","",INDEX(リスト!$C:$C,MATCH($F689,リスト!$B:$B,0))),"")</f>
        <v>38</v>
      </c>
      <c r="T689" s="2" t="str">
        <f>IFERROR(IF($K689="","",INDEX(リスト!$F:$F,MATCH($K689,リスト!$E:$E,0))),"")</f>
        <v>JPN</v>
      </c>
      <c r="U689" s="2" t="str">
        <f>IF($B689="","",RIGHT($G689*1000+200+COUNTIF($G$2:$G689,$G689),9))</f>
        <v>050421201</v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>聖カタリナ学園・愛　媛</v>
      </c>
    </row>
    <row r="690" spans="1:22" x14ac:dyDescent="0.45">
      <c r="A690" t="s">
        <v>3881</v>
      </c>
      <c r="B690">
        <v>689</v>
      </c>
      <c r="C690" t="s">
        <v>3909</v>
      </c>
      <c r="D690" t="s">
        <v>3910</v>
      </c>
      <c r="E690">
        <v>1</v>
      </c>
      <c r="F690" t="s">
        <v>93</v>
      </c>
      <c r="G690">
        <v>20051016</v>
      </c>
      <c r="I690" t="s">
        <v>3911</v>
      </c>
      <c r="J690" t="s">
        <v>1788</v>
      </c>
      <c r="K690" t="s">
        <v>141</v>
      </c>
      <c r="L690" t="s">
        <v>93</v>
      </c>
      <c r="M690" t="s">
        <v>3902</v>
      </c>
      <c r="O690" s="2" t="str">
        <f>IFERROR(IF($B690="","",INDEX(所属情報!$E:$E,MATCH($A690,所属情報!$A:$A,0))),"")</f>
        <v>Hagoromo Univ. of International Studies</v>
      </c>
      <c r="P690" s="2" t="str">
        <f t="shared" si="30"/>
        <v>森井　結菜 (1)</v>
      </c>
      <c r="Q690" s="2" t="str">
        <f t="shared" si="31"/>
        <v>ﾓﾘｲ ﾕｳﾅ</v>
      </c>
      <c r="R690" s="2" t="str">
        <f t="shared" si="32"/>
        <v>MORII Yuna (05)</v>
      </c>
      <c r="S690" s="2" t="str">
        <f>IFERROR(IF($F690="","",INDEX(リスト!$C:$C,MATCH($F690,リスト!$B:$B,0))),"")</f>
        <v>27</v>
      </c>
      <c r="T690" s="2" t="str">
        <f>IFERROR(IF($K690="","",INDEX(リスト!$F:$F,MATCH($K690,リスト!$E:$E,0))),"")</f>
        <v>JPN</v>
      </c>
      <c r="U690" s="2" t="str">
        <f>IF($B690="","",RIGHT($G690*1000+200+COUNTIF($G$2:$G690,$G690),9))</f>
        <v>051016201</v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>大阪学芸・大　阪</v>
      </c>
    </row>
    <row r="691" spans="1:22" x14ac:dyDescent="0.45">
      <c r="A691" t="s">
        <v>3912</v>
      </c>
      <c r="B691">
        <v>690</v>
      </c>
      <c r="C691" t="s">
        <v>3913</v>
      </c>
      <c r="D691" t="s">
        <v>3914</v>
      </c>
      <c r="E691">
        <v>6</v>
      </c>
      <c r="F691" t="s">
        <v>93</v>
      </c>
      <c r="G691">
        <v>19981207</v>
      </c>
      <c r="H691" t="s">
        <v>3915</v>
      </c>
      <c r="I691" t="s">
        <v>3916</v>
      </c>
      <c r="J691" t="s">
        <v>1001</v>
      </c>
      <c r="K691" t="s">
        <v>141</v>
      </c>
      <c r="L691" t="s">
        <v>89</v>
      </c>
      <c r="M691" t="s">
        <v>3917</v>
      </c>
      <c r="O691" s="2" t="str">
        <f>IFERROR(IF($B691="","",INDEX(所属情報!$E:$E,MATCH($A691,所属情報!$A:$A,0))),"")</f>
        <v>Kansai Medical Univ.</v>
      </c>
      <c r="P691" s="2" t="str">
        <f t="shared" si="30"/>
        <v>大道　優薫 (6)</v>
      </c>
      <c r="Q691" s="2" t="str">
        <f t="shared" si="31"/>
        <v>ｵｵﾐﾁ ﾕｳｶ</v>
      </c>
      <c r="R691" s="2" t="str">
        <f t="shared" si="32"/>
        <v>OMICHI Yuka (98)</v>
      </c>
      <c r="S691" s="2" t="str">
        <f>IFERROR(IF($F691="","",INDEX(リスト!$C:$C,MATCH($F691,リスト!$B:$B,0))),"")</f>
        <v>27</v>
      </c>
      <c r="T691" s="2" t="str">
        <f>IFERROR(IF($K691="","",INDEX(リスト!$F:$F,MATCH($K691,リスト!$E:$E,0))),"")</f>
        <v>JPN</v>
      </c>
      <c r="U691" s="2" t="str">
        <f>IF($B691="","",RIGHT($G691*1000+200+COUNTIF($G$2:$G691,$G691),9))</f>
        <v>981207201</v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>膳所・滋　賀</v>
      </c>
    </row>
    <row r="692" spans="1:22" x14ac:dyDescent="0.45">
      <c r="A692" t="s">
        <v>3912</v>
      </c>
      <c r="B692">
        <v>691</v>
      </c>
      <c r="C692" t="s">
        <v>3918</v>
      </c>
      <c r="D692" t="s">
        <v>3919</v>
      </c>
      <c r="E692">
        <v>5</v>
      </c>
      <c r="F692" t="s">
        <v>93</v>
      </c>
      <c r="G692">
        <v>20000308</v>
      </c>
      <c r="H692" t="s">
        <v>3920</v>
      </c>
      <c r="I692" t="s">
        <v>3921</v>
      </c>
      <c r="J692" t="s">
        <v>1629</v>
      </c>
      <c r="K692" t="s">
        <v>141</v>
      </c>
      <c r="L692" t="s">
        <v>65</v>
      </c>
      <c r="M692" t="s">
        <v>3922</v>
      </c>
      <c r="O692" s="2" t="str">
        <f>IFERROR(IF($B692="","",INDEX(所属情報!$E:$E,MATCH($A692,所属情報!$A:$A,0))),"")</f>
        <v>Kansai Medical Univ.</v>
      </c>
      <c r="P692" s="2" t="str">
        <f t="shared" si="30"/>
        <v>亀谷　舞 (5)</v>
      </c>
      <c r="Q692" s="2" t="str">
        <f t="shared" si="31"/>
        <v>ｶﾒｶﾞﾔ ﾏｲ</v>
      </c>
      <c r="R692" s="2" t="str">
        <f t="shared" si="32"/>
        <v>KAMEGAYA Mai (00)</v>
      </c>
      <c r="S692" s="2" t="str">
        <f>IFERROR(IF($F692="","",INDEX(リスト!$C:$C,MATCH($F692,リスト!$B:$B,0))),"")</f>
        <v>27</v>
      </c>
      <c r="T692" s="2" t="str">
        <f>IFERROR(IF($K692="","",INDEX(リスト!$F:$F,MATCH($K692,リスト!$E:$E,0))),"")</f>
        <v>JPN</v>
      </c>
      <c r="U692" s="2" t="str">
        <f>IF($B692="","",RIGHT($G692*1000+200+COUNTIF($G$2:$G692,$G692),9))</f>
        <v>000308201</v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>玉川学園・東　京</v>
      </c>
    </row>
    <row r="693" spans="1:22" x14ac:dyDescent="0.45">
      <c r="A693" t="s">
        <v>3912</v>
      </c>
      <c r="B693">
        <v>692</v>
      </c>
      <c r="C693" t="s">
        <v>3923</v>
      </c>
      <c r="D693" t="s">
        <v>3924</v>
      </c>
      <c r="E693">
        <v>6</v>
      </c>
      <c r="F693" t="s">
        <v>93</v>
      </c>
      <c r="G693">
        <v>19990127</v>
      </c>
      <c r="H693" t="s">
        <v>3925</v>
      </c>
      <c r="I693" t="s">
        <v>3926</v>
      </c>
      <c r="J693" t="s">
        <v>1848</v>
      </c>
      <c r="K693" t="s">
        <v>141</v>
      </c>
      <c r="L693" t="s">
        <v>85</v>
      </c>
      <c r="M693" t="s">
        <v>1367</v>
      </c>
      <c r="O693" s="2" t="str">
        <f>IFERROR(IF($B693="","",INDEX(所属情報!$E:$E,MATCH($A693,所属情報!$A:$A,0))),"")</f>
        <v>Kansai Medical Univ.</v>
      </c>
      <c r="P693" s="2" t="str">
        <f t="shared" si="30"/>
        <v>佐々木　ひかり (6)</v>
      </c>
      <c r="Q693" s="2" t="str">
        <f t="shared" si="31"/>
        <v>ｻｻｷ ﾋｶﾘ</v>
      </c>
      <c r="R693" s="2" t="str">
        <f t="shared" si="32"/>
        <v>SASAKI Hikari (99)</v>
      </c>
      <c r="S693" s="2" t="str">
        <f>IFERROR(IF($F693="","",INDEX(リスト!$C:$C,MATCH($F693,リスト!$B:$B,0))),"")</f>
        <v>27</v>
      </c>
      <c r="T693" s="2" t="str">
        <f>IFERROR(IF($K693="","",INDEX(リスト!$F:$F,MATCH($K693,リスト!$E:$E,0))),"")</f>
        <v>JPN</v>
      </c>
      <c r="U693" s="2" t="str">
        <f>IF($B693="","",RIGHT($G693*1000+200+COUNTIF($G$2:$G693,$G693),9))</f>
        <v>990127201</v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>向陽・愛　知</v>
      </c>
    </row>
    <row r="694" spans="1:22" x14ac:dyDescent="0.45">
      <c r="A694" t="s">
        <v>3912</v>
      </c>
      <c r="B694">
        <v>693</v>
      </c>
      <c r="C694" t="s">
        <v>3927</v>
      </c>
      <c r="D694" t="s">
        <v>3928</v>
      </c>
      <c r="E694">
        <v>6</v>
      </c>
      <c r="F694" t="s">
        <v>93</v>
      </c>
      <c r="G694">
        <v>19990113</v>
      </c>
      <c r="H694" t="s">
        <v>3929</v>
      </c>
      <c r="I694" t="s">
        <v>3930</v>
      </c>
      <c r="J694" t="s">
        <v>828</v>
      </c>
      <c r="K694" t="s">
        <v>141</v>
      </c>
      <c r="L694" t="s">
        <v>93</v>
      </c>
      <c r="M694" t="s">
        <v>3931</v>
      </c>
      <c r="O694" s="2" t="str">
        <f>IFERROR(IF($B694="","",INDEX(所属情報!$E:$E,MATCH($A694,所属情報!$A:$A,0))),"")</f>
        <v>Kansai Medical Univ.</v>
      </c>
      <c r="P694" s="2" t="str">
        <f t="shared" si="30"/>
        <v>留守　悠 (6)</v>
      </c>
      <c r="Q694" s="2" t="str">
        <f t="shared" si="31"/>
        <v>ﾄﾒﾓﾘ ﾕｳ</v>
      </c>
      <c r="R694" s="2" t="str">
        <f t="shared" si="32"/>
        <v>TOMEMORI Yu (99)</v>
      </c>
      <c r="S694" s="2" t="str">
        <f>IFERROR(IF($F694="","",INDEX(リスト!$C:$C,MATCH($F694,リスト!$B:$B,0))),"")</f>
        <v>27</v>
      </c>
      <c r="T694" s="2" t="str">
        <f>IFERROR(IF($K694="","",INDEX(リスト!$F:$F,MATCH($K694,リスト!$E:$E,0))),"")</f>
        <v>JPN</v>
      </c>
      <c r="U694" s="2" t="str">
        <f>IF($B694="","",RIGHT($G694*1000+200+COUNTIF($G$2:$G694,$G694),9))</f>
        <v>990113201</v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>帝塚山学院泉ケ丘・大　阪</v>
      </c>
    </row>
    <row r="695" spans="1:22" x14ac:dyDescent="0.45">
      <c r="A695" t="s">
        <v>3912</v>
      </c>
      <c r="B695">
        <v>694</v>
      </c>
      <c r="C695" t="s">
        <v>3932</v>
      </c>
      <c r="D695" t="s">
        <v>888</v>
      </c>
      <c r="E695">
        <v>4</v>
      </c>
      <c r="F695" t="s">
        <v>93</v>
      </c>
      <c r="G695">
        <v>20020512</v>
      </c>
      <c r="H695" t="s">
        <v>3933</v>
      </c>
      <c r="I695" t="s">
        <v>890</v>
      </c>
      <c r="J695" t="s">
        <v>891</v>
      </c>
      <c r="K695" t="s">
        <v>141</v>
      </c>
      <c r="L695" t="s">
        <v>93</v>
      </c>
      <c r="M695" t="s">
        <v>3934</v>
      </c>
      <c r="O695" s="2" t="str">
        <f>IFERROR(IF($B695="","",INDEX(所属情報!$E:$E,MATCH($A695,所属情報!$A:$A,0))),"")</f>
        <v>Kansai Medical Univ.</v>
      </c>
      <c r="P695" s="2" t="str">
        <f t="shared" si="30"/>
        <v>伊藤　真由 (4)</v>
      </c>
      <c r="Q695" s="2" t="str">
        <f t="shared" si="31"/>
        <v>ｲﾄｳ ﾏﾕ</v>
      </c>
      <c r="R695" s="2" t="str">
        <f t="shared" si="32"/>
        <v>ITO Mayu (02)</v>
      </c>
      <c r="S695" s="2" t="str">
        <f>IFERROR(IF($F695="","",INDEX(リスト!$C:$C,MATCH($F695,リスト!$B:$B,0))),"")</f>
        <v>27</v>
      </c>
      <c r="T695" s="2" t="str">
        <f>IFERROR(IF($K695="","",INDEX(リスト!$F:$F,MATCH($K695,リスト!$E:$E,0))),"")</f>
        <v>JPN</v>
      </c>
      <c r="U695" s="2" t="str">
        <f>IF($B695="","",RIGHT($G695*1000+200+COUNTIF($G$2:$G695,$G695),9))</f>
        <v>020512203</v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>豊中・大　阪</v>
      </c>
    </row>
    <row r="696" spans="1:22" x14ac:dyDescent="0.45">
      <c r="A696" t="s">
        <v>3912</v>
      </c>
      <c r="B696">
        <v>695</v>
      </c>
      <c r="C696" t="s">
        <v>3935</v>
      </c>
      <c r="D696" t="s">
        <v>3936</v>
      </c>
      <c r="E696">
        <v>4</v>
      </c>
      <c r="F696" t="s">
        <v>93</v>
      </c>
      <c r="G696">
        <v>20021031</v>
      </c>
      <c r="H696" t="s">
        <v>3937</v>
      </c>
      <c r="I696" t="s">
        <v>1781</v>
      </c>
      <c r="J696" t="s">
        <v>1180</v>
      </c>
      <c r="K696" t="s">
        <v>141</v>
      </c>
      <c r="L696" t="s">
        <v>93</v>
      </c>
      <c r="M696" t="s">
        <v>2415</v>
      </c>
      <c r="O696" s="2" t="str">
        <f>IFERROR(IF($B696="","",INDEX(所属情報!$E:$E,MATCH($A696,所属情報!$A:$A,0))),"")</f>
        <v>Kansai Medical Univ.</v>
      </c>
      <c r="P696" s="2" t="str">
        <f t="shared" si="30"/>
        <v>岡本　悠伽 (4)</v>
      </c>
      <c r="Q696" s="2" t="str">
        <f t="shared" si="31"/>
        <v>ｵｶﾓﾄ ﾊﾙｶ</v>
      </c>
      <c r="R696" s="2" t="str">
        <f t="shared" si="32"/>
        <v>OKAMOTO Haruka (02)</v>
      </c>
      <c r="S696" s="2" t="str">
        <f>IFERROR(IF($F696="","",INDEX(リスト!$C:$C,MATCH($F696,リスト!$B:$B,0))),"")</f>
        <v>27</v>
      </c>
      <c r="T696" s="2" t="str">
        <f>IFERROR(IF($K696="","",INDEX(リスト!$F:$F,MATCH($K696,リスト!$E:$E,0))),"")</f>
        <v>JPN</v>
      </c>
      <c r="U696" s="2" t="str">
        <f>IF($B696="","",RIGHT($G696*1000+200+COUNTIF($G$2:$G696,$G696),9))</f>
        <v>021031201</v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>岸和田・大　阪</v>
      </c>
    </row>
    <row r="697" spans="1:22" x14ac:dyDescent="0.45">
      <c r="A697" t="s">
        <v>3912</v>
      </c>
      <c r="B697">
        <v>696</v>
      </c>
      <c r="C697" t="s">
        <v>3938</v>
      </c>
      <c r="D697" t="s">
        <v>3939</v>
      </c>
      <c r="E697">
        <v>4</v>
      </c>
      <c r="F697" t="s">
        <v>93</v>
      </c>
      <c r="G697">
        <v>20020530</v>
      </c>
      <c r="H697" t="s">
        <v>3940</v>
      </c>
      <c r="I697" t="s">
        <v>1356</v>
      </c>
      <c r="J697" t="s">
        <v>782</v>
      </c>
      <c r="K697" t="s">
        <v>141</v>
      </c>
      <c r="L697" t="s">
        <v>91</v>
      </c>
      <c r="M697" t="s">
        <v>3637</v>
      </c>
      <c r="O697" s="2" t="str">
        <f>IFERROR(IF($B697="","",INDEX(所属情報!$E:$E,MATCH($A697,所属情報!$A:$A,0))),"")</f>
        <v>Kansai Medical Univ.</v>
      </c>
      <c r="P697" s="2" t="str">
        <f t="shared" si="30"/>
        <v>中尾　成菜 (4)</v>
      </c>
      <c r="Q697" s="2" t="str">
        <f t="shared" si="31"/>
        <v>ﾅｶｵ ｾﾅ</v>
      </c>
      <c r="R697" s="2" t="str">
        <f t="shared" si="32"/>
        <v>NAKAO Sena (02)</v>
      </c>
      <c r="S697" s="2" t="str">
        <f>IFERROR(IF($F697="","",INDEX(リスト!$C:$C,MATCH($F697,リスト!$B:$B,0))),"")</f>
        <v>27</v>
      </c>
      <c r="T697" s="2" t="str">
        <f>IFERROR(IF($K697="","",INDEX(リスト!$F:$F,MATCH($K697,リスト!$E:$E,0))),"")</f>
        <v>JPN</v>
      </c>
      <c r="U697" s="2" t="str">
        <f>IF($B697="","",RIGHT($G697*1000+200+COUNTIF($G$2:$G697,$G697),9))</f>
        <v>020530201</v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>京都女子・京　都</v>
      </c>
    </row>
    <row r="698" spans="1:22" x14ac:dyDescent="0.45">
      <c r="A698" t="s">
        <v>3912</v>
      </c>
      <c r="B698">
        <v>697</v>
      </c>
      <c r="C698" t="s">
        <v>3941</v>
      </c>
      <c r="D698" t="s">
        <v>3942</v>
      </c>
      <c r="E698">
        <v>4</v>
      </c>
      <c r="F698" t="s">
        <v>93</v>
      </c>
      <c r="G698">
        <v>20020825</v>
      </c>
      <c r="H698" t="s">
        <v>3943</v>
      </c>
      <c r="I698" t="s">
        <v>3944</v>
      </c>
      <c r="J698" t="s">
        <v>997</v>
      </c>
      <c r="K698" t="s">
        <v>141</v>
      </c>
      <c r="L698" t="s">
        <v>93</v>
      </c>
      <c r="M698" t="s">
        <v>3945</v>
      </c>
      <c r="O698" s="2" t="str">
        <f>IFERROR(IF($B698="","",INDEX(所属情報!$E:$E,MATCH($A698,所属情報!$A:$A,0))),"")</f>
        <v>Kansai Medical Univ.</v>
      </c>
      <c r="P698" s="2" t="str">
        <f t="shared" si="30"/>
        <v>田邊　美空 (4)</v>
      </c>
      <c r="Q698" s="2" t="str">
        <f t="shared" si="31"/>
        <v>ﾀﾅﾍﾞ ﾐｸ</v>
      </c>
      <c r="R698" s="2" t="str">
        <f t="shared" si="32"/>
        <v>TANABE Miku (02)</v>
      </c>
      <c r="S698" s="2" t="str">
        <f>IFERROR(IF($F698="","",INDEX(リスト!$C:$C,MATCH($F698,リスト!$B:$B,0))),"")</f>
        <v>27</v>
      </c>
      <c r="T698" s="2" t="str">
        <f>IFERROR(IF($K698="","",INDEX(リスト!$F:$F,MATCH($K698,リスト!$E:$E,0))),"")</f>
        <v>JPN</v>
      </c>
      <c r="U698" s="2" t="str">
        <f>IF($B698="","",RIGHT($G698*1000+200+COUNTIF($G$2:$G698,$G698),9))</f>
        <v>020825202</v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>寝屋川・大　阪</v>
      </c>
    </row>
    <row r="699" spans="1:22" x14ac:dyDescent="0.45">
      <c r="A699" t="s">
        <v>3912</v>
      </c>
      <c r="B699">
        <v>698</v>
      </c>
      <c r="C699" t="s">
        <v>3946</v>
      </c>
      <c r="D699" t="s">
        <v>3947</v>
      </c>
      <c r="E699">
        <v>4</v>
      </c>
      <c r="F699" t="s">
        <v>93</v>
      </c>
      <c r="G699">
        <v>20020524</v>
      </c>
      <c r="H699" t="s">
        <v>3948</v>
      </c>
      <c r="I699" t="s">
        <v>3949</v>
      </c>
      <c r="J699" t="s">
        <v>1912</v>
      </c>
      <c r="K699" t="s">
        <v>141</v>
      </c>
      <c r="L699" t="s">
        <v>93</v>
      </c>
      <c r="M699" t="s">
        <v>3950</v>
      </c>
      <c r="O699" s="2" t="str">
        <f>IFERROR(IF($B699="","",INDEX(所属情報!$E:$E,MATCH($A699,所属情報!$A:$A,0))),"")</f>
        <v>Kansai Medical Univ.</v>
      </c>
      <c r="P699" s="2" t="str">
        <f t="shared" si="30"/>
        <v>松葉井　陽菜 (4)</v>
      </c>
      <c r="Q699" s="2" t="str">
        <f t="shared" si="31"/>
        <v>ﾏﾂﾊﾞｲ ﾋﾅ</v>
      </c>
      <c r="R699" s="2" t="str">
        <f t="shared" si="32"/>
        <v>MATSUBAI Hina (02)</v>
      </c>
      <c r="S699" s="2" t="str">
        <f>IFERROR(IF($F699="","",INDEX(リスト!$C:$C,MATCH($F699,リスト!$B:$B,0))),"")</f>
        <v>27</v>
      </c>
      <c r="T699" s="2" t="str">
        <f>IFERROR(IF($K699="","",INDEX(リスト!$F:$F,MATCH($K699,リスト!$E:$E,0))),"")</f>
        <v>JPN</v>
      </c>
      <c r="U699" s="2" t="str">
        <f>IF($B699="","",RIGHT($G699*1000+200+COUNTIF($G$2:$G699,$G699),9))</f>
        <v>020524201</v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>太成学院大・大　阪</v>
      </c>
    </row>
    <row r="700" spans="1:22" x14ac:dyDescent="0.45">
      <c r="A700" t="s">
        <v>3912</v>
      </c>
      <c r="B700">
        <v>699</v>
      </c>
      <c r="C700" t="s">
        <v>3951</v>
      </c>
      <c r="D700" t="s">
        <v>744</v>
      </c>
      <c r="E700">
        <v>4</v>
      </c>
      <c r="F700" t="s">
        <v>93</v>
      </c>
      <c r="G700">
        <v>20030105</v>
      </c>
      <c r="H700" t="s">
        <v>3952</v>
      </c>
      <c r="I700" t="s">
        <v>746</v>
      </c>
      <c r="J700" t="s">
        <v>747</v>
      </c>
      <c r="K700" t="s">
        <v>141</v>
      </c>
      <c r="L700" t="s">
        <v>95</v>
      </c>
      <c r="M700" t="s">
        <v>737</v>
      </c>
      <c r="O700" s="2" t="str">
        <f>IFERROR(IF($B700="","",INDEX(所属情報!$E:$E,MATCH($A700,所属情報!$A:$A,0))),"")</f>
        <v>Kansai Medical Univ.</v>
      </c>
      <c r="P700" s="2" t="str">
        <f t="shared" si="30"/>
        <v>渡邉　美沙希 (4)</v>
      </c>
      <c r="Q700" s="2" t="str">
        <f t="shared" si="31"/>
        <v>ﾜﾀﾅﾍﾞ ﾐｻｷ</v>
      </c>
      <c r="R700" s="2" t="str">
        <f t="shared" si="32"/>
        <v>WATANABE Misaki (03)</v>
      </c>
      <c r="S700" s="2" t="str">
        <f>IFERROR(IF($F700="","",INDEX(リスト!$C:$C,MATCH($F700,リスト!$B:$B,0))),"")</f>
        <v>27</v>
      </c>
      <c r="T700" s="2" t="str">
        <f>IFERROR(IF($K700="","",INDEX(リスト!$F:$F,MATCH($K700,リスト!$E:$E,0))),"")</f>
        <v>JPN</v>
      </c>
      <c r="U700" s="2" t="str">
        <f>IF($B700="","",RIGHT($G700*1000+200+COUNTIF($G$2:$G700,$G700),9))</f>
        <v>030105201</v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>市立尼崎・兵　庫</v>
      </c>
    </row>
    <row r="701" spans="1:22" x14ac:dyDescent="0.45">
      <c r="A701" t="s">
        <v>3912</v>
      </c>
      <c r="B701">
        <v>700</v>
      </c>
      <c r="C701" t="s">
        <v>3953</v>
      </c>
      <c r="D701" t="s">
        <v>3954</v>
      </c>
      <c r="E701">
        <v>3</v>
      </c>
      <c r="F701" t="s">
        <v>93</v>
      </c>
      <c r="G701">
        <v>20020125</v>
      </c>
      <c r="H701" t="s">
        <v>3955</v>
      </c>
      <c r="I701" t="s">
        <v>706</v>
      </c>
      <c r="J701" t="s">
        <v>3040</v>
      </c>
      <c r="K701" t="s">
        <v>141</v>
      </c>
      <c r="L701" t="s">
        <v>93</v>
      </c>
      <c r="M701" t="s">
        <v>2415</v>
      </c>
      <c r="O701" s="2" t="str">
        <f>IFERROR(IF($B701="","",INDEX(所属情報!$E:$E,MATCH($A701,所属情報!$A:$A,0))),"")</f>
        <v>Kansai Medical Univ.</v>
      </c>
      <c r="P701" s="2" t="str">
        <f t="shared" si="30"/>
        <v>西川　愛美 (3)</v>
      </c>
      <c r="Q701" s="2" t="str">
        <f t="shared" si="31"/>
        <v>ﾆｼｶﾜ ｱｲﾐ</v>
      </c>
      <c r="R701" s="2" t="str">
        <f t="shared" si="32"/>
        <v>NISHIKAWA Aimi (02)</v>
      </c>
      <c r="S701" s="2" t="str">
        <f>IFERROR(IF($F701="","",INDEX(リスト!$C:$C,MATCH($F701,リスト!$B:$B,0))),"")</f>
        <v>27</v>
      </c>
      <c r="T701" s="2" t="str">
        <f>IFERROR(IF($K701="","",INDEX(リスト!$F:$F,MATCH($K701,リスト!$E:$E,0))),"")</f>
        <v>JPN</v>
      </c>
      <c r="U701" s="2" t="str">
        <f>IF($B701="","",RIGHT($G701*1000+200+COUNTIF($G$2:$G701,$G701),9))</f>
        <v>020125201</v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>岸和田・大　阪</v>
      </c>
    </row>
    <row r="702" spans="1:22" x14ac:dyDescent="0.45">
      <c r="A702" t="s">
        <v>3912</v>
      </c>
      <c r="B702">
        <v>701</v>
      </c>
      <c r="C702" t="s">
        <v>3956</v>
      </c>
      <c r="D702" t="s">
        <v>3957</v>
      </c>
      <c r="E702">
        <v>3</v>
      </c>
      <c r="F702" t="s">
        <v>93</v>
      </c>
      <c r="G702">
        <v>20021021</v>
      </c>
      <c r="H702" t="s">
        <v>3958</v>
      </c>
      <c r="I702" t="s">
        <v>3538</v>
      </c>
      <c r="J702" t="s">
        <v>1253</v>
      </c>
      <c r="K702" t="s">
        <v>141</v>
      </c>
      <c r="L702" t="s">
        <v>95</v>
      </c>
      <c r="M702" t="s">
        <v>3959</v>
      </c>
      <c r="O702" s="2" t="str">
        <f>IFERROR(IF($B702="","",INDEX(所属情報!$E:$E,MATCH($A702,所属情報!$A:$A,0))),"")</f>
        <v>Kansai Medical Univ.</v>
      </c>
      <c r="P702" s="2" t="str">
        <f t="shared" si="30"/>
        <v>山口　紗季 (3)</v>
      </c>
      <c r="Q702" s="2" t="str">
        <f t="shared" si="31"/>
        <v>ﾔﾏｸﾞﾁ ｻｷ</v>
      </c>
      <c r="R702" s="2" t="str">
        <f t="shared" si="32"/>
        <v>YAMAGUCHI Saki (02)</v>
      </c>
      <c r="S702" s="2" t="str">
        <f>IFERROR(IF($F702="","",INDEX(リスト!$C:$C,MATCH($F702,リスト!$B:$B,0))),"")</f>
        <v>27</v>
      </c>
      <c r="T702" s="2" t="str">
        <f>IFERROR(IF($K702="","",INDEX(リスト!$F:$F,MATCH($K702,リスト!$E:$E,0))),"")</f>
        <v>JPN</v>
      </c>
      <c r="U702" s="2" t="str">
        <f>IF($B702="","",RIGHT($G702*1000+200+COUNTIF($G$2:$G702,$G702),9))</f>
        <v>021021202</v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>神戸女学院・兵　庫</v>
      </c>
    </row>
    <row r="703" spans="1:22" x14ac:dyDescent="0.45">
      <c r="A703" t="s">
        <v>3912</v>
      </c>
      <c r="B703">
        <v>702</v>
      </c>
      <c r="C703" t="s">
        <v>3960</v>
      </c>
      <c r="D703" t="s">
        <v>3961</v>
      </c>
      <c r="E703">
        <v>2</v>
      </c>
      <c r="F703" t="s">
        <v>93</v>
      </c>
      <c r="G703">
        <v>20040613</v>
      </c>
      <c r="H703" t="s">
        <v>3962</v>
      </c>
      <c r="I703" t="s">
        <v>861</v>
      </c>
      <c r="J703" t="s">
        <v>2224</v>
      </c>
      <c r="K703" t="s">
        <v>141</v>
      </c>
      <c r="L703" t="s">
        <v>93</v>
      </c>
      <c r="M703" t="s">
        <v>3963</v>
      </c>
      <c r="O703" s="2" t="str">
        <f>IFERROR(IF($B703="","",INDEX(所属情報!$E:$E,MATCH($A703,所属情報!$A:$A,0))),"")</f>
        <v>Kansai Medical Univ.</v>
      </c>
      <c r="P703" s="2" t="str">
        <f t="shared" si="30"/>
        <v>近藤　心響 (2)</v>
      </c>
      <c r="Q703" s="2" t="str">
        <f t="shared" si="31"/>
        <v>ｺﾝﾄﾞｳ ｺｺﾈ</v>
      </c>
      <c r="R703" s="2" t="str">
        <f t="shared" si="32"/>
        <v>KONDO Kokone (04)</v>
      </c>
      <c r="S703" s="2" t="str">
        <f>IFERROR(IF($F703="","",INDEX(リスト!$C:$C,MATCH($F703,リスト!$B:$B,0))),"")</f>
        <v>27</v>
      </c>
      <c r="T703" s="2" t="str">
        <f>IFERROR(IF($K703="","",INDEX(リスト!$F:$F,MATCH($K703,リスト!$E:$E,0))),"")</f>
        <v>JPN</v>
      </c>
      <c r="U703" s="2" t="str">
        <f>IF($B703="","",RIGHT($G703*1000+200+COUNTIF($G$2:$G703,$G703),9))</f>
        <v>040613201</v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>初芝富田林・大　阪</v>
      </c>
    </row>
    <row r="704" spans="1:22" x14ac:dyDescent="0.45">
      <c r="A704" t="s">
        <v>3912</v>
      </c>
      <c r="B704">
        <v>703</v>
      </c>
      <c r="C704" t="s">
        <v>3964</v>
      </c>
      <c r="D704" t="s">
        <v>3965</v>
      </c>
      <c r="E704">
        <v>2</v>
      </c>
      <c r="F704" t="s">
        <v>93</v>
      </c>
      <c r="G704">
        <v>20041011</v>
      </c>
      <c r="H704" t="s">
        <v>3966</v>
      </c>
      <c r="I704" t="s">
        <v>1813</v>
      </c>
      <c r="J704" t="s">
        <v>707</v>
      </c>
      <c r="K704" t="s">
        <v>141</v>
      </c>
      <c r="L704" t="s">
        <v>95</v>
      </c>
      <c r="M704" t="s">
        <v>1284</v>
      </c>
      <c r="O704" s="2" t="str">
        <f>IFERROR(IF($B704="","",INDEX(所属情報!$E:$E,MATCH($A704,所属情報!$A:$A,0))),"")</f>
        <v>Kansai Medical Univ.</v>
      </c>
      <c r="P704" s="2" t="str">
        <f t="shared" si="30"/>
        <v>進藤　彩花 (2)</v>
      </c>
      <c r="Q704" s="2" t="str">
        <f t="shared" si="31"/>
        <v>ｼﾝﾄﾞｳ ｻﾔｶ</v>
      </c>
      <c r="R704" s="2" t="str">
        <f t="shared" si="32"/>
        <v>SHINDO Sayaka (04)</v>
      </c>
      <c r="S704" s="2" t="str">
        <f>IFERROR(IF($F704="","",INDEX(リスト!$C:$C,MATCH($F704,リスト!$B:$B,0))),"")</f>
        <v>27</v>
      </c>
      <c r="T704" s="2" t="str">
        <f>IFERROR(IF($K704="","",INDEX(リスト!$F:$F,MATCH($K704,リスト!$E:$E,0))),"")</f>
        <v>JPN</v>
      </c>
      <c r="U704" s="2" t="str">
        <f>IF($B704="","",RIGHT($G704*1000+200+COUNTIF($G$2:$G704,$G704),9))</f>
        <v>041011201</v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>淡路三原・兵　庫</v>
      </c>
    </row>
    <row r="705" spans="1:22" x14ac:dyDescent="0.45">
      <c r="A705" t="s">
        <v>3967</v>
      </c>
      <c r="B705">
        <v>704</v>
      </c>
      <c r="C705" t="s">
        <v>3968</v>
      </c>
      <c r="D705" t="s">
        <v>3969</v>
      </c>
      <c r="E705">
        <v>2</v>
      </c>
      <c r="F705" t="s">
        <v>123</v>
      </c>
      <c r="G705">
        <v>20041212</v>
      </c>
      <c r="H705" t="s">
        <v>3970</v>
      </c>
      <c r="I705" t="s">
        <v>3971</v>
      </c>
      <c r="J705" t="s">
        <v>3972</v>
      </c>
      <c r="K705" t="s">
        <v>141</v>
      </c>
      <c r="L705" t="s">
        <v>123</v>
      </c>
      <c r="M705" t="s">
        <v>3973</v>
      </c>
      <c r="O705" s="2" t="str">
        <f>IFERROR(IF($B705="","",INDEX(所属情報!$E:$E,MATCH($A705,所属情報!$A:$A,0))),"")</f>
        <v>Kyoto Univ. of Foreign Studies</v>
      </c>
      <c r="P705" s="2" t="str">
        <f t="shared" si="30"/>
        <v>遠藤　由姫衣 (2)</v>
      </c>
      <c r="Q705" s="2" t="str">
        <f t="shared" si="31"/>
        <v>ｴﾝﾄﾞｳ ﾕｷｴ</v>
      </c>
      <c r="R705" s="2" t="str">
        <f t="shared" si="32"/>
        <v>ENDO Yukie (04)</v>
      </c>
      <c r="S705" s="2" t="str">
        <f>IFERROR(IF($F705="","",INDEX(リスト!$C:$C,MATCH($F705,リスト!$B:$B,0))),"")</f>
        <v>42</v>
      </c>
      <c r="T705" s="2" t="str">
        <f>IFERROR(IF($K705="","",INDEX(リスト!$F:$F,MATCH($K705,リスト!$E:$E,0))),"")</f>
        <v>JPN</v>
      </c>
      <c r="U705" s="2" t="str">
        <f>IF($B705="","",RIGHT($G705*1000+200+COUNTIF($G$2:$G705,$G705),9))</f>
        <v>041212201</v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>佐世保商業・長　崎</v>
      </c>
    </row>
    <row r="706" spans="1:22" x14ac:dyDescent="0.45">
      <c r="A706" t="s">
        <v>3967</v>
      </c>
      <c r="B706">
        <v>705</v>
      </c>
      <c r="C706" t="s">
        <v>3974</v>
      </c>
      <c r="D706" t="s">
        <v>3975</v>
      </c>
      <c r="E706">
        <v>2</v>
      </c>
      <c r="F706" t="s">
        <v>968</v>
      </c>
      <c r="G706">
        <v>20041102</v>
      </c>
      <c r="H706" t="s">
        <v>3976</v>
      </c>
      <c r="I706" t="s">
        <v>2560</v>
      </c>
      <c r="J706" t="s">
        <v>2597</v>
      </c>
      <c r="K706" t="s">
        <v>141</v>
      </c>
      <c r="L706" t="s">
        <v>75</v>
      </c>
      <c r="M706" t="s">
        <v>3977</v>
      </c>
      <c r="O706" s="2" t="str">
        <f>IFERROR(IF($B706="","",INDEX(所属情報!$E:$E,MATCH($A706,所属情報!$A:$A,0))),"")</f>
        <v>Kyoto Univ. of Foreign Studies</v>
      </c>
      <c r="P706" s="2" t="str">
        <f t="shared" si="30"/>
        <v>佐藤　凜 (2)</v>
      </c>
      <c r="Q706" s="2" t="str">
        <f t="shared" si="31"/>
        <v>ｻﾄｳ ﾘﾝ</v>
      </c>
      <c r="R706" s="2" t="str">
        <f t="shared" si="32"/>
        <v>SATO Rin (04)</v>
      </c>
      <c r="S706" s="2" t="str">
        <f>IFERROR(IF($F706="","",INDEX(リスト!$C:$C,MATCH($F706,リスト!$B:$B,0))),"")</f>
        <v>49</v>
      </c>
      <c r="T706" s="2" t="str">
        <f>IFERROR(IF($K706="","",INDEX(リスト!$F:$F,MATCH($K706,リスト!$E:$E,0))),"")</f>
        <v>JPN</v>
      </c>
      <c r="U706" s="2" t="str">
        <f>IF($B706="","",RIGHT($G706*1000+200+COUNTIF($G$2:$G706,$G706),9))</f>
        <v>041102202</v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>福井商業・福　井</v>
      </c>
    </row>
    <row r="707" spans="1:22" x14ac:dyDescent="0.45">
      <c r="A707" t="s">
        <v>3967</v>
      </c>
      <c r="B707">
        <v>706</v>
      </c>
      <c r="C707" t="s">
        <v>3978</v>
      </c>
      <c r="D707" t="s">
        <v>3979</v>
      </c>
      <c r="E707">
        <v>2</v>
      </c>
      <c r="F707" t="s">
        <v>968</v>
      </c>
      <c r="G707">
        <v>20041001</v>
      </c>
      <c r="H707" t="s">
        <v>3980</v>
      </c>
      <c r="I707" t="s">
        <v>3981</v>
      </c>
      <c r="J707" t="s">
        <v>3513</v>
      </c>
      <c r="K707" t="s">
        <v>141</v>
      </c>
      <c r="L707" t="s">
        <v>93</v>
      </c>
      <c r="M707" t="s">
        <v>2018</v>
      </c>
      <c r="O707" s="2" t="str">
        <f>IFERROR(IF($B707="","",INDEX(所属情報!$E:$E,MATCH($A707,所属情報!$A:$A,0))),"")</f>
        <v>Kyoto Univ. of Foreign Studies</v>
      </c>
      <c r="P707" s="2" t="str">
        <f t="shared" ref="P707:P770" si="33">IF($C707="","",IF($E707="",$C707,$C707&amp;" ("&amp;$E707&amp;")"))</f>
        <v>深川　陽音 (2)</v>
      </c>
      <c r="Q707" s="2" t="str">
        <f t="shared" ref="Q707:Q770" si="34">IF($D707="","",ASC($D707))</f>
        <v>ﾌｶｶﾞﾜ ﾋﾅﾘ</v>
      </c>
      <c r="R707" s="2" t="str">
        <f t="shared" ref="R707:R770" si="35">IF($I707="","",UPPER($I707)&amp;" "&amp;UPPER(LEFT($J707,1))&amp;LOWER(RIGHT($J707,LEN($J707)-1))&amp;" ("&amp;MID($G707,3,2)&amp;")")</f>
        <v>FUKAGAWA Hinari (04)</v>
      </c>
      <c r="S707" s="2" t="str">
        <f>IFERROR(IF($F707="","",INDEX(リスト!$C:$C,MATCH($F707,リスト!$B:$B,0))),"")</f>
        <v>49</v>
      </c>
      <c r="T707" s="2" t="str">
        <f>IFERROR(IF($K707="","",INDEX(リスト!$F:$F,MATCH($K707,リスト!$E:$E,0))),"")</f>
        <v>JPN</v>
      </c>
      <c r="U707" s="2" t="str">
        <f>IF($B707="","",RIGHT($G707*1000+200+COUNTIF($G$2:$G707,$G707),9))</f>
        <v>041001201</v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>東海大大阪仰星・大　阪</v>
      </c>
    </row>
    <row r="708" spans="1:22" x14ac:dyDescent="0.45">
      <c r="A708" t="s">
        <v>3982</v>
      </c>
      <c r="B708">
        <v>708</v>
      </c>
      <c r="C708" t="s">
        <v>3983</v>
      </c>
      <c r="D708" t="s">
        <v>3984</v>
      </c>
      <c r="E708">
        <v>2</v>
      </c>
      <c r="F708" t="s">
        <v>968</v>
      </c>
      <c r="G708">
        <v>20050218</v>
      </c>
      <c r="H708" t="s">
        <v>3985</v>
      </c>
      <c r="I708" t="s">
        <v>1884</v>
      </c>
      <c r="J708" t="s">
        <v>1239</v>
      </c>
      <c r="K708" t="s">
        <v>141</v>
      </c>
      <c r="L708" t="s">
        <v>97</v>
      </c>
      <c r="M708" t="s">
        <v>3986</v>
      </c>
      <c r="O708" s="2" t="str">
        <f>IFERROR(IF($B708="","",INDEX(所属情報!$E:$E,MATCH($A708,所属情報!$A:$A,0))),"")</f>
        <v>Kyoto Prefectural Univ. of Medicine</v>
      </c>
      <c r="P708" s="2" t="str">
        <f t="shared" si="33"/>
        <v>中西　陽詩 (2)</v>
      </c>
      <c r="Q708" s="2" t="str">
        <f t="shared" si="34"/>
        <v>ﾅｶﾆｼ ﾋﾅﾀ</v>
      </c>
      <c r="R708" s="2" t="str">
        <f t="shared" si="35"/>
        <v>NAKANISHI Hinata (05)</v>
      </c>
      <c r="S708" s="2" t="str">
        <f>IFERROR(IF($F708="","",INDEX(リスト!$C:$C,MATCH($F708,リスト!$B:$B,0))),"")</f>
        <v>49</v>
      </c>
      <c r="T708" s="2" t="str">
        <f>IFERROR(IF($K708="","",INDEX(リスト!$F:$F,MATCH($K708,リスト!$E:$E,0))),"")</f>
        <v>JPN</v>
      </c>
      <c r="U708" s="2" t="str">
        <f>IF($B708="","",RIGHT($G708*1000+200+COUNTIF($G$2:$G708,$G708),9))</f>
        <v>050218201</v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>奈良学園・奈　良</v>
      </c>
    </row>
    <row r="709" spans="1:22" x14ac:dyDescent="0.45">
      <c r="A709" t="s">
        <v>3987</v>
      </c>
      <c r="B709">
        <v>709</v>
      </c>
      <c r="C709" t="s">
        <v>3988</v>
      </c>
      <c r="D709" t="s">
        <v>3989</v>
      </c>
      <c r="E709">
        <v>2</v>
      </c>
      <c r="F709" t="s">
        <v>91</v>
      </c>
      <c r="G709">
        <v>20040905</v>
      </c>
      <c r="H709" t="s">
        <v>3990</v>
      </c>
      <c r="I709" t="s">
        <v>723</v>
      </c>
      <c r="J709" t="s">
        <v>3991</v>
      </c>
      <c r="K709" t="s">
        <v>141</v>
      </c>
      <c r="L709" t="s">
        <v>91</v>
      </c>
      <c r="M709" t="s">
        <v>904</v>
      </c>
      <c r="O709" s="2" t="str">
        <f>IFERROR(IF($B709="","",INDEX(所属情報!$E:$E,MATCH($A709,所属情報!$A:$A,0))),"")</f>
        <v>Kyoto Prefectural Univ.</v>
      </c>
      <c r="P709" s="2" t="str">
        <f t="shared" si="33"/>
        <v>西田　麻未 (2)</v>
      </c>
      <c r="Q709" s="2" t="str">
        <f t="shared" si="34"/>
        <v>ﾆｼﾀﾞ ﾏﾐ</v>
      </c>
      <c r="R709" s="2" t="str">
        <f t="shared" si="35"/>
        <v>NISHIDA Mami (04)</v>
      </c>
      <c r="S709" s="2" t="str">
        <f>IFERROR(IF($F709="","",INDEX(リスト!$C:$C,MATCH($F709,リスト!$B:$B,0))),"")</f>
        <v>26</v>
      </c>
      <c r="T709" s="2" t="str">
        <f>IFERROR(IF($K709="","",INDEX(リスト!$F:$F,MATCH($K709,リスト!$E:$E,0))),"")</f>
        <v>JPN</v>
      </c>
      <c r="U709" s="2" t="str">
        <f>IF($B709="","",RIGHT($G709*1000+200+COUNTIF($G$2:$G709,$G709),9))</f>
        <v>040905201</v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>西京・京　都</v>
      </c>
    </row>
    <row r="710" spans="1:22" x14ac:dyDescent="0.45">
      <c r="A710" t="s">
        <v>3987</v>
      </c>
      <c r="B710">
        <v>710</v>
      </c>
      <c r="C710" t="s">
        <v>3992</v>
      </c>
      <c r="D710" t="s">
        <v>3993</v>
      </c>
      <c r="E710">
        <v>2</v>
      </c>
      <c r="F710" t="s">
        <v>968</v>
      </c>
      <c r="G710">
        <v>20030720</v>
      </c>
      <c r="H710" t="s">
        <v>3994</v>
      </c>
      <c r="I710" t="s">
        <v>1391</v>
      </c>
      <c r="J710" t="s">
        <v>1959</v>
      </c>
      <c r="K710" t="s">
        <v>141</v>
      </c>
      <c r="L710" t="s">
        <v>87</v>
      </c>
      <c r="M710" t="s">
        <v>3995</v>
      </c>
      <c r="O710" s="2" t="str">
        <f>IFERROR(IF($B710="","",INDEX(所属情報!$E:$E,MATCH($A710,所属情報!$A:$A,0))),"")</f>
        <v>Kyoto Prefectural Univ.</v>
      </c>
      <c r="P710" s="2" t="str">
        <f t="shared" si="33"/>
        <v>藤原　望未 (2)</v>
      </c>
      <c r="Q710" s="2" t="str">
        <f t="shared" si="34"/>
        <v>ﾌｼﾞﾜﾗ ﾉｿﾞﾐ</v>
      </c>
      <c r="R710" s="2" t="str">
        <f t="shared" si="35"/>
        <v>FUJIWARA Nozomi (03)</v>
      </c>
      <c r="S710" s="2" t="str">
        <f>IFERROR(IF($F710="","",INDEX(リスト!$C:$C,MATCH($F710,リスト!$B:$B,0))),"")</f>
        <v>49</v>
      </c>
      <c r="T710" s="2" t="str">
        <f>IFERROR(IF($K710="","",INDEX(リスト!$F:$F,MATCH($K710,リスト!$E:$E,0))),"")</f>
        <v>JPN</v>
      </c>
      <c r="U710" s="2" t="str">
        <f>IF($B710="","",RIGHT($G710*1000+200+COUNTIF($G$2:$G710,$G710),9))</f>
        <v>030720202</v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>高田・三　重</v>
      </c>
    </row>
    <row r="711" spans="1:22" x14ac:dyDescent="0.45">
      <c r="A711" t="s">
        <v>3987</v>
      </c>
      <c r="B711">
        <v>711</v>
      </c>
      <c r="C711" t="s">
        <v>3996</v>
      </c>
      <c r="D711" t="s">
        <v>3997</v>
      </c>
      <c r="E711">
        <v>3</v>
      </c>
      <c r="F711" t="s">
        <v>968</v>
      </c>
      <c r="G711">
        <v>20030716</v>
      </c>
      <c r="H711" t="s">
        <v>3998</v>
      </c>
      <c r="I711" t="s">
        <v>3999</v>
      </c>
      <c r="J711" t="s">
        <v>747</v>
      </c>
      <c r="K711" t="s">
        <v>141</v>
      </c>
      <c r="L711" t="s">
        <v>93</v>
      </c>
      <c r="M711" t="s">
        <v>1144</v>
      </c>
      <c r="O711" s="2" t="str">
        <f>IFERROR(IF($B711="","",INDEX(所属情報!$E:$E,MATCH($A711,所属情報!$A:$A,0))),"")</f>
        <v>Kyoto Prefectural Univ.</v>
      </c>
      <c r="P711" s="2" t="str">
        <f t="shared" si="33"/>
        <v>松村　美咲 (3)</v>
      </c>
      <c r="Q711" s="2" t="str">
        <f t="shared" si="34"/>
        <v>ﾏﾂﾑﾗ ﾐｻｷ</v>
      </c>
      <c r="R711" s="2" t="str">
        <f t="shared" si="35"/>
        <v>MATSUMURA Misaki (03)</v>
      </c>
      <c r="S711" s="2" t="str">
        <f>IFERROR(IF($F711="","",INDEX(リスト!$C:$C,MATCH($F711,リスト!$B:$B,0))),"")</f>
        <v>49</v>
      </c>
      <c r="T711" s="2" t="str">
        <f>IFERROR(IF($K711="","",INDEX(リスト!$F:$F,MATCH($K711,リスト!$E:$E,0))),"")</f>
        <v>JPN</v>
      </c>
      <c r="U711" s="2" t="str">
        <f>IF($B711="","",RIGHT($G711*1000+200+COUNTIF($G$2:$G711,$G711),9))</f>
        <v>030716202</v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>大阪桐蔭・大　阪</v>
      </c>
    </row>
    <row r="712" spans="1:22" x14ac:dyDescent="0.45">
      <c r="A712" t="s">
        <v>4000</v>
      </c>
      <c r="B712">
        <v>712</v>
      </c>
      <c r="C712" t="s">
        <v>4001</v>
      </c>
      <c r="D712" t="s">
        <v>4002</v>
      </c>
      <c r="E712">
        <v>6</v>
      </c>
      <c r="F712" t="s">
        <v>91</v>
      </c>
      <c r="G712">
        <v>20010226</v>
      </c>
      <c r="H712" t="s">
        <v>4003</v>
      </c>
      <c r="I712" t="s">
        <v>4004</v>
      </c>
      <c r="J712" t="s">
        <v>3323</v>
      </c>
      <c r="K712" t="s">
        <v>141</v>
      </c>
      <c r="L712" t="s">
        <v>97</v>
      </c>
      <c r="M712" t="s">
        <v>2385</v>
      </c>
      <c r="O712" s="2" t="str">
        <f>IFERROR(IF($B712="","",INDEX(所属情報!$E:$E,MATCH($A712,所属情報!$A:$A,0))),"")</f>
        <v>Kyoto Pharmaceutical Univ.</v>
      </c>
      <c r="P712" s="2" t="str">
        <f t="shared" si="33"/>
        <v>増田　真帆 (6)</v>
      </c>
      <c r="Q712" s="2" t="str">
        <f t="shared" si="34"/>
        <v>ﾏｽﾀﾞ ﾏﾎ</v>
      </c>
      <c r="R712" s="2" t="str">
        <f t="shared" si="35"/>
        <v>MASUDA Maho (01)</v>
      </c>
      <c r="S712" s="2" t="str">
        <f>IFERROR(IF($F712="","",INDEX(リスト!$C:$C,MATCH($F712,リスト!$B:$B,0))),"")</f>
        <v>26</v>
      </c>
      <c r="T712" s="2" t="str">
        <f>IFERROR(IF($K712="","",INDEX(リスト!$F:$F,MATCH($K712,リスト!$E:$E,0))),"")</f>
        <v>JPN</v>
      </c>
      <c r="U712" s="2" t="str">
        <f>IF($B712="","",RIGHT($G712*1000+200+COUNTIF($G$2:$G712,$G712),9))</f>
        <v>010226201</v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>畝傍・奈　良</v>
      </c>
    </row>
    <row r="713" spans="1:22" x14ac:dyDescent="0.45">
      <c r="A713" t="s">
        <v>4000</v>
      </c>
      <c r="B713">
        <v>713</v>
      </c>
      <c r="C713" t="s">
        <v>4005</v>
      </c>
      <c r="D713" t="s">
        <v>4006</v>
      </c>
      <c r="E713">
        <v>3</v>
      </c>
      <c r="F713" t="s">
        <v>91</v>
      </c>
      <c r="G713">
        <v>20031010</v>
      </c>
      <c r="H713" t="s">
        <v>4007</v>
      </c>
      <c r="I713" t="s">
        <v>4008</v>
      </c>
      <c r="J713" t="s">
        <v>1440</v>
      </c>
      <c r="K713" t="s">
        <v>141</v>
      </c>
      <c r="L713" t="s">
        <v>87</v>
      </c>
      <c r="M713" t="s">
        <v>4009</v>
      </c>
      <c r="O713" s="2" t="str">
        <f>IFERROR(IF($B713="","",INDEX(所属情報!$E:$E,MATCH($A713,所属情報!$A:$A,0))),"")</f>
        <v>Kyoto Pharmaceutical Univ.</v>
      </c>
      <c r="P713" s="2" t="str">
        <f t="shared" si="33"/>
        <v>刀根　麻湖 (3)</v>
      </c>
      <c r="Q713" s="2" t="str">
        <f t="shared" si="34"/>
        <v>ﾄﾈ ﾏｺ</v>
      </c>
      <c r="R713" s="2" t="str">
        <f t="shared" si="35"/>
        <v>TONE Mako (03)</v>
      </c>
      <c r="S713" s="2" t="str">
        <f>IFERROR(IF($F713="","",INDEX(リスト!$C:$C,MATCH($F713,リスト!$B:$B,0))),"")</f>
        <v>26</v>
      </c>
      <c r="T713" s="2" t="str">
        <f>IFERROR(IF($K713="","",INDEX(リスト!$F:$F,MATCH($K713,リスト!$E:$E,0))),"")</f>
        <v>JPN</v>
      </c>
      <c r="U713" s="2" t="str">
        <f>IF($B713="","",RIGHT($G713*1000+200+COUNTIF($G$2:$G713,$G713),9))</f>
        <v>031010201</v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>松阪・三　重</v>
      </c>
    </row>
    <row r="714" spans="1:22" x14ac:dyDescent="0.45">
      <c r="A714" t="s">
        <v>4000</v>
      </c>
      <c r="B714">
        <v>714</v>
      </c>
      <c r="C714" t="s">
        <v>4010</v>
      </c>
      <c r="D714" t="s">
        <v>4011</v>
      </c>
      <c r="E714">
        <v>3</v>
      </c>
      <c r="F714" t="s">
        <v>91</v>
      </c>
      <c r="G714">
        <v>20040314</v>
      </c>
      <c r="H714" t="s">
        <v>4012</v>
      </c>
      <c r="I714" t="s">
        <v>4013</v>
      </c>
      <c r="J714" t="s">
        <v>1629</v>
      </c>
      <c r="K714" t="s">
        <v>141</v>
      </c>
      <c r="L714" t="s">
        <v>75</v>
      </c>
      <c r="M714" t="s">
        <v>4014</v>
      </c>
      <c r="O714" s="2" t="str">
        <f>IFERROR(IF($B714="","",INDEX(所属情報!$E:$E,MATCH($A714,所属情報!$A:$A,0))),"")</f>
        <v>Kyoto Pharmaceutical Univ.</v>
      </c>
      <c r="P714" s="2" t="str">
        <f t="shared" si="33"/>
        <v>川崎　麻衣 (3)</v>
      </c>
      <c r="Q714" s="2" t="str">
        <f t="shared" si="34"/>
        <v>ｶﾜｻｷ ﾏｲ</v>
      </c>
      <c r="R714" s="2" t="str">
        <f t="shared" si="35"/>
        <v>KAWASAKI Mai (04)</v>
      </c>
      <c r="S714" s="2" t="str">
        <f>IFERROR(IF($F714="","",INDEX(リスト!$C:$C,MATCH($F714,リスト!$B:$B,0))),"")</f>
        <v>26</v>
      </c>
      <c r="T714" s="2" t="str">
        <f>IFERROR(IF($K714="","",INDEX(リスト!$F:$F,MATCH($K714,リスト!$E:$E,0))),"")</f>
        <v>JPN</v>
      </c>
      <c r="U714" s="2" t="str">
        <f>IF($B714="","",RIGHT($G714*1000+200+COUNTIF($G$2:$G714,$G714),9))</f>
        <v>040314201</v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>藤島・福　井</v>
      </c>
    </row>
    <row r="715" spans="1:22" x14ac:dyDescent="0.45">
      <c r="A715" t="s">
        <v>4000</v>
      </c>
      <c r="B715">
        <v>715</v>
      </c>
      <c r="C715" t="s">
        <v>4015</v>
      </c>
      <c r="D715" t="s">
        <v>4016</v>
      </c>
      <c r="E715">
        <v>3</v>
      </c>
      <c r="F715" t="s">
        <v>91</v>
      </c>
      <c r="G715">
        <v>20030608</v>
      </c>
      <c r="H715" t="s">
        <v>4017</v>
      </c>
      <c r="I715" t="s">
        <v>4018</v>
      </c>
      <c r="J715" t="s">
        <v>1190</v>
      </c>
      <c r="K715" t="s">
        <v>141</v>
      </c>
      <c r="L715" t="s">
        <v>91</v>
      </c>
      <c r="M715" t="s">
        <v>4019</v>
      </c>
      <c r="O715" s="2" t="str">
        <f>IFERROR(IF($B715="","",INDEX(所属情報!$E:$E,MATCH($A715,所属情報!$A:$A,0))),"")</f>
        <v>Kyoto Pharmaceutical Univ.</v>
      </c>
      <c r="P715" s="2" t="str">
        <f t="shared" si="33"/>
        <v>福島　真菜 (3)</v>
      </c>
      <c r="Q715" s="2" t="str">
        <f t="shared" si="34"/>
        <v>ﾌｸｼﾏ ﾏﾅ</v>
      </c>
      <c r="R715" s="2" t="str">
        <f t="shared" si="35"/>
        <v>FUKUSHIMA Mana (03)</v>
      </c>
      <c r="S715" s="2" t="str">
        <f>IFERROR(IF($F715="","",INDEX(リスト!$C:$C,MATCH($F715,リスト!$B:$B,0))),"")</f>
        <v>26</v>
      </c>
      <c r="T715" s="2" t="str">
        <f>IFERROR(IF($K715="","",INDEX(リスト!$F:$F,MATCH($K715,リスト!$E:$E,0))),"")</f>
        <v>JPN</v>
      </c>
      <c r="U715" s="2" t="str">
        <f>IF($B715="","",RIGHT($G715*1000+200+COUNTIF($G$2:$G715,$G715),9))</f>
        <v>030608201</v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>嵯峨野・京　都</v>
      </c>
    </row>
    <row r="716" spans="1:22" x14ac:dyDescent="0.45">
      <c r="A716" t="s">
        <v>4000</v>
      </c>
      <c r="B716">
        <v>716</v>
      </c>
      <c r="C716" t="s">
        <v>4020</v>
      </c>
      <c r="D716" t="s">
        <v>4021</v>
      </c>
      <c r="E716">
        <v>3</v>
      </c>
      <c r="F716" t="s">
        <v>91</v>
      </c>
      <c r="G716">
        <v>20040225</v>
      </c>
      <c r="H716" t="s">
        <v>4022</v>
      </c>
      <c r="I716" t="s">
        <v>4023</v>
      </c>
      <c r="J716" t="s">
        <v>719</v>
      </c>
      <c r="K716" t="s">
        <v>141</v>
      </c>
      <c r="L716" t="s">
        <v>95</v>
      </c>
      <c r="M716" t="s">
        <v>4024</v>
      </c>
      <c r="O716" s="2" t="str">
        <f>IFERROR(IF($B716="","",INDEX(所属情報!$E:$E,MATCH($A716,所属情報!$A:$A,0))),"")</f>
        <v>Kyoto Pharmaceutical Univ.</v>
      </c>
      <c r="P716" s="2" t="str">
        <f t="shared" si="33"/>
        <v>藤岡　愛唯 (3)</v>
      </c>
      <c r="Q716" s="2" t="str">
        <f t="shared" si="34"/>
        <v>ﾌｼﾞｵｶ ﾒｲ</v>
      </c>
      <c r="R716" s="2" t="str">
        <f t="shared" si="35"/>
        <v>FUJIOKA Mei (04)</v>
      </c>
      <c r="S716" s="2" t="str">
        <f>IFERROR(IF($F716="","",INDEX(リスト!$C:$C,MATCH($F716,リスト!$B:$B,0))),"")</f>
        <v>26</v>
      </c>
      <c r="T716" s="2" t="str">
        <f>IFERROR(IF($K716="","",INDEX(リスト!$F:$F,MATCH($K716,リスト!$E:$E,0))),"")</f>
        <v>JPN</v>
      </c>
      <c r="U716" s="2" t="str">
        <f>IF($B716="","",RIGHT($G716*1000+200+COUNTIF($G$2:$G716,$G716),9))</f>
        <v>040225201</v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>姫路東・兵　庫</v>
      </c>
    </row>
    <row r="717" spans="1:22" x14ac:dyDescent="0.45">
      <c r="A717" t="s">
        <v>4000</v>
      </c>
      <c r="B717">
        <v>717</v>
      </c>
      <c r="C717" t="s">
        <v>4025</v>
      </c>
      <c r="D717" t="s">
        <v>4026</v>
      </c>
      <c r="E717">
        <v>3</v>
      </c>
      <c r="F717" t="s">
        <v>91</v>
      </c>
      <c r="G717">
        <v>20000609</v>
      </c>
      <c r="I717" t="s">
        <v>4027</v>
      </c>
      <c r="J717" t="s">
        <v>3569</v>
      </c>
      <c r="K717" t="s">
        <v>141</v>
      </c>
      <c r="L717" t="s">
        <v>65</v>
      </c>
      <c r="M717" t="s">
        <v>4028</v>
      </c>
      <c r="O717" s="2" t="str">
        <f>IFERROR(IF($B717="","",INDEX(所属情報!$E:$E,MATCH($A717,所属情報!$A:$A,0))),"")</f>
        <v>Kyoto Pharmaceutical Univ.</v>
      </c>
      <c r="P717" s="2" t="str">
        <f t="shared" si="33"/>
        <v>松原　志歩 (3)</v>
      </c>
      <c r="Q717" s="2" t="str">
        <f t="shared" si="34"/>
        <v>ﾏﾂﾊﾞﾗ ｼﾎ</v>
      </c>
      <c r="R717" s="2" t="str">
        <f t="shared" si="35"/>
        <v>MATSUBARA Shiho (00)</v>
      </c>
      <c r="S717" s="2" t="str">
        <f>IFERROR(IF($F717="","",INDEX(リスト!$C:$C,MATCH($F717,リスト!$B:$B,0))),"")</f>
        <v>26</v>
      </c>
      <c r="T717" s="2" t="str">
        <f>IFERROR(IF($K717="","",INDEX(リスト!$F:$F,MATCH($K717,リスト!$E:$E,0))),"")</f>
        <v>JPN</v>
      </c>
      <c r="U717" s="2" t="str">
        <f>IF($B717="","",RIGHT($G717*1000+200+COUNTIF($G$2:$G717,$G717),9))</f>
        <v>000609201</v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>晃華学園・東　京</v>
      </c>
    </row>
    <row r="718" spans="1:22" x14ac:dyDescent="0.45">
      <c r="A718" t="s">
        <v>4000</v>
      </c>
      <c r="B718">
        <v>718</v>
      </c>
      <c r="C718" t="s">
        <v>4029</v>
      </c>
      <c r="D718" t="s">
        <v>4030</v>
      </c>
      <c r="E718">
        <v>3</v>
      </c>
      <c r="F718" t="s">
        <v>91</v>
      </c>
      <c r="G718">
        <v>20031204</v>
      </c>
      <c r="I718" t="s">
        <v>1639</v>
      </c>
      <c r="J718" t="s">
        <v>719</v>
      </c>
      <c r="K718" t="s">
        <v>141</v>
      </c>
      <c r="L718" t="s">
        <v>117</v>
      </c>
      <c r="M718" t="s">
        <v>2429</v>
      </c>
      <c r="O718" s="2" t="str">
        <f>IFERROR(IF($B718="","",INDEX(所属情報!$E:$E,MATCH($A718,所属情報!$A:$A,0))),"")</f>
        <v>Kyoto Pharmaceutical Univ.</v>
      </c>
      <c r="P718" s="2" t="str">
        <f t="shared" si="33"/>
        <v>小松　芽生 (3)</v>
      </c>
      <c r="Q718" s="2" t="str">
        <f t="shared" si="34"/>
        <v>ｺﾏﾂ ﾒｲ</v>
      </c>
      <c r="R718" s="2" t="str">
        <f t="shared" si="35"/>
        <v>KOMATSU Mei (03)</v>
      </c>
      <c r="S718" s="2" t="str">
        <f>IFERROR(IF($F718="","",INDEX(リスト!$C:$C,MATCH($F718,リスト!$B:$B,0))),"")</f>
        <v>26</v>
      </c>
      <c r="T718" s="2" t="str">
        <f>IFERROR(IF($K718="","",INDEX(リスト!$F:$F,MATCH($K718,リスト!$E:$E,0))),"")</f>
        <v>JPN</v>
      </c>
      <c r="U718" s="2" t="str">
        <f>IF($B718="","",RIGHT($G718*1000+200+COUNTIF($G$2:$G718,$G718),9))</f>
        <v>031204201</v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>高知学芸・高　知</v>
      </c>
    </row>
    <row r="719" spans="1:22" x14ac:dyDescent="0.45">
      <c r="A719" t="s">
        <v>4000</v>
      </c>
      <c r="B719">
        <v>719</v>
      </c>
      <c r="C719" t="s">
        <v>4031</v>
      </c>
      <c r="D719" t="s">
        <v>4032</v>
      </c>
      <c r="E719">
        <v>2</v>
      </c>
      <c r="F719" t="s">
        <v>91</v>
      </c>
      <c r="G719">
        <v>20040414</v>
      </c>
      <c r="H719" t="s">
        <v>4033</v>
      </c>
      <c r="I719" t="s">
        <v>1454</v>
      </c>
      <c r="J719" t="s">
        <v>1175</v>
      </c>
      <c r="K719" t="s">
        <v>141</v>
      </c>
      <c r="L719" t="s">
        <v>99</v>
      </c>
      <c r="M719" t="s">
        <v>1002</v>
      </c>
      <c r="O719" s="2" t="str">
        <f>IFERROR(IF($B719="","",INDEX(所属情報!$E:$E,MATCH($A719,所属情報!$A:$A,0))),"")</f>
        <v>Kyoto Pharmaceutical Univ.</v>
      </c>
      <c r="P719" s="2" t="str">
        <f t="shared" si="33"/>
        <v>岡　稚奈 (2)</v>
      </c>
      <c r="Q719" s="2" t="str">
        <f t="shared" si="34"/>
        <v>ｵｶ ﾜｶﾅ</v>
      </c>
      <c r="R719" s="2" t="str">
        <f t="shared" si="35"/>
        <v>OKA Wakana (04)</v>
      </c>
      <c r="S719" s="2" t="str">
        <f>IFERROR(IF($F719="","",INDEX(リスト!$C:$C,MATCH($F719,リスト!$B:$B,0))),"")</f>
        <v>26</v>
      </c>
      <c r="T719" s="2" t="str">
        <f>IFERROR(IF($K719="","",INDEX(リスト!$F:$F,MATCH($K719,リスト!$E:$E,0))),"")</f>
        <v>JPN</v>
      </c>
      <c r="U719" s="2" t="str">
        <f>IF($B719="","",RIGHT($G719*1000+200+COUNTIF($G$2:$G719,$G719),9))</f>
        <v>040414202</v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>桐蔭・和歌山</v>
      </c>
    </row>
    <row r="720" spans="1:22" x14ac:dyDescent="0.45">
      <c r="A720" t="s">
        <v>4000</v>
      </c>
      <c r="B720">
        <v>720</v>
      </c>
      <c r="C720" t="s">
        <v>4034</v>
      </c>
      <c r="D720" t="s">
        <v>4035</v>
      </c>
      <c r="E720">
        <v>2</v>
      </c>
      <c r="F720" t="s">
        <v>91</v>
      </c>
      <c r="G720">
        <v>20050327</v>
      </c>
      <c r="H720" t="s">
        <v>4036</v>
      </c>
      <c r="I720" t="s">
        <v>4037</v>
      </c>
      <c r="J720" t="s">
        <v>1269</v>
      </c>
      <c r="K720" t="s">
        <v>141</v>
      </c>
      <c r="L720" t="s">
        <v>89</v>
      </c>
      <c r="M720" t="s">
        <v>4038</v>
      </c>
      <c r="O720" s="2" t="str">
        <f>IFERROR(IF($B720="","",INDEX(所属情報!$E:$E,MATCH($A720,所属情報!$A:$A,0))),"")</f>
        <v>Kyoto Pharmaceutical Univ.</v>
      </c>
      <c r="P720" s="2" t="str">
        <f t="shared" si="33"/>
        <v>冨田　彩花 (2)</v>
      </c>
      <c r="Q720" s="2" t="str">
        <f t="shared" si="34"/>
        <v>ﾄﾐﾀ ｱﾔｶ</v>
      </c>
      <c r="R720" s="2" t="str">
        <f t="shared" si="35"/>
        <v>TOMITA Ayaka (05)</v>
      </c>
      <c r="S720" s="2" t="str">
        <f>IFERROR(IF($F720="","",INDEX(リスト!$C:$C,MATCH($F720,リスト!$B:$B,0))),"")</f>
        <v>26</v>
      </c>
      <c r="T720" s="2" t="str">
        <f>IFERROR(IF($K720="","",INDEX(リスト!$F:$F,MATCH($K720,リスト!$E:$E,0))),"")</f>
        <v>JPN</v>
      </c>
      <c r="U720" s="2" t="str">
        <f>IF($B720="","",RIGHT($G720*1000+200+COUNTIF($G$2:$G720,$G720),9))</f>
        <v>050327201</v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>近江・滋　賀</v>
      </c>
    </row>
    <row r="721" spans="1:22" x14ac:dyDescent="0.45">
      <c r="A721" t="s">
        <v>4000</v>
      </c>
      <c r="B721">
        <v>721</v>
      </c>
      <c r="C721" t="s">
        <v>4039</v>
      </c>
      <c r="D721" t="s">
        <v>4040</v>
      </c>
      <c r="E721">
        <v>2</v>
      </c>
      <c r="F721" t="s">
        <v>91</v>
      </c>
      <c r="G721">
        <v>20040510</v>
      </c>
      <c r="H721" t="s">
        <v>4041</v>
      </c>
      <c r="I721" t="s">
        <v>4042</v>
      </c>
      <c r="J721" t="s">
        <v>1372</v>
      </c>
      <c r="K721" t="s">
        <v>141</v>
      </c>
      <c r="L721" t="s">
        <v>83</v>
      </c>
      <c r="M721" t="s">
        <v>4043</v>
      </c>
      <c r="O721" s="2" t="str">
        <f>IFERROR(IF($B721="","",INDEX(所属情報!$E:$E,MATCH($A721,所属情報!$A:$A,0))),"")</f>
        <v>Kyoto Pharmaceutical Univ.</v>
      </c>
      <c r="P721" s="2" t="str">
        <f t="shared" si="33"/>
        <v>土肥　友希 (2)</v>
      </c>
      <c r="Q721" s="2" t="str">
        <f t="shared" si="34"/>
        <v>ﾄﾞﾋ ﾕｳｷ</v>
      </c>
      <c r="R721" s="2" t="str">
        <f t="shared" si="35"/>
        <v>DOHI Yuki (04)</v>
      </c>
      <c r="S721" s="2" t="str">
        <f>IFERROR(IF($F721="","",INDEX(リスト!$C:$C,MATCH($F721,リスト!$B:$B,0))),"")</f>
        <v>26</v>
      </c>
      <c r="T721" s="2" t="str">
        <f>IFERROR(IF($K721="","",INDEX(リスト!$F:$F,MATCH($K721,リスト!$E:$E,0))),"")</f>
        <v>JPN</v>
      </c>
      <c r="U721" s="2" t="str">
        <f>IF($B721="","",RIGHT($G721*1000+200+COUNTIF($G$2:$G721,$G721),9))</f>
        <v>040510201</v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>藤枝明誠・静　岡</v>
      </c>
    </row>
    <row r="722" spans="1:22" x14ac:dyDescent="0.45">
      <c r="A722" t="s">
        <v>4000</v>
      </c>
      <c r="B722">
        <v>722</v>
      </c>
      <c r="C722" t="s">
        <v>4044</v>
      </c>
      <c r="D722" t="s">
        <v>4045</v>
      </c>
      <c r="E722">
        <v>2</v>
      </c>
      <c r="F722" t="s">
        <v>91</v>
      </c>
      <c r="G722">
        <v>20030929</v>
      </c>
      <c r="H722" t="s">
        <v>4046</v>
      </c>
      <c r="I722" t="s">
        <v>1014</v>
      </c>
      <c r="J722" t="s">
        <v>4047</v>
      </c>
      <c r="K722" t="s">
        <v>141</v>
      </c>
      <c r="L722" t="s">
        <v>93</v>
      </c>
      <c r="M722" t="s">
        <v>4048</v>
      </c>
      <c r="O722" s="2" t="str">
        <f>IFERROR(IF($B722="","",INDEX(所属情報!$E:$E,MATCH($A722,所属情報!$A:$A,0))),"")</f>
        <v>Kyoto Pharmaceutical Univ.</v>
      </c>
      <c r="P722" s="2" t="str">
        <f t="shared" si="33"/>
        <v>原田　ひらり (2)</v>
      </c>
      <c r="Q722" s="2" t="str">
        <f t="shared" si="34"/>
        <v>ﾊﾗﾀﾞ ﾋﾗﾘ</v>
      </c>
      <c r="R722" s="2" t="str">
        <f t="shared" si="35"/>
        <v>HARADA Hirari (03)</v>
      </c>
      <c r="S722" s="2" t="str">
        <f>IFERROR(IF($F722="","",INDEX(リスト!$C:$C,MATCH($F722,リスト!$B:$B,0))),"")</f>
        <v>26</v>
      </c>
      <c r="T722" s="2" t="str">
        <f>IFERROR(IF($K722="","",INDEX(リスト!$F:$F,MATCH($K722,リスト!$E:$E,0))),"")</f>
        <v>JPN</v>
      </c>
      <c r="U722" s="2" t="str">
        <f>IF($B722="","",RIGHT($G722*1000+200+COUNTIF($G$2:$G722,$G722),9))</f>
        <v>030929204</v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>開明・大　阪</v>
      </c>
    </row>
    <row r="723" spans="1:22" x14ac:dyDescent="0.45">
      <c r="A723" t="s">
        <v>4000</v>
      </c>
      <c r="B723">
        <v>723</v>
      </c>
      <c r="C723" t="s">
        <v>4049</v>
      </c>
      <c r="D723" t="s">
        <v>4050</v>
      </c>
      <c r="E723">
        <v>1</v>
      </c>
      <c r="F723" t="s">
        <v>91</v>
      </c>
      <c r="G723">
        <v>20060209</v>
      </c>
      <c r="H723" t="s">
        <v>4051</v>
      </c>
      <c r="I723" t="s">
        <v>4052</v>
      </c>
      <c r="J723" t="s">
        <v>747</v>
      </c>
      <c r="K723" t="s">
        <v>141</v>
      </c>
      <c r="L723" t="s">
        <v>95</v>
      </c>
      <c r="M723" t="s">
        <v>2451</v>
      </c>
      <c r="O723" s="2" t="str">
        <f>IFERROR(IF($B723="","",INDEX(所属情報!$E:$E,MATCH($A723,所属情報!$A:$A,0))),"")</f>
        <v>Kyoto Pharmaceutical Univ.</v>
      </c>
      <c r="P723" s="2" t="str">
        <f t="shared" si="33"/>
        <v>仲　美咲 (1)</v>
      </c>
      <c r="Q723" s="2" t="str">
        <f t="shared" si="34"/>
        <v>ﾅｶ ﾐｻｷ</v>
      </c>
      <c r="R723" s="2" t="str">
        <f t="shared" si="35"/>
        <v>NAKA Misaki (06)</v>
      </c>
      <c r="S723" s="2" t="str">
        <f>IFERROR(IF($F723="","",INDEX(リスト!$C:$C,MATCH($F723,リスト!$B:$B,0))),"")</f>
        <v>26</v>
      </c>
      <c r="T723" s="2" t="str">
        <f>IFERROR(IF($K723="","",INDEX(リスト!$F:$F,MATCH($K723,リスト!$E:$E,0))),"")</f>
        <v>JPN</v>
      </c>
      <c r="U723" s="2" t="str">
        <f>IF($B723="","",RIGHT($G723*1000+200+COUNTIF($G$2:$G723,$G723),9))</f>
        <v>060209201</v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>雲雀丘学園・兵　庫</v>
      </c>
    </row>
    <row r="724" spans="1:22" x14ac:dyDescent="0.45">
      <c r="A724" t="s">
        <v>4053</v>
      </c>
      <c r="B724">
        <v>724</v>
      </c>
      <c r="C724" t="s">
        <v>4054</v>
      </c>
      <c r="D724" t="s">
        <v>4055</v>
      </c>
      <c r="E724">
        <v>4</v>
      </c>
      <c r="F724" t="s">
        <v>93</v>
      </c>
      <c r="G724">
        <v>20020625</v>
      </c>
      <c r="H724" t="s">
        <v>4056</v>
      </c>
      <c r="I724" t="s">
        <v>855</v>
      </c>
      <c r="J724" t="s">
        <v>1396</v>
      </c>
      <c r="K724" t="s">
        <v>141</v>
      </c>
      <c r="L724" t="s">
        <v>93</v>
      </c>
      <c r="M724" t="s">
        <v>1144</v>
      </c>
      <c r="O724" s="2" t="str">
        <f>IFERROR(IF($B724="","",INDEX(所属情報!$E:$E,MATCH($A724,所属情報!$A:$A,0))),"")</f>
        <v>Kindai Univ.</v>
      </c>
      <c r="P724" s="2" t="str">
        <f t="shared" si="33"/>
        <v>安達　可菜 (4)</v>
      </c>
      <c r="Q724" s="2" t="str">
        <f t="shared" si="34"/>
        <v>ｱﾀﾞﾁ ｶﾅ</v>
      </c>
      <c r="R724" s="2" t="str">
        <f t="shared" si="35"/>
        <v>ADACHI Kana (02)</v>
      </c>
      <c r="S724" s="2" t="str">
        <f>IFERROR(IF($F724="","",INDEX(リスト!$C:$C,MATCH($F724,リスト!$B:$B,0))),"")</f>
        <v>27</v>
      </c>
      <c r="T724" s="2" t="str">
        <f>IFERROR(IF($K724="","",INDEX(リスト!$F:$F,MATCH($K724,リスト!$E:$E,0))),"")</f>
        <v>JPN</v>
      </c>
      <c r="U724" s="2" t="str">
        <f>IF($B724="","",RIGHT($G724*1000+200+COUNTIF($G$2:$G724,$G724),9))</f>
        <v>020625201</v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>大阪桐蔭・大　阪</v>
      </c>
    </row>
    <row r="725" spans="1:22" x14ac:dyDescent="0.45">
      <c r="A725" t="s">
        <v>4053</v>
      </c>
      <c r="B725">
        <v>725</v>
      </c>
      <c r="C725" t="s">
        <v>4057</v>
      </c>
      <c r="D725" t="s">
        <v>4058</v>
      </c>
      <c r="E725">
        <v>4</v>
      </c>
      <c r="F725" t="s">
        <v>93</v>
      </c>
      <c r="G725">
        <v>20021228</v>
      </c>
      <c r="H725" t="s">
        <v>4059</v>
      </c>
      <c r="I725" t="s">
        <v>1128</v>
      </c>
      <c r="J725" t="s">
        <v>1001</v>
      </c>
      <c r="K725" t="s">
        <v>141</v>
      </c>
      <c r="L725" t="s">
        <v>93</v>
      </c>
      <c r="M725" t="s">
        <v>1352</v>
      </c>
      <c r="O725" s="2" t="str">
        <f>IFERROR(IF($B725="","",INDEX(所属情報!$E:$E,MATCH($A725,所属情報!$A:$A,0))),"")</f>
        <v>Kindai Univ.</v>
      </c>
      <c r="P725" s="2" t="str">
        <f t="shared" si="33"/>
        <v>中村　友香 (4)</v>
      </c>
      <c r="Q725" s="2" t="str">
        <f t="shared" si="34"/>
        <v>ﾅｶﾑﾗ ﾕｳｶ</v>
      </c>
      <c r="R725" s="2" t="str">
        <f t="shared" si="35"/>
        <v>NAKAMURA Yuka (02)</v>
      </c>
      <c r="S725" s="2" t="str">
        <f>IFERROR(IF($F725="","",INDEX(リスト!$C:$C,MATCH($F725,リスト!$B:$B,0))),"")</f>
        <v>27</v>
      </c>
      <c r="T725" s="2" t="str">
        <f>IFERROR(IF($K725="","",INDEX(リスト!$F:$F,MATCH($K725,リスト!$E:$E,0))),"")</f>
        <v>JPN</v>
      </c>
      <c r="U725" s="2" t="str">
        <f>IF($B725="","",RIGHT($G725*1000+200+COUNTIF($G$2:$G725,$G725),9))</f>
        <v>021228201</v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>近畿大附属・大　阪</v>
      </c>
    </row>
    <row r="726" spans="1:22" x14ac:dyDescent="0.45">
      <c r="A726" t="s">
        <v>4053</v>
      </c>
      <c r="B726">
        <v>726</v>
      </c>
      <c r="C726" t="s">
        <v>4060</v>
      </c>
      <c r="D726" t="s">
        <v>4061</v>
      </c>
      <c r="E726">
        <v>4</v>
      </c>
      <c r="F726" t="s">
        <v>95</v>
      </c>
      <c r="G726">
        <v>20030113</v>
      </c>
      <c r="H726" t="s">
        <v>4062</v>
      </c>
      <c r="I726" t="s">
        <v>1268</v>
      </c>
      <c r="J726" t="s">
        <v>4063</v>
      </c>
      <c r="K726" t="s">
        <v>141</v>
      </c>
      <c r="L726" t="s">
        <v>95</v>
      </c>
      <c r="M726" t="s">
        <v>4064</v>
      </c>
      <c r="O726" s="2" t="str">
        <f>IFERROR(IF($B726="","",INDEX(所属情報!$E:$E,MATCH($A726,所属情報!$A:$A,0))),"")</f>
        <v>Kindai Univ.</v>
      </c>
      <c r="P726" s="2" t="str">
        <f t="shared" si="33"/>
        <v>松本　美紀 (4)</v>
      </c>
      <c r="Q726" s="2" t="str">
        <f t="shared" si="34"/>
        <v>ﾏﾂﾓﾄ ﾐｷ</v>
      </c>
      <c r="R726" s="2" t="str">
        <f t="shared" si="35"/>
        <v>MATSUMOTO Miki (03)</v>
      </c>
      <c r="S726" s="2" t="str">
        <f>IFERROR(IF($F726="","",INDEX(リスト!$C:$C,MATCH($F726,リスト!$B:$B,0))),"")</f>
        <v>28</v>
      </c>
      <c r="T726" s="2" t="str">
        <f>IFERROR(IF($K726="","",INDEX(リスト!$F:$F,MATCH($K726,リスト!$E:$E,0))),"")</f>
        <v>JPN</v>
      </c>
      <c r="U726" s="2" t="str">
        <f>IF($B726="","",RIGHT($G726*1000+200+COUNTIF($G$2:$G726,$G726),9))</f>
        <v>030113201</v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>姫路・兵　庫</v>
      </c>
    </row>
    <row r="727" spans="1:22" x14ac:dyDescent="0.45">
      <c r="A727" t="s">
        <v>4053</v>
      </c>
      <c r="B727">
        <v>727</v>
      </c>
      <c r="C727" t="s">
        <v>4065</v>
      </c>
      <c r="D727" t="s">
        <v>4066</v>
      </c>
      <c r="E727">
        <v>4</v>
      </c>
      <c r="F727" t="s">
        <v>93</v>
      </c>
      <c r="G727">
        <v>20021021</v>
      </c>
      <c r="H727" t="s">
        <v>4067</v>
      </c>
      <c r="I727" t="s">
        <v>2687</v>
      </c>
      <c r="J727" t="s">
        <v>1048</v>
      </c>
      <c r="K727" t="s">
        <v>141</v>
      </c>
      <c r="L727" t="s">
        <v>93</v>
      </c>
      <c r="M727" t="s">
        <v>1352</v>
      </c>
      <c r="O727" s="2" t="str">
        <f>IFERROR(IF($B727="","",INDEX(所属情報!$E:$E,MATCH($A727,所属情報!$A:$A,0))),"")</f>
        <v>Kindai Univ.</v>
      </c>
      <c r="P727" s="2" t="str">
        <f t="shared" si="33"/>
        <v>鈴木　凪 (4)</v>
      </c>
      <c r="Q727" s="2" t="str">
        <f t="shared" si="34"/>
        <v>ｽｽﾞｷ ﾅｷﾞ</v>
      </c>
      <c r="R727" s="2" t="str">
        <f t="shared" si="35"/>
        <v>SUZUKI Nagi (02)</v>
      </c>
      <c r="S727" s="2" t="str">
        <f>IFERROR(IF($F727="","",INDEX(リスト!$C:$C,MATCH($F727,リスト!$B:$B,0))),"")</f>
        <v>27</v>
      </c>
      <c r="T727" s="2" t="str">
        <f>IFERROR(IF($K727="","",INDEX(リスト!$F:$F,MATCH($K727,リスト!$E:$E,0))),"")</f>
        <v>JPN</v>
      </c>
      <c r="U727" s="2" t="str">
        <f>IF($B727="","",RIGHT($G727*1000+200+COUNTIF($G$2:$G727,$G727),9))</f>
        <v>021021203</v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>近畿大附属・大　阪</v>
      </c>
    </row>
    <row r="728" spans="1:22" x14ac:dyDescent="0.45">
      <c r="A728" t="s">
        <v>4053</v>
      </c>
      <c r="B728">
        <v>728</v>
      </c>
      <c r="C728" t="s">
        <v>4068</v>
      </c>
      <c r="D728" t="s">
        <v>4069</v>
      </c>
      <c r="E728">
        <v>3</v>
      </c>
      <c r="F728" t="s">
        <v>83</v>
      </c>
      <c r="G728">
        <v>20031026</v>
      </c>
      <c r="H728" t="s">
        <v>4070</v>
      </c>
      <c r="I728" t="s">
        <v>1458</v>
      </c>
      <c r="J728" t="s">
        <v>933</v>
      </c>
      <c r="K728" t="s">
        <v>141</v>
      </c>
      <c r="L728" t="s">
        <v>83</v>
      </c>
      <c r="M728" t="s">
        <v>731</v>
      </c>
      <c r="O728" s="2" t="str">
        <f>IFERROR(IF($B728="","",INDEX(所属情報!$E:$E,MATCH($A728,所属情報!$A:$A,0))),"")</f>
        <v>Kindai Univ.</v>
      </c>
      <c r="P728" s="2" t="str">
        <f t="shared" si="33"/>
        <v>小野　葵生 (3)</v>
      </c>
      <c r="Q728" s="2" t="str">
        <f t="shared" si="34"/>
        <v>ｵﾉ ｱｵｲ</v>
      </c>
      <c r="R728" s="2" t="str">
        <f t="shared" si="35"/>
        <v>ONO Aoi (03)</v>
      </c>
      <c r="S728" s="2" t="str">
        <f>IFERROR(IF($F728="","",INDEX(リスト!$C:$C,MATCH($F728,リスト!$B:$B,0))),"")</f>
        <v>22</v>
      </c>
      <c r="T728" s="2" t="str">
        <f>IFERROR(IF($K728="","",INDEX(リスト!$F:$F,MATCH($K728,リスト!$E:$E,0))),"")</f>
        <v>JPN</v>
      </c>
      <c r="U728" s="2" t="str">
        <f>IF($B728="","",RIGHT($G728*1000+200+COUNTIF($G$2:$G728,$G728),9))</f>
        <v>031026202</v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>東海大静岡翔洋・静　岡</v>
      </c>
    </row>
    <row r="729" spans="1:22" x14ac:dyDescent="0.45">
      <c r="A729" t="s">
        <v>4053</v>
      </c>
      <c r="B729">
        <v>729</v>
      </c>
      <c r="C729" t="s">
        <v>4071</v>
      </c>
      <c r="D729" t="s">
        <v>4072</v>
      </c>
      <c r="E729">
        <v>3</v>
      </c>
      <c r="F729" t="s">
        <v>95</v>
      </c>
      <c r="G729">
        <v>20040210</v>
      </c>
      <c r="H729" t="s">
        <v>4073</v>
      </c>
      <c r="I729" t="s">
        <v>4074</v>
      </c>
      <c r="J729" t="s">
        <v>4075</v>
      </c>
      <c r="K729" t="s">
        <v>141</v>
      </c>
      <c r="L729" t="s">
        <v>95</v>
      </c>
      <c r="M729" t="s">
        <v>1591</v>
      </c>
      <c r="O729" s="2" t="str">
        <f>IFERROR(IF($B729="","",INDEX(所属情報!$E:$E,MATCH($A729,所属情報!$A:$A,0))),"")</f>
        <v>Kindai Univ.</v>
      </c>
      <c r="P729" s="2" t="str">
        <f t="shared" si="33"/>
        <v>三木　双葉 (3)</v>
      </c>
      <c r="Q729" s="2" t="str">
        <f t="shared" si="34"/>
        <v>ﾐｷ ﾌﾀﾊﾞ</v>
      </c>
      <c r="R729" s="2" t="str">
        <f t="shared" si="35"/>
        <v>MIKI Futaba (04)</v>
      </c>
      <c r="S729" s="2" t="str">
        <f>IFERROR(IF($F729="","",INDEX(リスト!$C:$C,MATCH($F729,リスト!$B:$B,0))),"")</f>
        <v>28</v>
      </c>
      <c r="T729" s="2" t="str">
        <f>IFERROR(IF($K729="","",INDEX(リスト!$F:$F,MATCH($K729,リスト!$E:$E,0))),"")</f>
        <v>JPN</v>
      </c>
      <c r="U729" s="2" t="str">
        <f>IF($B729="","",RIGHT($G729*1000+200+COUNTIF($G$2:$G729,$G729),9))</f>
        <v>040210203</v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>姫路商業・兵　庫</v>
      </c>
    </row>
    <row r="730" spans="1:22" x14ac:dyDescent="0.45">
      <c r="A730" t="s">
        <v>4053</v>
      </c>
      <c r="B730">
        <v>730</v>
      </c>
      <c r="C730" t="s">
        <v>4076</v>
      </c>
      <c r="D730" t="s">
        <v>4077</v>
      </c>
      <c r="E730">
        <v>2</v>
      </c>
      <c r="F730" t="s">
        <v>95</v>
      </c>
      <c r="G730">
        <v>20040902</v>
      </c>
      <c r="H730" t="s">
        <v>4078</v>
      </c>
      <c r="I730" t="s">
        <v>4079</v>
      </c>
      <c r="J730" t="s">
        <v>2132</v>
      </c>
      <c r="K730" t="s">
        <v>141</v>
      </c>
      <c r="L730" t="s">
        <v>95</v>
      </c>
      <c r="M730" t="s">
        <v>1264</v>
      </c>
      <c r="O730" s="2" t="str">
        <f>IFERROR(IF($B730="","",INDEX(所属情報!$E:$E,MATCH($A730,所属情報!$A:$A,0))),"")</f>
        <v>Kindai Univ.</v>
      </c>
      <c r="P730" s="2" t="str">
        <f t="shared" si="33"/>
        <v>藤瀬　朱音 (2)</v>
      </c>
      <c r="Q730" s="2" t="str">
        <f t="shared" si="34"/>
        <v>ﾌｼﾞｾ ｱｶﾈ</v>
      </c>
      <c r="R730" s="2" t="str">
        <f t="shared" si="35"/>
        <v>FUJISE Akane (04)</v>
      </c>
      <c r="S730" s="2" t="str">
        <f>IFERROR(IF($F730="","",INDEX(リスト!$C:$C,MATCH($F730,リスト!$B:$B,0))),"")</f>
        <v>28</v>
      </c>
      <c r="T730" s="2" t="str">
        <f>IFERROR(IF($K730="","",INDEX(リスト!$F:$F,MATCH($K730,リスト!$E:$E,0))),"")</f>
        <v>JPN</v>
      </c>
      <c r="U730" s="2" t="str">
        <f>IF($B730="","",RIGHT($G730*1000+200+COUNTIF($G$2:$G730,$G730),9))</f>
        <v>040902202</v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>神戸山手女子・兵　庫</v>
      </c>
    </row>
    <row r="731" spans="1:22" x14ac:dyDescent="0.45">
      <c r="A731" t="s">
        <v>4053</v>
      </c>
      <c r="B731">
        <v>731</v>
      </c>
      <c r="C731" t="s">
        <v>4080</v>
      </c>
      <c r="D731" t="s">
        <v>4081</v>
      </c>
      <c r="E731">
        <v>2</v>
      </c>
      <c r="F731" t="s">
        <v>93</v>
      </c>
      <c r="G731">
        <v>20041217</v>
      </c>
      <c r="H731" t="s">
        <v>4082</v>
      </c>
      <c r="I731" t="s">
        <v>4083</v>
      </c>
      <c r="J731" t="s">
        <v>828</v>
      </c>
      <c r="K731" t="s">
        <v>141</v>
      </c>
      <c r="L731" t="s">
        <v>93</v>
      </c>
      <c r="M731" t="s">
        <v>4084</v>
      </c>
      <c r="O731" s="2" t="str">
        <f>IFERROR(IF($B731="","",INDEX(所属情報!$E:$E,MATCH($A731,所属情報!$A:$A,0))),"")</f>
        <v>Kindai Univ.</v>
      </c>
      <c r="P731" s="2" t="str">
        <f t="shared" si="33"/>
        <v>長田　ゆう (2)</v>
      </c>
      <c r="Q731" s="2" t="str">
        <f t="shared" si="34"/>
        <v>ｵｻﾀﾞ ﾕｳ</v>
      </c>
      <c r="R731" s="2" t="str">
        <f t="shared" si="35"/>
        <v>OSADA Yu (04)</v>
      </c>
      <c r="S731" s="2" t="str">
        <f>IFERROR(IF($F731="","",INDEX(リスト!$C:$C,MATCH($F731,リスト!$B:$B,0))),"")</f>
        <v>27</v>
      </c>
      <c r="T731" s="2" t="str">
        <f>IFERROR(IF($K731="","",INDEX(リスト!$F:$F,MATCH($K731,リスト!$E:$E,0))),"")</f>
        <v>JPN</v>
      </c>
      <c r="U731" s="2" t="str">
        <f>IF($B731="","",RIGHT($G731*1000+200+COUNTIF($G$2:$G731,$G731),9))</f>
        <v>041217201</v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>泉北・大　阪</v>
      </c>
    </row>
    <row r="732" spans="1:22" x14ac:dyDescent="0.45">
      <c r="A732" t="s">
        <v>4053</v>
      </c>
      <c r="B732">
        <v>732</v>
      </c>
      <c r="C732" t="s">
        <v>4085</v>
      </c>
      <c r="D732" t="s">
        <v>4086</v>
      </c>
      <c r="E732">
        <v>2</v>
      </c>
      <c r="F732" t="s">
        <v>93</v>
      </c>
      <c r="G732">
        <v>20041109</v>
      </c>
      <c r="I732" t="s">
        <v>4087</v>
      </c>
      <c r="J732" t="s">
        <v>1548</v>
      </c>
      <c r="K732" t="s">
        <v>141</v>
      </c>
      <c r="L732" t="s">
        <v>93</v>
      </c>
      <c r="M732" t="s">
        <v>1352</v>
      </c>
      <c r="O732" s="2" t="str">
        <f>IFERROR(IF($B732="","",INDEX(所属情報!$E:$E,MATCH($A732,所属情報!$A:$A,0))),"")</f>
        <v>Kindai Univ.</v>
      </c>
      <c r="P732" s="2" t="str">
        <f t="shared" si="33"/>
        <v>池上　結衣 (2)</v>
      </c>
      <c r="Q732" s="2" t="str">
        <f t="shared" si="34"/>
        <v>ｲｹｶﾞﾐ ﾕｲ</v>
      </c>
      <c r="R732" s="2" t="str">
        <f t="shared" si="35"/>
        <v>IKEGAMI Yui (04)</v>
      </c>
      <c r="S732" s="2" t="str">
        <f>IFERROR(IF($F732="","",INDEX(リスト!$C:$C,MATCH($F732,リスト!$B:$B,0))),"")</f>
        <v>27</v>
      </c>
      <c r="T732" s="2" t="str">
        <f>IFERROR(IF($K732="","",INDEX(リスト!$F:$F,MATCH($K732,リスト!$E:$E,0))),"")</f>
        <v>JPN</v>
      </c>
      <c r="U732" s="2" t="str">
        <f>IF($B732="","",RIGHT($G732*1000+200+COUNTIF($G$2:$G732,$G732),9))</f>
        <v>041109202</v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>近畿大附属・大　阪</v>
      </c>
    </row>
    <row r="733" spans="1:22" x14ac:dyDescent="0.45">
      <c r="A733" t="s">
        <v>4088</v>
      </c>
      <c r="B733">
        <v>733</v>
      </c>
      <c r="C733" t="s">
        <v>4089</v>
      </c>
      <c r="D733" t="s">
        <v>4090</v>
      </c>
      <c r="E733">
        <v>4</v>
      </c>
      <c r="F733" t="s">
        <v>89</v>
      </c>
      <c r="G733">
        <v>20021214</v>
      </c>
      <c r="H733" t="s">
        <v>4091</v>
      </c>
      <c r="I733" t="s">
        <v>4092</v>
      </c>
      <c r="J733" t="s">
        <v>997</v>
      </c>
      <c r="K733" t="s">
        <v>141</v>
      </c>
      <c r="L733" t="s">
        <v>111</v>
      </c>
      <c r="M733" t="s">
        <v>4093</v>
      </c>
      <c r="O733" s="2" t="str">
        <f>IFERROR(IF($B733="","",INDEX(所属情報!$E:$E,MATCH($A733,所属情報!$A:$A,0))),"")</f>
        <v>The Univ. of Shiga Prefecture</v>
      </c>
      <c r="P733" s="2" t="str">
        <f t="shared" si="33"/>
        <v>久龍　未空 (4)</v>
      </c>
      <c r="Q733" s="2" t="str">
        <f t="shared" si="34"/>
        <v>ｸﾘｭｳ ﾐｸ</v>
      </c>
      <c r="R733" s="2" t="str">
        <f t="shared" si="35"/>
        <v>KURYU Miku (02)</v>
      </c>
      <c r="S733" s="2" t="str">
        <f>IFERROR(IF($F733="","",INDEX(リスト!$C:$C,MATCH($F733,リスト!$B:$B,0))),"")</f>
        <v>25</v>
      </c>
      <c r="T733" s="2" t="str">
        <f>IFERROR(IF($K733="","",INDEX(リスト!$F:$F,MATCH($K733,リスト!$E:$E,0))),"")</f>
        <v>JPN</v>
      </c>
      <c r="U733" s="2" t="str">
        <f>IF($B733="","",RIGHT($G733*1000+200+COUNTIF($G$2:$G733,$G733),9))</f>
        <v>021214201</v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>富岡東・徳　島</v>
      </c>
    </row>
    <row r="734" spans="1:22" x14ac:dyDescent="0.45">
      <c r="A734" t="s">
        <v>4088</v>
      </c>
      <c r="B734">
        <v>734</v>
      </c>
      <c r="C734" t="s">
        <v>4094</v>
      </c>
      <c r="D734" t="s">
        <v>4095</v>
      </c>
      <c r="E734">
        <v>3</v>
      </c>
      <c r="F734" t="s">
        <v>89</v>
      </c>
      <c r="G734">
        <v>20030409</v>
      </c>
      <c r="H734" t="s">
        <v>4096</v>
      </c>
      <c r="I734" t="s">
        <v>1839</v>
      </c>
      <c r="J734" t="s">
        <v>719</v>
      </c>
      <c r="K734" t="s">
        <v>141</v>
      </c>
      <c r="L734" t="s">
        <v>75</v>
      </c>
      <c r="M734" t="s">
        <v>2394</v>
      </c>
      <c r="O734" s="2" t="str">
        <f>IFERROR(IF($B734="","",INDEX(所属情報!$E:$E,MATCH($A734,所属情報!$A:$A,0))),"")</f>
        <v>The Univ. of Shiga Prefecture</v>
      </c>
      <c r="P734" s="2" t="str">
        <f t="shared" si="33"/>
        <v>大久保　芽生 (3)</v>
      </c>
      <c r="Q734" s="2" t="str">
        <f t="shared" si="34"/>
        <v>ｵｵｸﾎﾞ ﾒｲ</v>
      </c>
      <c r="R734" s="2" t="str">
        <f t="shared" si="35"/>
        <v>OKUBO Mei (03)</v>
      </c>
      <c r="S734" s="2" t="str">
        <f>IFERROR(IF($F734="","",INDEX(リスト!$C:$C,MATCH($F734,リスト!$B:$B,0))),"")</f>
        <v>25</v>
      </c>
      <c r="T734" s="2" t="str">
        <f>IFERROR(IF($K734="","",INDEX(リスト!$F:$F,MATCH($K734,リスト!$E:$E,0))),"")</f>
        <v>JPN</v>
      </c>
      <c r="U734" s="2" t="str">
        <f>IF($B734="","",RIGHT($G734*1000+200+COUNTIF($G$2:$G734,$G734),9))</f>
        <v>030409202</v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>高志・福　井</v>
      </c>
    </row>
    <row r="735" spans="1:22" x14ac:dyDescent="0.45">
      <c r="A735" t="s">
        <v>4088</v>
      </c>
      <c r="B735">
        <v>735</v>
      </c>
      <c r="C735" t="s">
        <v>4097</v>
      </c>
      <c r="D735" t="s">
        <v>4098</v>
      </c>
      <c r="E735">
        <v>2</v>
      </c>
      <c r="F735" t="s">
        <v>89</v>
      </c>
      <c r="G735">
        <v>20040616</v>
      </c>
      <c r="H735" t="s">
        <v>4099</v>
      </c>
      <c r="I735" t="s">
        <v>4100</v>
      </c>
      <c r="J735" t="s">
        <v>1006</v>
      </c>
      <c r="K735" t="s">
        <v>141</v>
      </c>
      <c r="L735" t="s">
        <v>89</v>
      </c>
      <c r="M735" t="s">
        <v>3877</v>
      </c>
      <c r="O735" s="2" t="str">
        <f>IFERROR(IF($B735="","",INDEX(所属情報!$E:$E,MATCH($A735,所属情報!$A:$A,0))),"")</f>
        <v>The Univ. of Shiga Prefecture</v>
      </c>
      <c r="P735" s="2" t="str">
        <f t="shared" si="33"/>
        <v>栗林　佑里 (2)</v>
      </c>
      <c r="Q735" s="2" t="str">
        <f t="shared" si="34"/>
        <v>ｸﾘﾊﾞﾔｼ ﾕﾘ</v>
      </c>
      <c r="R735" s="2" t="str">
        <f t="shared" si="35"/>
        <v>KURIBAYASHI Yuri (04)</v>
      </c>
      <c r="S735" s="2" t="str">
        <f>IFERROR(IF($F735="","",INDEX(リスト!$C:$C,MATCH($F735,リスト!$B:$B,0))),"")</f>
        <v>25</v>
      </c>
      <c r="T735" s="2" t="str">
        <f>IFERROR(IF($K735="","",INDEX(リスト!$F:$F,MATCH($K735,リスト!$E:$E,0))),"")</f>
        <v>JPN</v>
      </c>
      <c r="U735" s="2" t="str">
        <f>IF($B735="","",RIGHT($G735*1000+200+COUNTIF($G$2:$G735,$G735),9))</f>
        <v>040616202</v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>八日市・滋　賀</v>
      </c>
    </row>
    <row r="736" spans="1:22" x14ac:dyDescent="0.45">
      <c r="A736" t="s">
        <v>4101</v>
      </c>
      <c r="B736">
        <v>736</v>
      </c>
      <c r="C736" t="s">
        <v>4102</v>
      </c>
      <c r="D736" t="s">
        <v>4103</v>
      </c>
      <c r="E736">
        <v>4</v>
      </c>
      <c r="F736" t="s">
        <v>89</v>
      </c>
      <c r="G736">
        <v>20020827</v>
      </c>
      <c r="H736" t="s">
        <v>4104</v>
      </c>
      <c r="I736" t="s">
        <v>4105</v>
      </c>
      <c r="J736" t="s">
        <v>1118</v>
      </c>
      <c r="K736" t="s">
        <v>141</v>
      </c>
      <c r="L736" t="s">
        <v>89</v>
      </c>
      <c r="M736" t="s">
        <v>4106</v>
      </c>
      <c r="O736" s="2" t="str">
        <f>IFERROR(IF($B736="","",INDEX(所属情報!$E:$E,MATCH($A736,所属情報!$A:$A,0))),"")</f>
        <v>Shiga Univ.</v>
      </c>
      <c r="P736" s="2" t="str">
        <f t="shared" si="33"/>
        <v>西山　愛華 (4)</v>
      </c>
      <c r="Q736" s="2" t="str">
        <f t="shared" si="34"/>
        <v>ﾆｼﾔﾏ ｱｲｶ</v>
      </c>
      <c r="R736" s="2" t="str">
        <f t="shared" si="35"/>
        <v>NISHIYAMA Aika (02)</v>
      </c>
      <c r="S736" s="2" t="str">
        <f>IFERROR(IF($F736="","",INDEX(リスト!$C:$C,MATCH($F736,リスト!$B:$B,0))),"")</f>
        <v>25</v>
      </c>
      <c r="T736" s="2" t="str">
        <f>IFERROR(IF($K736="","",INDEX(リスト!$F:$F,MATCH($K736,リスト!$E:$E,0))),"")</f>
        <v>JPN</v>
      </c>
      <c r="U736" s="2" t="str">
        <f>IF($B736="","",RIGHT($G736*1000+200+COUNTIF($G$2:$G736,$G736),9))</f>
        <v>020827201</v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>石山・滋　賀</v>
      </c>
    </row>
    <row r="737" spans="1:22" x14ac:dyDescent="0.45">
      <c r="A737" t="s">
        <v>4101</v>
      </c>
      <c r="B737">
        <v>737</v>
      </c>
      <c r="C737" t="s">
        <v>4107</v>
      </c>
      <c r="D737" t="s">
        <v>4108</v>
      </c>
      <c r="E737">
        <v>3</v>
      </c>
      <c r="F737" t="s">
        <v>89</v>
      </c>
      <c r="G737">
        <v>20030520</v>
      </c>
      <c r="H737" t="s">
        <v>4109</v>
      </c>
      <c r="I737" t="s">
        <v>3211</v>
      </c>
      <c r="J737" t="s">
        <v>4110</v>
      </c>
      <c r="K737" t="s">
        <v>141</v>
      </c>
      <c r="L737" t="s">
        <v>89</v>
      </c>
      <c r="M737" t="s">
        <v>3212</v>
      </c>
      <c r="O737" s="2" t="str">
        <f>IFERROR(IF($B737="","",INDEX(所属情報!$E:$E,MATCH($A737,所属情報!$A:$A,0))),"")</f>
        <v>Shiga Univ.</v>
      </c>
      <c r="P737" s="2" t="str">
        <f t="shared" si="33"/>
        <v>北村　茉璃彩 (3)</v>
      </c>
      <c r="Q737" s="2" t="str">
        <f t="shared" si="34"/>
        <v>ｷﾀﾑﾗ ﾏﾘｻ</v>
      </c>
      <c r="R737" s="2" t="str">
        <f t="shared" si="35"/>
        <v>KITAMURA Marisa (03)</v>
      </c>
      <c r="S737" s="2" t="str">
        <f>IFERROR(IF($F737="","",INDEX(リスト!$C:$C,MATCH($F737,リスト!$B:$B,0))),"")</f>
        <v>25</v>
      </c>
      <c r="T737" s="2" t="str">
        <f>IFERROR(IF($K737="","",INDEX(リスト!$F:$F,MATCH($K737,リスト!$E:$E,0))),"")</f>
        <v>JPN</v>
      </c>
      <c r="U737" s="2" t="str">
        <f>IF($B737="","",RIGHT($G737*1000+200+COUNTIF($G$2:$G737,$G737),9))</f>
        <v>030520201</v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>米原・滋　賀</v>
      </c>
    </row>
    <row r="738" spans="1:22" x14ac:dyDescent="0.45">
      <c r="A738" t="s">
        <v>4101</v>
      </c>
      <c r="B738">
        <v>738</v>
      </c>
      <c r="C738" t="s">
        <v>4111</v>
      </c>
      <c r="D738" t="s">
        <v>4112</v>
      </c>
      <c r="E738">
        <v>3</v>
      </c>
      <c r="F738" t="s">
        <v>89</v>
      </c>
      <c r="G738">
        <v>20030704</v>
      </c>
      <c r="H738" t="s">
        <v>4113</v>
      </c>
      <c r="I738" t="s">
        <v>4114</v>
      </c>
      <c r="J738" t="s">
        <v>747</v>
      </c>
      <c r="K738" t="s">
        <v>141</v>
      </c>
      <c r="L738" t="s">
        <v>95</v>
      </c>
      <c r="M738" t="s">
        <v>3324</v>
      </c>
      <c r="O738" s="2" t="str">
        <f>IFERROR(IF($B738="","",INDEX(所属情報!$E:$E,MATCH($A738,所属情報!$A:$A,0))),"")</f>
        <v>Shiga Univ.</v>
      </c>
      <c r="P738" s="2" t="str">
        <f t="shared" si="33"/>
        <v>友久　実咲 (3)</v>
      </c>
      <c r="Q738" s="2" t="str">
        <f t="shared" si="34"/>
        <v>ﾄﾓﾋｻ ﾐｻｷ</v>
      </c>
      <c r="R738" s="2" t="str">
        <f t="shared" si="35"/>
        <v>TOMOHISA Misaki (03)</v>
      </c>
      <c r="S738" s="2" t="str">
        <f>IFERROR(IF($F738="","",INDEX(リスト!$C:$C,MATCH($F738,リスト!$B:$B,0))),"")</f>
        <v>25</v>
      </c>
      <c r="T738" s="2" t="str">
        <f>IFERROR(IF($K738="","",INDEX(リスト!$F:$F,MATCH($K738,リスト!$E:$E,0))),"")</f>
        <v>JPN</v>
      </c>
      <c r="U738" s="2" t="str">
        <f>IF($B738="","",RIGHT($G738*1000+200+COUNTIF($G$2:$G738,$G738),9))</f>
        <v>030704202</v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>尼崎稲園・兵　庫</v>
      </c>
    </row>
    <row r="739" spans="1:22" x14ac:dyDescent="0.45">
      <c r="A739" t="s">
        <v>4101</v>
      </c>
      <c r="B739">
        <v>739</v>
      </c>
      <c r="C739" t="s">
        <v>4115</v>
      </c>
      <c r="D739" t="s">
        <v>4116</v>
      </c>
      <c r="E739">
        <v>3</v>
      </c>
      <c r="F739" t="s">
        <v>89</v>
      </c>
      <c r="G739">
        <v>20031105</v>
      </c>
      <c r="H739" t="s">
        <v>4117</v>
      </c>
      <c r="I739" t="s">
        <v>4118</v>
      </c>
      <c r="J739" t="s">
        <v>4119</v>
      </c>
      <c r="K739" t="s">
        <v>141</v>
      </c>
      <c r="L739" t="s">
        <v>87</v>
      </c>
      <c r="M739" t="s">
        <v>3347</v>
      </c>
      <c r="O739" s="2" t="str">
        <f>IFERROR(IF($B739="","",INDEX(所属情報!$E:$E,MATCH($A739,所属情報!$A:$A,0))),"")</f>
        <v>Shiga Univ.</v>
      </c>
      <c r="P739" s="2" t="str">
        <f t="shared" si="33"/>
        <v>木田　直歩 (3)</v>
      </c>
      <c r="Q739" s="2" t="str">
        <f t="shared" si="34"/>
        <v>ｷﾀﾞ ﾅﾎ</v>
      </c>
      <c r="R739" s="2" t="str">
        <f t="shared" si="35"/>
        <v>KIDA Naho (03)</v>
      </c>
      <c r="S739" s="2" t="str">
        <f>IFERROR(IF($F739="","",INDEX(リスト!$C:$C,MATCH($F739,リスト!$B:$B,0))),"")</f>
        <v>25</v>
      </c>
      <c r="T739" s="2" t="str">
        <f>IFERROR(IF($K739="","",INDEX(リスト!$F:$F,MATCH($K739,リスト!$E:$E,0))),"")</f>
        <v>JPN</v>
      </c>
      <c r="U739" s="2" t="str">
        <f>IF($B739="","",RIGHT($G739*1000+200+COUNTIF($G$2:$G739,$G739),9))</f>
        <v>031105201</v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>伊勢・三　重</v>
      </c>
    </row>
    <row r="740" spans="1:22" x14ac:dyDescent="0.45">
      <c r="A740" t="s">
        <v>4101</v>
      </c>
      <c r="B740">
        <v>740</v>
      </c>
      <c r="C740" t="s">
        <v>4120</v>
      </c>
      <c r="D740" t="s">
        <v>4121</v>
      </c>
      <c r="E740">
        <v>3</v>
      </c>
      <c r="F740" t="s">
        <v>89</v>
      </c>
      <c r="G740">
        <v>20031214</v>
      </c>
      <c r="H740" t="s">
        <v>4122</v>
      </c>
      <c r="I740" t="s">
        <v>4123</v>
      </c>
      <c r="J740" t="s">
        <v>2778</v>
      </c>
      <c r="K740" t="s">
        <v>141</v>
      </c>
      <c r="L740" t="s">
        <v>115</v>
      </c>
      <c r="M740" t="s">
        <v>4124</v>
      </c>
      <c r="O740" s="2" t="str">
        <f>IFERROR(IF($B740="","",INDEX(所属情報!$E:$E,MATCH($A740,所属情報!$A:$A,0))),"")</f>
        <v>Shiga Univ.</v>
      </c>
      <c r="P740" s="2" t="str">
        <f t="shared" si="33"/>
        <v>高木　彩瑛 (3)</v>
      </c>
      <c r="Q740" s="2" t="str">
        <f t="shared" si="34"/>
        <v>ﾀｶｷﾞ ｻｴ</v>
      </c>
      <c r="R740" s="2" t="str">
        <f t="shared" si="35"/>
        <v>TAKAGI Sae (03)</v>
      </c>
      <c r="S740" s="2" t="str">
        <f>IFERROR(IF($F740="","",INDEX(リスト!$C:$C,MATCH($F740,リスト!$B:$B,0))),"")</f>
        <v>25</v>
      </c>
      <c r="T740" s="2" t="str">
        <f>IFERROR(IF($K740="","",INDEX(リスト!$F:$F,MATCH($K740,リスト!$E:$E,0))),"")</f>
        <v>JPN</v>
      </c>
      <c r="U740" s="2" t="str">
        <f>IF($B740="","",RIGHT($G740*1000+200+COUNTIF($G$2:$G740,$G740),9))</f>
        <v>031214201</v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>西条・愛　媛</v>
      </c>
    </row>
    <row r="741" spans="1:22" x14ac:dyDescent="0.45">
      <c r="A741" t="s">
        <v>4101</v>
      </c>
      <c r="B741">
        <v>741</v>
      </c>
      <c r="C741" t="s">
        <v>4125</v>
      </c>
      <c r="D741" t="s">
        <v>4126</v>
      </c>
      <c r="E741">
        <v>3</v>
      </c>
      <c r="F741" t="s">
        <v>89</v>
      </c>
      <c r="G741">
        <v>20020610</v>
      </c>
      <c r="H741" t="s">
        <v>4127</v>
      </c>
      <c r="I741" t="s">
        <v>4128</v>
      </c>
      <c r="J741" t="s">
        <v>1548</v>
      </c>
      <c r="K741" t="s">
        <v>141</v>
      </c>
      <c r="L741" t="s">
        <v>91</v>
      </c>
      <c r="M741" t="s">
        <v>4019</v>
      </c>
      <c r="O741" s="2" t="str">
        <f>IFERROR(IF($B741="","",INDEX(所属情報!$E:$E,MATCH($A741,所属情報!$A:$A,0))),"")</f>
        <v>Shiga Univ.</v>
      </c>
      <c r="P741" s="2" t="str">
        <f t="shared" si="33"/>
        <v>秋山　祐衣 (3)</v>
      </c>
      <c r="Q741" s="2" t="str">
        <f t="shared" si="34"/>
        <v>ｱｷﾔﾏ ﾕｲ</v>
      </c>
      <c r="R741" s="2" t="str">
        <f t="shared" si="35"/>
        <v>AKIYAMA Yui (02)</v>
      </c>
      <c r="S741" s="2" t="str">
        <f>IFERROR(IF($F741="","",INDEX(リスト!$C:$C,MATCH($F741,リスト!$B:$B,0))),"")</f>
        <v>25</v>
      </c>
      <c r="T741" s="2" t="str">
        <f>IFERROR(IF($K741="","",INDEX(リスト!$F:$F,MATCH($K741,リスト!$E:$E,0))),"")</f>
        <v>JPN</v>
      </c>
      <c r="U741" s="2" t="str">
        <f>IF($B741="","",RIGHT($G741*1000+200+COUNTIF($G$2:$G741,$G741),9))</f>
        <v>020610201</v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>嵯峨野・京　都</v>
      </c>
    </row>
    <row r="742" spans="1:22" x14ac:dyDescent="0.45">
      <c r="A742" t="s">
        <v>4101</v>
      </c>
      <c r="B742">
        <v>742</v>
      </c>
      <c r="C742" t="s">
        <v>4129</v>
      </c>
      <c r="D742" t="s">
        <v>4130</v>
      </c>
      <c r="E742">
        <v>3</v>
      </c>
      <c r="F742" t="s">
        <v>89</v>
      </c>
      <c r="G742">
        <v>20040219</v>
      </c>
      <c r="H742" t="s">
        <v>4131</v>
      </c>
      <c r="I742" t="s">
        <v>1623</v>
      </c>
      <c r="J742" t="s">
        <v>4132</v>
      </c>
      <c r="K742" t="s">
        <v>141</v>
      </c>
      <c r="L742" t="s">
        <v>91</v>
      </c>
      <c r="M742" t="s">
        <v>4133</v>
      </c>
      <c r="O742" s="2" t="str">
        <f>IFERROR(IF($B742="","",INDEX(所属情報!$E:$E,MATCH($A742,所属情報!$A:$A,0))),"")</f>
        <v>Shiga Univ.</v>
      </c>
      <c r="P742" s="2" t="str">
        <f t="shared" si="33"/>
        <v>林　千夏 (3)</v>
      </c>
      <c r="Q742" s="2" t="str">
        <f t="shared" si="34"/>
        <v>ﾊﾔｼ ﾁﾅﾂ</v>
      </c>
      <c r="R742" s="2" t="str">
        <f t="shared" si="35"/>
        <v>HAYASHI Chinatsu (04)</v>
      </c>
      <c r="S742" s="2" t="str">
        <f>IFERROR(IF($F742="","",INDEX(リスト!$C:$C,MATCH($F742,リスト!$B:$B,0))),"")</f>
        <v>25</v>
      </c>
      <c r="T742" s="2" t="str">
        <f>IFERROR(IF($K742="","",INDEX(リスト!$F:$F,MATCH($K742,リスト!$E:$E,0))),"")</f>
        <v>JPN</v>
      </c>
      <c r="U742" s="2" t="str">
        <f>IF($B742="","",RIGHT($G742*1000+200+COUNTIF($G$2:$G742,$G742),9))</f>
        <v>040219201</v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>城南菱創・京　都</v>
      </c>
    </row>
    <row r="743" spans="1:22" x14ac:dyDescent="0.45">
      <c r="A743" t="s">
        <v>4101</v>
      </c>
      <c r="B743">
        <v>743</v>
      </c>
      <c r="C743" t="s">
        <v>4134</v>
      </c>
      <c r="D743" t="s">
        <v>2863</v>
      </c>
      <c r="E743">
        <v>2</v>
      </c>
      <c r="F743" t="s">
        <v>968</v>
      </c>
      <c r="G743">
        <v>20041109</v>
      </c>
      <c r="H743" t="s">
        <v>4135</v>
      </c>
      <c r="I743" t="s">
        <v>2865</v>
      </c>
      <c r="J743" t="s">
        <v>828</v>
      </c>
      <c r="K743" t="s">
        <v>141</v>
      </c>
      <c r="L743" t="s">
        <v>89</v>
      </c>
      <c r="M743" t="s">
        <v>4136</v>
      </c>
      <c r="O743" s="2" t="str">
        <f>IFERROR(IF($B743="","",INDEX(所属情報!$E:$E,MATCH($A743,所属情報!$A:$A,0))),"")</f>
        <v>Shiga Univ.</v>
      </c>
      <c r="P743" s="2" t="str">
        <f t="shared" si="33"/>
        <v>小倉　優羽 (2)</v>
      </c>
      <c r="Q743" s="2" t="str">
        <f t="shared" si="34"/>
        <v>ｵｸﾞﾗ ﾕｳ</v>
      </c>
      <c r="R743" s="2" t="str">
        <f t="shared" si="35"/>
        <v>OGURA Yu (04)</v>
      </c>
      <c r="S743" s="2" t="str">
        <f>IFERROR(IF($F743="","",INDEX(リスト!$C:$C,MATCH($F743,リスト!$B:$B,0))),"")</f>
        <v>49</v>
      </c>
      <c r="T743" s="2" t="str">
        <f>IFERROR(IF($K743="","",INDEX(リスト!$F:$F,MATCH($K743,リスト!$E:$E,0))),"")</f>
        <v>JPN</v>
      </c>
      <c r="U743" s="2" t="str">
        <f>IF($B743="","",RIGHT($G743*1000+200+COUNTIF($G$2:$G743,$G743),9))</f>
        <v>041109203</v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>守山・滋　賀</v>
      </c>
    </row>
    <row r="744" spans="1:22" x14ac:dyDescent="0.45">
      <c r="A744" t="s">
        <v>4137</v>
      </c>
      <c r="B744">
        <v>744</v>
      </c>
      <c r="C744" t="s">
        <v>4138</v>
      </c>
      <c r="D744" t="s">
        <v>4139</v>
      </c>
      <c r="E744">
        <v>4</v>
      </c>
      <c r="F744" t="s">
        <v>95</v>
      </c>
      <c r="G744">
        <v>20020322</v>
      </c>
      <c r="H744" t="s">
        <v>4140</v>
      </c>
      <c r="I744" t="s">
        <v>4141</v>
      </c>
      <c r="J744" t="s">
        <v>4142</v>
      </c>
      <c r="K744" t="s">
        <v>141</v>
      </c>
      <c r="L744" t="s">
        <v>91</v>
      </c>
      <c r="M744" t="s">
        <v>3514</v>
      </c>
      <c r="O744" s="2" t="str">
        <f>IFERROR(IF($B744="","",INDEX(所属情報!$E:$E,MATCH($A744,所属情報!$A:$A,0))),"")</f>
        <v>Kobe Gakuin Univ.</v>
      </c>
      <c r="P744" s="2" t="str">
        <f t="shared" si="33"/>
        <v>臼野　友実子 (4)</v>
      </c>
      <c r="Q744" s="2" t="str">
        <f t="shared" si="34"/>
        <v>ｳｽﾉ ﾕﾐｺ</v>
      </c>
      <c r="R744" s="2" t="str">
        <f t="shared" si="35"/>
        <v>USUNO Yumiko (02)</v>
      </c>
      <c r="S744" s="2" t="str">
        <f>IFERROR(IF($F744="","",INDEX(リスト!$C:$C,MATCH($F744,リスト!$B:$B,0))),"")</f>
        <v>28</v>
      </c>
      <c r="T744" s="2" t="str">
        <f>IFERROR(IF($K744="","",INDEX(リスト!$F:$F,MATCH($K744,リスト!$E:$E,0))),"")</f>
        <v>JPN</v>
      </c>
      <c r="U744" s="2" t="str">
        <f>IF($B744="","",RIGHT($G744*1000+200+COUNTIF($G$2:$G744,$G744),9))</f>
        <v>020322201</v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>田辺・京　都</v>
      </c>
    </row>
    <row r="745" spans="1:22" x14ac:dyDescent="0.45">
      <c r="A745" t="s">
        <v>4137</v>
      </c>
      <c r="B745">
        <v>745</v>
      </c>
      <c r="C745" t="s">
        <v>4143</v>
      </c>
      <c r="D745" t="s">
        <v>4144</v>
      </c>
      <c r="E745">
        <v>4</v>
      </c>
      <c r="F745" t="s">
        <v>81</v>
      </c>
      <c r="G745">
        <v>20010829</v>
      </c>
      <c r="H745" t="s">
        <v>4145</v>
      </c>
      <c r="I745" t="s">
        <v>4146</v>
      </c>
      <c r="J745" t="s">
        <v>2473</v>
      </c>
      <c r="K745" t="s">
        <v>141</v>
      </c>
      <c r="L745" t="s">
        <v>81</v>
      </c>
      <c r="M745" t="s">
        <v>1561</v>
      </c>
      <c r="O745" s="2" t="str">
        <f>IFERROR(IF($B745="","",INDEX(所属情報!$E:$E,MATCH($A745,所属情報!$A:$A,0))),"")</f>
        <v>Kobe Gakuin Univ.</v>
      </c>
      <c r="P745" s="2" t="str">
        <f t="shared" si="33"/>
        <v>須田　花音 (4)</v>
      </c>
      <c r="Q745" s="2" t="str">
        <f t="shared" si="34"/>
        <v>ｽﾀﾞ ｶﾉﾝ</v>
      </c>
      <c r="R745" s="2" t="str">
        <f t="shared" si="35"/>
        <v>SUDA Kanon (01)</v>
      </c>
      <c r="S745" s="2" t="str">
        <f>IFERROR(IF($F745="","",INDEX(リスト!$C:$C,MATCH($F745,リスト!$B:$B,0))),"")</f>
        <v>21</v>
      </c>
      <c r="T745" s="2" t="str">
        <f>IFERROR(IF($K745="","",INDEX(リスト!$F:$F,MATCH($K745,リスト!$E:$E,0))),"")</f>
        <v>JPN</v>
      </c>
      <c r="U745" s="2" t="str">
        <f>IF($B745="","",RIGHT($G745*1000+200+COUNTIF($G$2:$G745,$G745),9))</f>
        <v>010829201</v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>美濃加茂・岐　阜</v>
      </c>
    </row>
    <row r="746" spans="1:22" x14ac:dyDescent="0.45">
      <c r="A746" t="s">
        <v>4137</v>
      </c>
      <c r="B746">
        <v>746</v>
      </c>
      <c r="C746" t="s">
        <v>4147</v>
      </c>
      <c r="D746" t="s">
        <v>4148</v>
      </c>
      <c r="E746">
        <v>4</v>
      </c>
      <c r="F746" t="s">
        <v>85</v>
      </c>
      <c r="G746">
        <v>20010612</v>
      </c>
      <c r="H746" t="s">
        <v>4149</v>
      </c>
      <c r="I746" t="s">
        <v>3785</v>
      </c>
      <c r="J746" t="s">
        <v>1269</v>
      </c>
      <c r="K746" t="s">
        <v>141</v>
      </c>
      <c r="L746" t="s">
        <v>63</v>
      </c>
      <c r="M746" t="s">
        <v>2978</v>
      </c>
      <c r="O746" s="2" t="str">
        <f>IFERROR(IF($B746="","",INDEX(所属情報!$E:$E,MATCH($A746,所属情報!$A:$A,0))),"")</f>
        <v>Kobe Gakuin Univ.</v>
      </c>
      <c r="P746" s="2" t="str">
        <f t="shared" si="33"/>
        <v>堀　綾花 (4)</v>
      </c>
      <c r="Q746" s="2" t="str">
        <f t="shared" si="34"/>
        <v>ﾎﾘ ｱﾔｶ</v>
      </c>
      <c r="R746" s="2" t="str">
        <f t="shared" si="35"/>
        <v>HORI Ayaka (01)</v>
      </c>
      <c r="S746" s="2" t="str">
        <f>IFERROR(IF($F746="","",INDEX(リスト!$C:$C,MATCH($F746,リスト!$B:$B,0))),"")</f>
        <v>23</v>
      </c>
      <c r="T746" s="2" t="str">
        <f>IFERROR(IF($K746="","",INDEX(リスト!$F:$F,MATCH($K746,リスト!$E:$E,0))),"")</f>
        <v>JPN</v>
      </c>
      <c r="U746" s="2" t="str">
        <f>IF($B746="","",RIGHT($G746*1000+200+COUNTIF($G$2:$G746,$G746),9))</f>
        <v>010612201</v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>日本体育大柏・千　葉</v>
      </c>
    </row>
    <row r="747" spans="1:22" x14ac:dyDescent="0.45">
      <c r="A747" t="s">
        <v>4137</v>
      </c>
      <c r="B747">
        <v>747</v>
      </c>
      <c r="C747" t="s">
        <v>4150</v>
      </c>
      <c r="D747" t="s">
        <v>4151</v>
      </c>
      <c r="E747">
        <v>4</v>
      </c>
      <c r="F747" t="s">
        <v>113</v>
      </c>
      <c r="G747">
        <v>20020125</v>
      </c>
      <c r="H747" t="s">
        <v>4152</v>
      </c>
      <c r="I747" t="s">
        <v>1268</v>
      </c>
      <c r="J747" t="s">
        <v>1651</v>
      </c>
      <c r="K747" t="s">
        <v>141</v>
      </c>
      <c r="L747" t="s">
        <v>113</v>
      </c>
      <c r="M747" t="s">
        <v>3777</v>
      </c>
      <c r="O747" s="2" t="str">
        <f>IFERROR(IF($B747="","",INDEX(所属情報!$E:$E,MATCH($A747,所属情報!$A:$A,0))),"")</f>
        <v>Kobe Gakuin Univ.</v>
      </c>
      <c r="P747" s="2" t="str">
        <f t="shared" si="33"/>
        <v>松本　妃奈乃 (4)</v>
      </c>
      <c r="Q747" s="2" t="str">
        <f t="shared" si="34"/>
        <v>ﾏﾂﾓﾄ ﾋﾅﾉ</v>
      </c>
      <c r="R747" s="2" t="str">
        <f t="shared" si="35"/>
        <v>MATSUMOTO Hinano (02)</v>
      </c>
      <c r="S747" s="2" t="str">
        <f>IFERROR(IF($F747="","",INDEX(リスト!$C:$C,MATCH($F747,リスト!$B:$B,0))),"")</f>
        <v>37</v>
      </c>
      <c r="T747" s="2" t="str">
        <f>IFERROR(IF($K747="","",INDEX(リスト!$F:$F,MATCH($K747,リスト!$E:$E,0))),"")</f>
        <v>JPN</v>
      </c>
      <c r="U747" s="2" t="str">
        <f>IF($B747="","",RIGHT($G747*1000+200+COUNTIF($G$2:$G747,$G747),9))</f>
        <v>020125202</v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>高松工芸・香　川</v>
      </c>
    </row>
    <row r="748" spans="1:22" x14ac:dyDescent="0.45">
      <c r="A748" t="s">
        <v>4137</v>
      </c>
      <c r="B748">
        <v>748</v>
      </c>
      <c r="C748" t="s">
        <v>4153</v>
      </c>
      <c r="D748" t="s">
        <v>4154</v>
      </c>
      <c r="E748">
        <v>3</v>
      </c>
      <c r="F748" t="s">
        <v>95</v>
      </c>
      <c r="G748">
        <v>20020524</v>
      </c>
      <c r="H748" t="s">
        <v>4155</v>
      </c>
      <c r="I748" t="s">
        <v>4156</v>
      </c>
      <c r="J748" t="s">
        <v>1195</v>
      </c>
      <c r="K748" t="s">
        <v>141</v>
      </c>
      <c r="L748" t="s">
        <v>95</v>
      </c>
      <c r="M748" t="s">
        <v>2229</v>
      </c>
      <c r="O748" s="2" t="str">
        <f>IFERROR(IF($B748="","",INDEX(所属情報!$E:$E,MATCH($A748,所属情報!$A:$A,0))),"")</f>
        <v>Kobe Gakuin Univ.</v>
      </c>
      <c r="P748" s="2" t="str">
        <f t="shared" si="33"/>
        <v>神吉　優海 (3)</v>
      </c>
      <c r="Q748" s="2" t="str">
        <f t="shared" si="34"/>
        <v>ｶﾝｷ ﾕｳﾐ</v>
      </c>
      <c r="R748" s="2" t="str">
        <f t="shared" si="35"/>
        <v>KANKI Yumi (02)</v>
      </c>
      <c r="S748" s="2" t="str">
        <f>IFERROR(IF($F748="","",INDEX(リスト!$C:$C,MATCH($F748,リスト!$B:$B,0))),"")</f>
        <v>28</v>
      </c>
      <c r="T748" s="2" t="str">
        <f>IFERROR(IF($K748="","",INDEX(リスト!$F:$F,MATCH($K748,リスト!$E:$E,0))),"")</f>
        <v>JPN</v>
      </c>
      <c r="U748" s="2" t="str">
        <f>IF($B748="","",RIGHT($G748*1000+200+COUNTIF($G$2:$G748,$G748),9))</f>
        <v>020524202</v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>東播磨・兵　庫</v>
      </c>
    </row>
    <row r="749" spans="1:22" x14ac:dyDescent="0.45">
      <c r="A749" t="s">
        <v>4137</v>
      </c>
      <c r="B749">
        <v>749</v>
      </c>
      <c r="C749" t="s">
        <v>4157</v>
      </c>
      <c r="D749" t="s">
        <v>4158</v>
      </c>
      <c r="E749">
        <v>3</v>
      </c>
      <c r="F749" t="s">
        <v>95</v>
      </c>
      <c r="G749">
        <v>20021005</v>
      </c>
      <c r="H749" t="s">
        <v>4159</v>
      </c>
      <c r="I749" t="s">
        <v>4160</v>
      </c>
      <c r="J749" t="s">
        <v>3196</v>
      </c>
      <c r="K749" t="s">
        <v>141</v>
      </c>
      <c r="L749" t="s">
        <v>91</v>
      </c>
      <c r="M749" t="s">
        <v>1170</v>
      </c>
      <c r="O749" s="2" t="str">
        <f>IFERROR(IF($B749="","",INDEX(所属情報!$E:$E,MATCH($A749,所属情報!$A:$A,0))),"")</f>
        <v>Kobe Gakuin Univ.</v>
      </c>
      <c r="P749" s="2" t="str">
        <f t="shared" si="33"/>
        <v>大江　百華 (3)</v>
      </c>
      <c r="Q749" s="2" t="str">
        <f t="shared" si="34"/>
        <v>ｵｵｴ ﾓｶ</v>
      </c>
      <c r="R749" s="2" t="str">
        <f t="shared" si="35"/>
        <v>OE Moka (02)</v>
      </c>
      <c r="S749" s="2" t="str">
        <f>IFERROR(IF($F749="","",INDEX(リスト!$C:$C,MATCH($F749,リスト!$B:$B,0))),"")</f>
        <v>28</v>
      </c>
      <c r="T749" s="2" t="str">
        <f>IFERROR(IF($K749="","",INDEX(リスト!$F:$F,MATCH($K749,リスト!$E:$E,0))),"")</f>
        <v>JPN</v>
      </c>
      <c r="U749" s="2" t="str">
        <f>IF($B749="","",RIGHT($G749*1000+200+COUNTIF($G$2:$G749,$G749),9))</f>
        <v>021005203</v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>京都光華・京　都</v>
      </c>
    </row>
    <row r="750" spans="1:22" x14ac:dyDescent="0.45">
      <c r="A750" t="s">
        <v>4137</v>
      </c>
      <c r="B750">
        <v>750</v>
      </c>
      <c r="C750" t="s">
        <v>4161</v>
      </c>
      <c r="D750" t="s">
        <v>4162</v>
      </c>
      <c r="E750">
        <v>4</v>
      </c>
      <c r="F750" t="s">
        <v>81</v>
      </c>
      <c r="G750">
        <v>20021124</v>
      </c>
      <c r="H750" t="s">
        <v>4163</v>
      </c>
      <c r="I750" t="s">
        <v>4164</v>
      </c>
      <c r="J750" t="s">
        <v>4165</v>
      </c>
      <c r="K750" t="s">
        <v>141</v>
      </c>
      <c r="L750" t="s">
        <v>81</v>
      </c>
      <c r="M750" t="s">
        <v>3685</v>
      </c>
      <c r="O750" s="2" t="str">
        <f>IFERROR(IF($B750="","",INDEX(所属情報!$E:$E,MATCH($A750,所属情報!$A:$A,0))),"")</f>
        <v>Kobe Gakuin Univ.</v>
      </c>
      <c r="P750" s="2" t="str">
        <f t="shared" si="33"/>
        <v>古川　天音 (4)</v>
      </c>
      <c r="Q750" s="2" t="str">
        <f t="shared" si="34"/>
        <v>ﾌﾙｶﾜ ｱﾏﾈ</v>
      </c>
      <c r="R750" s="2" t="str">
        <f t="shared" si="35"/>
        <v>FURUKAWA Amane (02)</v>
      </c>
      <c r="S750" s="2" t="str">
        <f>IFERROR(IF($F750="","",INDEX(リスト!$C:$C,MATCH($F750,リスト!$B:$B,0))),"")</f>
        <v>21</v>
      </c>
      <c r="T750" s="2" t="str">
        <f>IFERROR(IF($K750="","",INDEX(リスト!$F:$F,MATCH($K750,リスト!$E:$E,0))),"")</f>
        <v>JPN</v>
      </c>
      <c r="U750" s="2" t="str">
        <f>IF($B750="","",RIGHT($G750*1000+200+COUNTIF($G$2:$G750,$G750),9))</f>
        <v>021124202</v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>大垣日本大・岐　阜</v>
      </c>
    </row>
    <row r="751" spans="1:22" x14ac:dyDescent="0.45">
      <c r="A751" t="s">
        <v>4137</v>
      </c>
      <c r="B751">
        <v>751</v>
      </c>
      <c r="C751" t="s">
        <v>4166</v>
      </c>
      <c r="D751" t="s">
        <v>4167</v>
      </c>
      <c r="E751">
        <v>3</v>
      </c>
      <c r="F751" t="s">
        <v>95</v>
      </c>
      <c r="G751">
        <v>20021208</v>
      </c>
      <c r="H751" t="s">
        <v>4168</v>
      </c>
      <c r="I751" t="s">
        <v>4169</v>
      </c>
      <c r="J751" t="s">
        <v>3991</v>
      </c>
      <c r="K751" t="s">
        <v>141</v>
      </c>
      <c r="L751" t="s">
        <v>95</v>
      </c>
      <c r="M751" t="s">
        <v>2189</v>
      </c>
      <c r="O751" s="2" t="str">
        <f>IFERROR(IF($B751="","",INDEX(所属情報!$E:$E,MATCH($A751,所属情報!$A:$A,0))),"")</f>
        <v>Kobe Gakuin Univ.</v>
      </c>
      <c r="P751" s="2" t="str">
        <f t="shared" si="33"/>
        <v>三戸　真美 (3)</v>
      </c>
      <c r="Q751" s="2" t="str">
        <f t="shared" si="34"/>
        <v>ﾐﾄ ﾏﾐ</v>
      </c>
      <c r="R751" s="2" t="str">
        <f t="shared" si="35"/>
        <v>MITO Mami (02)</v>
      </c>
      <c r="S751" s="2" t="str">
        <f>IFERROR(IF($F751="","",INDEX(リスト!$C:$C,MATCH($F751,リスト!$B:$B,0))),"")</f>
        <v>28</v>
      </c>
      <c r="T751" s="2" t="str">
        <f>IFERROR(IF($K751="","",INDEX(リスト!$F:$F,MATCH($K751,リスト!$E:$E,0))),"")</f>
        <v>JPN</v>
      </c>
      <c r="U751" s="2" t="str">
        <f>IF($B751="","",RIGHT($G751*1000+200+COUNTIF($G$2:$G751,$G751),9))</f>
        <v>021208201</v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>宝塚・兵　庫</v>
      </c>
    </row>
    <row r="752" spans="1:22" x14ac:dyDescent="0.45">
      <c r="A752" t="s">
        <v>4137</v>
      </c>
      <c r="B752">
        <v>752</v>
      </c>
      <c r="C752" t="s">
        <v>4170</v>
      </c>
      <c r="D752" t="s">
        <v>4171</v>
      </c>
      <c r="E752">
        <v>2</v>
      </c>
      <c r="F752" t="s">
        <v>95</v>
      </c>
      <c r="G752">
        <v>20040221</v>
      </c>
      <c r="H752" t="s">
        <v>4172</v>
      </c>
      <c r="I752" t="s">
        <v>2940</v>
      </c>
      <c r="J752" t="s">
        <v>4173</v>
      </c>
      <c r="K752" t="s">
        <v>141</v>
      </c>
      <c r="L752" t="s">
        <v>95</v>
      </c>
      <c r="M752" t="s">
        <v>1591</v>
      </c>
      <c r="O752" s="2" t="str">
        <f>IFERROR(IF($B752="","",INDEX(所属情報!$E:$E,MATCH($A752,所属情報!$A:$A,0))),"")</f>
        <v>Kobe Gakuin Univ.</v>
      </c>
      <c r="P752" s="2" t="str">
        <f t="shared" si="33"/>
        <v>北野　小槙 (2)</v>
      </c>
      <c r="Q752" s="2" t="str">
        <f t="shared" si="34"/>
        <v>ｷﾀﾉ ｺﾏｷ</v>
      </c>
      <c r="R752" s="2" t="str">
        <f t="shared" si="35"/>
        <v>KITANO Komaki (04)</v>
      </c>
      <c r="S752" s="2" t="str">
        <f>IFERROR(IF($F752="","",INDEX(リスト!$C:$C,MATCH($F752,リスト!$B:$B,0))),"")</f>
        <v>28</v>
      </c>
      <c r="T752" s="2" t="str">
        <f>IFERROR(IF($K752="","",INDEX(リスト!$F:$F,MATCH($K752,リスト!$E:$E,0))),"")</f>
        <v>JPN</v>
      </c>
      <c r="U752" s="2" t="str">
        <f>IF($B752="","",RIGHT($G752*1000+200+COUNTIF($G$2:$G752,$G752),9))</f>
        <v>040221201</v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>姫路商業・兵　庫</v>
      </c>
    </row>
    <row r="753" spans="1:22" x14ac:dyDescent="0.45">
      <c r="A753" t="s">
        <v>4137</v>
      </c>
      <c r="B753">
        <v>753</v>
      </c>
      <c r="C753" t="s">
        <v>4174</v>
      </c>
      <c r="D753" t="s">
        <v>4175</v>
      </c>
      <c r="E753">
        <v>3</v>
      </c>
      <c r="F753" t="s">
        <v>95</v>
      </c>
      <c r="G753">
        <v>20031208</v>
      </c>
      <c r="H753" t="s">
        <v>4176</v>
      </c>
      <c r="I753" t="s">
        <v>4177</v>
      </c>
      <c r="J753" t="s">
        <v>2034</v>
      </c>
      <c r="K753" t="s">
        <v>141</v>
      </c>
      <c r="L753" t="s">
        <v>93</v>
      </c>
      <c r="M753" t="s">
        <v>2072</v>
      </c>
      <c r="O753" s="2" t="str">
        <f>IFERROR(IF($B753="","",INDEX(所属情報!$E:$E,MATCH($A753,所属情報!$A:$A,0))),"")</f>
        <v>Kobe Gakuin Univ.</v>
      </c>
      <c r="P753" s="2" t="str">
        <f t="shared" si="33"/>
        <v>桑田　渚 (3)</v>
      </c>
      <c r="Q753" s="2" t="str">
        <f t="shared" si="34"/>
        <v>ｸﾜﾀ ﾅｷﾞｻ</v>
      </c>
      <c r="R753" s="2" t="str">
        <f t="shared" si="35"/>
        <v>KUWATA Nagisa (03)</v>
      </c>
      <c r="S753" s="2" t="str">
        <f>IFERROR(IF($F753="","",INDEX(リスト!$C:$C,MATCH($F753,リスト!$B:$B,0))),"")</f>
        <v>28</v>
      </c>
      <c r="T753" s="2" t="str">
        <f>IFERROR(IF($K753="","",INDEX(リスト!$F:$F,MATCH($K753,リスト!$E:$E,0))),"")</f>
        <v>JPN</v>
      </c>
      <c r="U753" s="2" t="str">
        <f>IF($B753="","",RIGHT($G753*1000+200+COUNTIF($G$2:$G753,$G753),9))</f>
        <v>031208201</v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>桜宮・大　阪</v>
      </c>
    </row>
    <row r="754" spans="1:22" x14ac:dyDescent="0.45">
      <c r="A754" t="s">
        <v>4137</v>
      </c>
      <c r="B754">
        <v>754</v>
      </c>
      <c r="C754" t="s">
        <v>4178</v>
      </c>
      <c r="D754" t="s">
        <v>4179</v>
      </c>
      <c r="E754">
        <v>3</v>
      </c>
      <c r="F754" t="s">
        <v>95</v>
      </c>
      <c r="G754">
        <v>20030930</v>
      </c>
      <c r="H754" t="s">
        <v>4180</v>
      </c>
      <c r="I754" t="s">
        <v>2560</v>
      </c>
      <c r="J754" t="s">
        <v>1863</v>
      </c>
      <c r="K754" t="s">
        <v>141</v>
      </c>
      <c r="L754" t="s">
        <v>95</v>
      </c>
      <c r="M754" t="s">
        <v>2229</v>
      </c>
      <c r="O754" s="2" t="str">
        <f>IFERROR(IF($B754="","",INDEX(所属情報!$E:$E,MATCH($A754,所属情報!$A:$A,0))),"")</f>
        <v>Kobe Gakuin Univ.</v>
      </c>
      <c r="P754" s="2" t="str">
        <f t="shared" si="33"/>
        <v>佐藤　友香 (3)</v>
      </c>
      <c r="Q754" s="2" t="str">
        <f t="shared" si="34"/>
        <v>ｻﾄｳ ﾄﾓｶ</v>
      </c>
      <c r="R754" s="2" t="str">
        <f t="shared" si="35"/>
        <v>SATO Tomoka (03)</v>
      </c>
      <c r="S754" s="2" t="str">
        <f>IFERROR(IF($F754="","",INDEX(リスト!$C:$C,MATCH($F754,リスト!$B:$B,0))),"")</f>
        <v>28</v>
      </c>
      <c r="T754" s="2" t="str">
        <f>IFERROR(IF($K754="","",INDEX(リスト!$F:$F,MATCH($K754,リスト!$E:$E,0))),"")</f>
        <v>JPN</v>
      </c>
      <c r="U754" s="2" t="str">
        <f>IF($B754="","",RIGHT($G754*1000+200+COUNTIF($G$2:$G754,$G754),9))</f>
        <v>030930201</v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>東播磨・兵　庫</v>
      </c>
    </row>
    <row r="755" spans="1:22" x14ac:dyDescent="0.45">
      <c r="A755" t="s">
        <v>4137</v>
      </c>
      <c r="B755">
        <v>755</v>
      </c>
      <c r="C755" t="s">
        <v>4181</v>
      </c>
      <c r="D755" t="s">
        <v>4182</v>
      </c>
      <c r="E755">
        <v>2</v>
      </c>
      <c r="F755" t="s">
        <v>89</v>
      </c>
      <c r="G755">
        <v>20030924</v>
      </c>
      <c r="H755" t="s">
        <v>4183</v>
      </c>
      <c r="I755" t="s">
        <v>4184</v>
      </c>
      <c r="J755" t="s">
        <v>1629</v>
      </c>
      <c r="K755" t="s">
        <v>141</v>
      </c>
      <c r="L755" t="s">
        <v>89</v>
      </c>
      <c r="M755" t="s">
        <v>949</v>
      </c>
      <c r="O755" s="2" t="str">
        <f>IFERROR(IF($B755="","",INDEX(所属情報!$E:$E,MATCH($A755,所属情報!$A:$A,0))),"")</f>
        <v>Kobe Gakuin Univ.</v>
      </c>
      <c r="P755" s="2" t="str">
        <f t="shared" si="33"/>
        <v>花田　麻衣 (2)</v>
      </c>
      <c r="Q755" s="2" t="str">
        <f t="shared" si="34"/>
        <v>ﾊﾅﾀﾞ ﾏｲ</v>
      </c>
      <c r="R755" s="2" t="str">
        <f t="shared" si="35"/>
        <v>HANADA Mai (03)</v>
      </c>
      <c r="S755" s="2" t="str">
        <f>IFERROR(IF($F755="","",INDEX(リスト!$C:$C,MATCH($F755,リスト!$B:$B,0))),"")</f>
        <v>25</v>
      </c>
      <c r="T755" s="2" t="str">
        <f>IFERROR(IF($K755="","",INDEX(リスト!$F:$F,MATCH($K755,リスト!$E:$E,0))),"")</f>
        <v>JPN</v>
      </c>
      <c r="U755" s="2" t="str">
        <f>IF($B755="","",RIGHT($G755*1000+200+COUNTIF($G$2:$G755,$G755),9))</f>
        <v>030924201</v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>比叡山・滋　賀</v>
      </c>
    </row>
    <row r="756" spans="1:22" x14ac:dyDescent="0.45">
      <c r="A756" t="s">
        <v>4137</v>
      </c>
      <c r="B756">
        <v>756</v>
      </c>
      <c r="C756" t="s">
        <v>4185</v>
      </c>
      <c r="D756" t="s">
        <v>4186</v>
      </c>
      <c r="E756">
        <v>3</v>
      </c>
      <c r="F756" t="s">
        <v>95</v>
      </c>
      <c r="G756">
        <v>20031031</v>
      </c>
      <c r="H756" t="s">
        <v>4187</v>
      </c>
      <c r="I756" t="s">
        <v>4188</v>
      </c>
      <c r="J756" t="s">
        <v>741</v>
      </c>
      <c r="K756" t="s">
        <v>141</v>
      </c>
      <c r="L756" t="s">
        <v>95</v>
      </c>
      <c r="M756" t="s">
        <v>4189</v>
      </c>
      <c r="O756" s="2" t="str">
        <f>IFERROR(IF($B756="","",INDEX(所属情報!$E:$E,MATCH($A756,所属情報!$A:$A,0))),"")</f>
        <v>Kobe Gakuin Univ.</v>
      </c>
      <c r="P756" s="2" t="str">
        <f t="shared" si="33"/>
        <v>宮定　愛実 (3)</v>
      </c>
      <c r="Q756" s="2" t="str">
        <f t="shared" si="34"/>
        <v>ﾐﾔｻﾀﾞ ｱﾐ</v>
      </c>
      <c r="R756" s="2" t="str">
        <f t="shared" si="35"/>
        <v>MIYASADA Ami (03)</v>
      </c>
      <c r="S756" s="2" t="str">
        <f>IFERROR(IF($F756="","",INDEX(リスト!$C:$C,MATCH($F756,リスト!$B:$B,0))),"")</f>
        <v>28</v>
      </c>
      <c r="T756" s="2" t="str">
        <f>IFERROR(IF($K756="","",INDEX(リスト!$F:$F,MATCH($K756,リスト!$E:$E,0))),"")</f>
        <v>JPN</v>
      </c>
      <c r="U756" s="2" t="str">
        <f>IF($B756="","",RIGHT($G756*1000+200+COUNTIF($G$2:$G756,$G756),9))</f>
        <v>031031201</v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>須磨友が丘・兵　庫</v>
      </c>
    </row>
    <row r="757" spans="1:22" x14ac:dyDescent="0.45">
      <c r="A757" t="s">
        <v>4137</v>
      </c>
      <c r="B757">
        <v>757</v>
      </c>
      <c r="C757" t="s">
        <v>4190</v>
      </c>
      <c r="D757" t="s">
        <v>4191</v>
      </c>
      <c r="E757">
        <v>3</v>
      </c>
      <c r="F757" t="s">
        <v>95</v>
      </c>
      <c r="G757">
        <v>20000518</v>
      </c>
      <c r="I757" t="s">
        <v>2646</v>
      </c>
      <c r="J757" t="s">
        <v>1056</v>
      </c>
      <c r="K757" t="s">
        <v>141</v>
      </c>
      <c r="O757" s="2" t="str">
        <f>IFERROR(IF($B757="","",INDEX(所属情報!$E:$E,MATCH($A757,所属情報!$A:$A,0))),"")</f>
        <v>Kobe Gakuin Univ.</v>
      </c>
      <c r="P757" s="2" t="str">
        <f t="shared" si="33"/>
        <v>福田　百茄 (3)</v>
      </c>
      <c r="Q757" s="2" t="str">
        <f t="shared" si="34"/>
        <v>ﾌｸﾀﾞ ﾓﾓｶ</v>
      </c>
      <c r="R757" s="2" t="str">
        <f t="shared" si="35"/>
        <v>FUKUDA Momoka (00)</v>
      </c>
      <c r="S757" s="2" t="str">
        <f>IFERROR(IF($F757="","",INDEX(リスト!$C:$C,MATCH($F757,リスト!$B:$B,0))),"")</f>
        <v>28</v>
      </c>
      <c r="T757" s="2" t="str">
        <f>IFERROR(IF($K757="","",INDEX(リスト!$F:$F,MATCH($K757,リスト!$E:$E,0))),"")</f>
        <v>JPN</v>
      </c>
      <c r="U757" s="2" t="str">
        <f>IF($B757="","",RIGHT($G757*1000+200+COUNTIF($G$2:$G757,$G757),9))</f>
        <v>000518201</v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>　－　</v>
      </c>
    </row>
    <row r="758" spans="1:22" x14ac:dyDescent="0.45">
      <c r="A758" t="s">
        <v>4137</v>
      </c>
      <c r="B758">
        <v>758</v>
      </c>
      <c r="C758" t="s">
        <v>4192</v>
      </c>
      <c r="D758" t="s">
        <v>4193</v>
      </c>
      <c r="E758">
        <v>1</v>
      </c>
      <c r="F758" t="s">
        <v>95</v>
      </c>
      <c r="G758">
        <v>20040427</v>
      </c>
      <c r="H758" t="s">
        <v>4194</v>
      </c>
      <c r="I758" t="s">
        <v>4195</v>
      </c>
      <c r="J758" t="s">
        <v>719</v>
      </c>
      <c r="K758" t="s">
        <v>141</v>
      </c>
      <c r="L758" t="s">
        <v>93</v>
      </c>
      <c r="M758" t="s">
        <v>1987</v>
      </c>
      <c r="O758" s="2" t="str">
        <f>IFERROR(IF($B758="","",INDEX(所属情報!$E:$E,MATCH($A758,所属情報!$A:$A,0))),"")</f>
        <v>Kobe Gakuin Univ.</v>
      </c>
      <c r="P758" s="2" t="str">
        <f t="shared" si="33"/>
        <v>青沼　明生 (1)</v>
      </c>
      <c r="Q758" s="2" t="str">
        <f t="shared" si="34"/>
        <v>ｱｵﾇﾏ ﾒｲ</v>
      </c>
      <c r="R758" s="2" t="str">
        <f t="shared" si="35"/>
        <v>AONUMA Mei (04)</v>
      </c>
      <c r="S758" s="2" t="str">
        <f>IFERROR(IF($F758="","",INDEX(リスト!$C:$C,MATCH($F758,リスト!$B:$B,0))),"")</f>
        <v>28</v>
      </c>
      <c r="T758" s="2" t="str">
        <f>IFERROR(IF($K758="","",INDEX(リスト!$F:$F,MATCH($K758,リスト!$E:$E,0))),"")</f>
        <v>JPN</v>
      </c>
      <c r="U758" s="2" t="str">
        <f>IF($B758="","",RIGHT($G758*1000+200+COUNTIF($G$2:$G758,$G758),9))</f>
        <v>040427203</v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>香里ヌヴェール学院・大　阪</v>
      </c>
    </row>
    <row r="759" spans="1:22" x14ac:dyDescent="0.45">
      <c r="A759" t="s">
        <v>4137</v>
      </c>
      <c r="B759">
        <v>759</v>
      </c>
      <c r="C759" t="s">
        <v>4196</v>
      </c>
      <c r="D759" t="s">
        <v>4197</v>
      </c>
      <c r="E759">
        <v>1</v>
      </c>
      <c r="F759" t="s">
        <v>95</v>
      </c>
      <c r="G759">
        <v>20040803</v>
      </c>
      <c r="H759" t="s">
        <v>4198</v>
      </c>
      <c r="I759" t="s">
        <v>4199</v>
      </c>
      <c r="J759" t="s">
        <v>1800</v>
      </c>
      <c r="K759" t="s">
        <v>141</v>
      </c>
      <c r="L759" t="s">
        <v>95</v>
      </c>
      <c r="M759" t="s">
        <v>1264</v>
      </c>
      <c r="O759" s="2" t="str">
        <f>IFERROR(IF($B759="","",INDEX(所属情報!$E:$E,MATCH($A759,所属情報!$A:$A,0))),"")</f>
        <v>Kobe Gakuin Univ.</v>
      </c>
      <c r="P759" s="2" t="str">
        <f t="shared" si="33"/>
        <v>迫田　夏歩 (1)</v>
      </c>
      <c r="Q759" s="2" t="str">
        <f t="shared" si="34"/>
        <v>ｻｺﾀﾞ ﾅﾂﾎ</v>
      </c>
      <c r="R759" s="2" t="str">
        <f t="shared" si="35"/>
        <v>SAKODA Natsuho (04)</v>
      </c>
      <c r="S759" s="2" t="str">
        <f>IFERROR(IF($F759="","",INDEX(リスト!$C:$C,MATCH($F759,リスト!$B:$B,0))),"")</f>
        <v>28</v>
      </c>
      <c r="T759" s="2" t="str">
        <f>IFERROR(IF($K759="","",INDEX(リスト!$F:$F,MATCH($K759,リスト!$E:$E,0))),"")</f>
        <v>JPN</v>
      </c>
      <c r="U759" s="2" t="str">
        <f>IF($B759="","",RIGHT($G759*1000+200+COUNTIF($G$2:$G759,$G759),9))</f>
        <v>040803202</v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>神戸山手女子・兵　庫</v>
      </c>
    </row>
    <row r="760" spans="1:22" x14ac:dyDescent="0.45">
      <c r="A760" t="s">
        <v>4137</v>
      </c>
      <c r="B760">
        <v>760</v>
      </c>
      <c r="C760" t="s">
        <v>4200</v>
      </c>
      <c r="D760" t="s">
        <v>4201</v>
      </c>
      <c r="E760">
        <v>1</v>
      </c>
      <c r="F760" t="s">
        <v>95</v>
      </c>
      <c r="G760">
        <v>20041024</v>
      </c>
      <c r="H760" t="s">
        <v>4202</v>
      </c>
      <c r="I760" t="s">
        <v>4203</v>
      </c>
      <c r="J760" t="s">
        <v>1154</v>
      </c>
      <c r="K760" t="s">
        <v>141</v>
      </c>
      <c r="L760" t="s">
        <v>131</v>
      </c>
      <c r="M760" t="s">
        <v>943</v>
      </c>
      <c r="O760" s="2" t="str">
        <f>IFERROR(IF($B760="","",INDEX(所属情報!$E:$E,MATCH($A760,所属情報!$A:$A,0))),"")</f>
        <v>Kobe Gakuin Univ.</v>
      </c>
      <c r="P760" s="2" t="str">
        <f t="shared" si="33"/>
        <v>住友　琴音 (1)</v>
      </c>
      <c r="Q760" s="2" t="str">
        <f t="shared" si="34"/>
        <v>ｽﾐﾄﾓ ｺﾄﾈ</v>
      </c>
      <c r="R760" s="2" t="str">
        <f t="shared" si="35"/>
        <v>SUMITOMO Kotone (04)</v>
      </c>
      <c r="S760" s="2" t="str">
        <f>IFERROR(IF($F760="","",INDEX(リスト!$C:$C,MATCH($F760,リスト!$B:$B,0))),"")</f>
        <v>28</v>
      </c>
      <c r="T760" s="2" t="str">
        <f>IFERROR(IF($K760="","",INDEX(リスト!$F:$F,MATCH($K760,リスト!$E:$E,0))),"")</f>
        <v>JPN</v>
      </c>
      <c r="U760" s="2" t="str">
        <f>IF($B760="","",RIGHT($G760*1000+200+COUNTIF($G$2:$G760,$G760),9))</f>
        <v>041024201</v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>出水中央・鹿児島</v>
      </c>
    </row>
    <row r="761" spans="1:22" x14ac:dyDescent="0.45">
      <c r="A761" t="s">
        <v>4137</v>
      </c>
      <c r="B761">
        <v>761</v>
      </c>
      <c r="C761" t="s">
        <v>4204</v>
      </c>
      <c r="D761" t="s">
        <v>4205</v>
      </c>
      <c r="E761">
        <v>1</v>
      </c>
      <c r="F761" t="s">
        <v>99</v>
      </c>
      <c r="G761">
        <v>20050129</v>
      </c>
      <c r="H761" t="s">
        <v>4206</v>
      </c>
      <c r="I761" t="s">
        <v>1014</v>
      </c>
      <c r="J761" t="s">
        <v>4207</v>
      </c>
      <c r="K761" t="s">
        <v>141</v>
      </c>
      <c r="L761" t="s">
        <v>99</v>
      </c>
      <c r="M761" t="s">
        <v>1119</v>
      </c>
      <c r="O761" s="2" t="str">
        <f>IFERROR(IF($B761="","",INDEX(所属情報!$E:$E,MATCH($A761,所属情報!$A:$A,0))),"")</f>
        <v>Kobe Gakuin Univ.</v>
      </c>
      <c r="P761" s="2" t="str">
        <f t="shared" si="33"/>
        <v>原田　凜果 (1)</v>
      </c>
      <c r="Q761" s="2" t="str">
        <f t="shared" si="34"/>
        <v>ﾊﾗﾀﾞ ﾘﾝｶ</v>
      </c>
      <c r="R761" s="2" t="str">
        <f t="shared" si="35"/>
        <v>HARADA Rinka (05)</v>
      </c>
      <c r="S761" s="2" t="str">
        <f>IFERROR(IF($F761="","",INDEX(リスト!$C:$C,MATCH($F761,リスト!$B:$B,0))),"")</f>
        <v>30</v>
      </c>
      <c r="T761" s="2" t="str">
        <f>IFERROR(IF($K761="","",INDEX(リスト!$F:$F,MATCH($K761,リスト!$E:$E,0))),"")</f>
        <v>JPN</v>
      </c>
      <c r="U761" s="2" t="str">
        <f>IF($B761="","",RIGHT($G761*1000+200+COUNTIF($G$2:$G761,$G761),9))</f>
        <v>050129201</v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>和歌山北・和歌山</v>
      </c>
    </row>
    <row r="762" spans="1:22" x14ac:dyDescent="0.45">
      <c r="A762" t="s">
        <v>4137</v>
      </c>
      <c r="B762">
        <v>762</v>
      </c>
      <c r="C762" t="s">
        <v>4208</v>
      </c>
      <c r="D762" t="s">
        <v>4209</v>
      </c>
      <c r="E762">
        <v>3</v>
      </c>
      <c r="F762" t="s">
        <v>968</v>
      </c>
      <c r="G762">
        <v>20030304</v>
      </c>
      <c r="H762" t="s">
        <v>4210</v>
      </c>
      <c r="I762" t="s">
        <v>4211</v>
      </c>
      <c r="J762" t="s">
        <v>4063</v>
      </c>
      <c r="K762" t="s">
        <v>141</v>
      </c>
      <c r="O762" s="2" t="str">
        <f>IFERROR(IF($B762="","",INDEX(所属情報!$E:$E,MATCH($A762,所属情報!$A:$A,0))),"")</f>
        <v>Kobe Gakuin Univ.</v>
      </c>
      <c r="P762" s="2" t="str">
        <f t="shared" si="33"/>
        <v>舟橋　美希 (3)</v>
      </c>
      <c r="Q762" s="2" t="str">
        <f t="shared" si="34"/>
        <v>ﾌﾅﾊｼ ﾐｷ</v>
      </c>
      <c r="R762" s="2" t="str">
        <f t="shared" si="35"/>
        <v>FUNAHASHI Miki (03)</v>
      </c>
      <c r="S762" s="2" t="str">
        <f>IFERROR(IF($F762="","",INDEX(リスト!$C:$C,MATCH($F762,リスト!$B:$B,0))),"")</f>
        <v>49</v>
      </c>
      <c r="T762" s="2" t="str">
        <f>IFERROR(IF($K762="","",INDEX(リスト!$F:$F,MATCH($K762,リスト!$E:$E,0))),"")</f>
        <v>JPN</v>
      </c>
      <c r="U762" s="2" t="str">
        <f>IF($B762="","",RIGHT($G762*1000+200+COUNTIF($G$2:$G762,$G762),9))</f>
        <v>030304201</v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>　－　</v>
      </c>
    </row>
    <row r="763" spans="1:22" x14ac:dyDescent="0.45">
      <c r="A763" t="s">
        <v>4137</v>
      </c>
      <c r="B763">
        <v>763</v>
      </c>
      <c r="C763" t="s">
        <v>4212</v>
      </c>
      <c r="D763" t="s">
        <v>4213</v>
      </c>
      <c r="E763">
        <v>1</v>
      </c>
      <c r="F763" t="s">
        <v>95</v>
      </c>
      <c r="G763">
        <v>20041112</v>
      </c>
      <c r="H763" t="s">
        <v>4214</v>
      </c>
      <c r="I763" t="s">
        <v>4215</v>
      </c>
      <c r="J763" t="s">
        <v>909</v>
      </c>
      <c r="K763" t="s">
        <v>141</v>
      </c>
      <c r="L763" t="s">
        <v>133</v>
      </c>
      <c r="M763" t="s">
        <v>4216</v>
      </c>
      <c r="O763" s="2" t="str">
        <f>IFERROR(IF($B763="","",INDEX(所属情報!$E:$E,MATCH($A763,所属情報!$A:$A,0))),"")</f>
        <v>Kobe Gakuin Univ.</v>
      </c>
      <c r="P763" s="2" t="str">
        <f t="shared" si="33"/>
        <v>才木　帆乃海 (1)</v>
      </c>
      <c r="Q763" s="2" t="str">
        <f t="shared" si="34"/>
        <v>ｻｲｷ ﾎﾉｶ</v>
      </c>
      <c r="R763" s="2" t="str">
        <f t="shared" si="35"/>
        <v>SAIKI Honoka (04)</v>
      </c>
      <c r="S763" s="2" t="str">
        <f>IFERROR(IF($F763="","",INDEX(リスト!$C:$C,MATCH($F763,リスト!$B:$B,0))),"")</f>
        <v>28</v>
      </c>
      <c r="T763" s="2" t="str">
        <f>IFERROR(IF($K763="","",INDEX(リスト!$F:$F,MATCH($K763,リスト!$E:$E,0))),"")</f>
        <v>JPN</v>
      </c>
      <c r="U763" s="2" t="str">
        <f>IF($B763="","",RIGHT($G763*1000+200+COUNTIF($G$2:$G763,$G763),9))</f>
        <v>041112201</v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>N・沖　縄</v>
      </c>
    </row>
    <row r="764" spans="1:22" x14ac:dyDescent="0.45">
      <c r="A764" t="s">
        <v>4137</v>
      </c>
      <c r="B764">
        <v>764</v>
      </c>
      <c r="C764" t="s">
        <v>4217</v>
      </c>
      <c r="D764" t="s">
        <v>4218</v>
      </c>
      <c r="E764">
        <v>1</v>
      </c>
      <c r="F764" t="s">
        <v>95</v>
      </c>
      <c r="G764">
        <v>20051005</v>
      </c>
      <c r="H764" t="s">
        <v>4219</v>
      </c>
      <c r="I764" t="s">
        <v>4220</v>
      </c>
      <c r="J764" t="s">
        <v>933</v>
      </c>
      <c r="K764" t="s">
        <v>141</v>
      </c>
      <c r="L764" t="s">
        <v>131</v>
      </c>
      <c r="M764" t="s">
        <v>4221</v>
      </c>
      <c r="O764" s="2" t="str">
        <f>IFERROR(IF($B764="","",INDEX(所属情報!$E:$E,MATCH($A764,所属情報!$A:$A,0))),"")</f>
        <v>Kobe Gakuin Univ.</v>
      </c>
      <c r="P764" s="2" t="str">
        <f t="shared" si="33"/>
        <v>大河内　碧彩 (1)</v>
      </c>
      <c r="Q764" s="2" t="str">
        <f t="shared" si="34"/>
        <v>ｵｵｺｳﾁ ｱｵｲ</v>
      </c>
      <c r="R764" s="2" t="str">
        <f t="shared" si="35"/>
        <v>OKOCHI Aoi (05)</v>
      </c>
      <c r="S764" s="2" t="str">
        <f>IFERROR(IF($F764="","",INDEX(リスト!$C:$C,MATCH($F764,リスト!$B:$B,0))),"")</f>
        <v>28</v>
      </c>
      <c r="T764" s="2" t="str">
        <f>IFERROR(IF($K764="","",INDEX(リスト!$F:$F,MATCH($K764,リスト!$E:$E,0))),"")</f>
        <v>JPN</v>
      </c>
      <c r="U764" s="2" t="str">
        <f>IF($B764="","",RIGHT($G764*1000+200+COUNTIF($G$2:$G764,$G764),9))</f>
        <v>051005201</v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>尚志館・鹿児島</v>
      </c>
    </row>
    <row r="765" spans="1:22" x14ac:dyDescent="0.45">
      <c r="A765" t="s">
        <v>4137</v>
      </c>
      <c r="B765">
        <v>765</v>
      </c>
      <c r="C765" t="s">
        <v>4222</v>
      </c>
      <c r="D765" t="s">
        <v>4223</v>
      </c>
      <c r="E765">
        <v>1</v>
      </c>
      <c r="F765" t="s">
        <v>95</v>
      </c>
      <c r="G765">
        <v>20050512</v>
      </c>
      <c r="H765" t="s">
        <v>4224</v>
      </c>
      <c r="I765" t="s">
        <v>4225</v>
      </c>
      <c r="J765" t="s">
        <v>1820</v>
      </c>
      <c r="K765" t="s">
        <v>141</v>
      </c>
      <c r="L765" t="s">
        <v>119</v>
      </c>
      <c r="M765" t="s">
        <v>4226</v>
      </c>
      <c r="O765" s="2" t="str">
        <f>IFERROR(IF($B765="","",INDEX(所属情報!$E:$E,MATCH($A765,所属情報!$A:$A,0))),"")</f>
        <v>Kobe Gakuin Univ.</v>
      </c>
      <c r="P765" s="2" t="str">
        <f t="shared" si="33"/>
        <v>緒方　惺子 (1)</v>
      </c>
      <c r="Q765" s="2" t="str">
        <f t="shared" si="34"/>
        <v>ｵｶﾞﾀ ｾｲﾗ</v>
      </c>
      <c r="R765" s="2" t="str">
        <f t="shared" si="35"/>
        <v>OGATA Seira (05)</v>
      </c>
      <c r="S765" s="2" t="str">
        <f>IFERROR(IF($F765="","",INDEX(リスト!$C:$C,MATCH($F765,リスト!$B:$B,0))),"")</f>
        <v>28</v>
      </c>
      <c r="T765" s="2" t="str">
        <f>IFERROR(IF($K765="","",INDEX(リスト!$F:$F,MATCH($K765,リスト!$E:$E,0))),"")</f>
        <v>JPN</v>
      </c>
      <c r="U765" s="2" t="str">
        <f>IF($B765="","",RIGHT($G765*1000+200+COUNTIF($G$2:$G765,$G765),9))</f>
        <v>050512201</v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>中村学園女子・福　岡</v>
      </c>
    </row>
    <row r="766" spans="1:22" x14ac:dyDescent="0.45">
      <c r="A766" t="s">
        <v>4137</v>
      </c>
      <c r="B766">
        <v>766</v>
      </c>
      <c r="C766" t="s">
        <v>4227</v>
      </c>
      <c r="D766" t="s">
        <v>4228</v>
      </c>
      <c r="E766">
        <v>1</v>
      </c>
      <c r="F766" t="s">
        <v>95</v>
      </c>
      <c r="G766">
        <v>20051030</v>
      </c>
      <c r="H766" t="s">
        <v>4229</v>
      </c>
      <c r="I766" t="s">
        <v>1772</v>
      </c>
      <c r="J766" t="s">
        <v>2941</v>
      </c>
      <c r="K766" t="s">
        <v>141</v>
      </c>
      <c r="L766" t="s">
        <v>95</v>
      </c>
      <c r="M766" t="s">
        <v>1164</v>
      </c>
      <c r="O766" s="2" t="str">
        <f>IFERROR(IF($B766="","",INDEX(所属情報!$E:$E,MATCH($A766,所属情報!$A:$A,0))),"")</f>
        <v>Kobe Gakuin Univ.</v>
      </c>
      <c r="P766" s="2" t="str">
        <f t="shared" si="33"/>
        <v>本田　寧稔 (1)</v>
      </c>
      <c r="Q766" s="2" t="str">
        <f t="shared" si="34"/>
        <v>ﾎﾝﾀﾞ ﾈﾈ</v>
      </c>
      <c r="R766" s="2" t="str">
        <f t="shared" si="35"/>
        <v>HONDA Nene (05)</v>
      </c>
      <c r="S766" s="2" t="str">
        <f>IFERROR(IF($F766="","",INDEX(リスト!$C:$C,MATCH($F766,リスト!$B:$B,0))),"")</f>
        <v>28</v>
      </c>
      <c r="T766" s="2" t="str">
        <f>IFERROR(IF($K766="","",INDEX(リスト!$F:$F,MATCH($K766,リスト!$E:$E,0))),"")</f>
        <v>JPN</v>
      </c>
      <c r="U766" s="2" t="str">
        <f>IF($B766="","",RIGHT($G766*1000+200+COUNTIF($G$2:$G766,$G766),9))</f>
        <v>051030201</v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>神戸高塚・兵　庫</v>
      </c>
    </row>
    <row r="767" spans="1:22" x14ac:dyDescent="0.45">
      <c r="A767" t="s">
        <v>4137</v>
      </c>
      <c r="B767">
        <v>767</v>
      </c>
      <c r="C767" t="s">
        <v>4230</v>
      </c>
      <c r="D767" t="s">
        <v>4231</v>
      </c>
      <c r="E767">
        <v>1</v>
      </c>
      <c r="F767" t="s">
        <v>95</v>
      </c>
      <c r="G767">
        <v>20050913</v>
      </c>
      <c r="H767" t="s">
        <v>4232</v>
      </c>
      <c r="I767" t="s">
        <v>4233</v>
      </c>
      <c r="J767" t="s">
        <v>1629</v>
      </c>
      <c r="K767" t="s">
        <v>141</v>
      </c>
      <c r="L767" t="s">
        <v>103</v>
      </c>
      <c r="M767" t="s">
        <v>4234</v>
      </c>
      <c r="O767" s="2" t="str">
        <f>IFERROR(IF($B767="","",INDEX(所属情報!$E:$E,MATCH($A767,所属情報!$A:$A,0))),"")</f>
        <v>Kobe Gakuin Univ.</v>
      </c>
      <c r="P767" s="2" t="str">
        <f t="shared" si="33"/>
        <v>広山　舞 (1)</v>
      </c>
      <c r="Q767" s="2" t="str">
        <f t="shared" si="34"/>
        <v>ﾋﾛﾔﾏ ﾏｲ</v>
      </c>
      <c r="R767" s="2" t="str">
        <f t="shared" si="35"/>
        <v>HIROYAMA Mai (05)</v>
      </c>
      <c r="S767" s="2" t="str">
        <f>IFERROR(IF($F767="","",INDEX(リスト!$C:$C,MATCH($F767,リスト!$B:$B,0))),"")</f>
        <v>28</v>
      </c>
      <c r="T767" s="2" t="str">
        <f>IFERROR(IF($K767="","",INDEX(リスト!$F:$F,MATCH($K767,リスト!$E:$E,0))),"")</f>
        <v>JPN</v>
      </c>
      <c r="U767" s="2" t="str">
        <f>IF($B767="","",RIGHT($G767*1000+200+COUNTIF($G$2:$G767,$G767),9))</f>
        <v>050913201</v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>益田東・島　根</v>
      </c>
    </row>
    <row r="768" spans="1:22" x14ac:dyDescent="0.45">
      <c r="A768" t="s">
        <v>4137</v>
      </c>
      <c r="B768">
        <v>768</v>
      </c>
      <c r="C768" t="s">
        <v>4235</v>
      </c>
      <c r="D768" t="s">
        <v>4236</v>
      </c>
      <c r="E768">
        <v>1</v>
      </c>
      <c r="F768" t="s">
        <v>95</v>
      </c>
      <c r="G768">
        <v>20050913</v>
      </c>
      <c r="H768" t="s">
        <v>4237</v>
      </c>
      <c r="I768" t="s">
        <v>3538</v>
      </c>
      <c r="J768" t="s">
        <v>3040</v>
      </c>
      <c r="K768" t="s">
        <v>141</v>
      </c>
      <c r="L768" t="s">
        <v>95</v>
      </c>
      <c r="M768" t="s">
        <v>4238</v>
      </c>
      <c r="O768" s="2" t="str">
        <f>IFERROR(IF($B768="","",INDEX(所属情報!$E:$E,MATCH($A768,所属情報!$A:$A,0))),"")</f>
        <v>Kobe Gakuin Univ.</v>
      </c>
      <c r="P768" s="2" t="str">
        <f t="shared" si="33"/>
        <v>山口　藍美 (1)</v>
      </c>
      <c r="Q768" s="2" t="str">
        <f t="shared" si="34"/>
        <v>ﾔﾏｸﾞﾁ ｱｲﾐ</v>
      </c>
      <c r="R768" s="2" t="str">
        <f t="shared" si="35"/>
        <v>YAMAGUCHI Aimi (05)</v>
      </c>
      <c r="S768" s="2" t="str">
        <f>IFERROR(IF($F768="","",INDEX(リスト!$C:$C,MATCH($F768,リスト!$B:$B,0))),"")</f>
        <v>28</v>
      </c>
      <c r="T768" s="2" t="str">
        <f>IFERROR(IF($K768="","",INDEX(リスト!$F:$F,MATCH($K768,リスト!$E:$E,0))),"")</f>
        <v>JPN</v>
      </c>
      <c r="U768" s="2" t="str">
        <f>IF($B768="","",RIGHT($G768*1000+200+COUNTIF($G$2:$G768,$G768),9))</f>
        <v>050913202</v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>津名・兵　庫</v>
      </c>
    </row>
    <row r="769" spans="1:22" x14ac:dyDescent="0.45">
      <c r="A769" t="s">
        <v>4239</v>
      </c>
      <c r="B769">
        <v>769</v>
      </c>
      <c r="C769" t="s">
        <v>4240</v>
      </c>
      <c r="D769" t="s">
        <v>4241</v>
      </c>
      <c r="E769">
        <v>4</v>
      </c>
      <c r="F769" t="s">
        <v>95</v>
      </c>
      <c r="G769">
        <v>20020701</v>
      </c>
      <c r="H769" t="s">
        <v>4242</v>
      </c>
      <c r="I769" t="s">
        <v>1128</v>
      </c>
      <c r="J769" t="s">
        <v>1885</v>
      </c>
      <c r="K769" t="s">
        <v>141</v>
      </c>
      <c r="L769" t="s">
        <v>95</v>
      </c>
      <c r="M769" t="s">
        <v>922</v>
      </c>
      <c r="O769" s="2" t="str">
        <f>IFERROR(IF($B769="","",INDEX(所属情報!$E:$E,MATCH($A769,所属情報!$A:$A,0))),"")</f>
        <v>Kobe International Univ.</v>
      </c>
      <c r="P769" s="2" t="str">
        <f t="shared" si="33"/>
        <v>中村　渚月 (4)</v>
      </c>
      <c r="Q769" s="2" t="str">
        <f t="shared" si="34"/>
        <v>ﾅｶﾑﾗ ﾅﾂｷ</v>
      </c>
      <c r="R769" s="2" t="str">
        <f t="shared" si="35"/>
        <v>NAKAMURA Natsuki (02)</v>
      </c>
      <c r="S769" s="2" t="str">
        <f>IFERROR(IF($F769="","",INDEX(リスト!$C:$C,MATCH($F769,リスト!$B:$B,0))),"")</f>
        <v>28</v>
      </c>
      <c r="T769" s="2" t="str">
        <f>IFERROR(IF($K769="","",INDEX(リスト!$F:$F,MATCH($K769,リスト!$E:$E,0))),"")</f>
        <v>JPN</v>
      </c>
      <c r="U769" s="2" t="str">
        <f>IF($B769="","",RIGHT($G769*1000+200+COUNTIF($G$2:$G769,$G769),9))</f>
        <v>020701201</v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>園田学園・兵　庫</v>
      </c>
    </row>
    <row r="770" spans="1:22" x14ac:dyDescent="0.45">
      <c r="A770" t="s">
        <v>4243</v>
      </c>
      <c r="B770">
        <v>771</v>
      </c>
      <c r="C770" t="s">
        <v>4244</v>
      </c>
      <c r="D770" t="s">
        <v>4245</v>
      </c>
      <c r="E770">
        <v>5</v>
      </c>
      <c r="F770" t="s">
        <v>968</v>
      </c>
      <c r="G770">
        <v>20000409</v>
      </c>
      <c r="H770" t="s">
        <v>4246</v>
      </c>
      <c r="I770" t="s">
        <v>4247</v>
      </c>
      <c r="J770" t="s">
        <v>1107</v>
      </c>
      <c r="K770" t="s">
        <v>141</v>
      </c>
      <c r="L770" t="s">
        <v>95</v>
      </c>
      <c r="M770" t="s">
        <v>2451</v>
      </c>
      <c r="O770" s="2" t="str">
        <f>IFERROR(IF($B770="","",INDEX(所属情報!$E:$E,MATCH($A770,所属情報!$A:$A,0))),"")</f>
        <v>Kobe Pharmaceutical Univ.</v>
      </c>
      <c r="P770" s="2" t="str">
        <f t="shared" si="33"/>
        <v>髙場　茄乃 (5)</v>
      </c>
      <c r="Q770" s="2" t="str">
        <f t="shared" si="34"/>
        <v>ﾀｶﾊﾞ ｶﾉ</v>
      </c>
      <c r="R770" s="2" t="str">
        <f t="shared" si="35"/>
        <v>TAKABA Kano (00)</v>
      </c>
      <c r="S770" s="2" t="str">
        <f>IFERROR(IF($F770="","",INDEX(リスト!$C:$C,MATCH($F770,リスト!$B:$B,0))),"")</f>
        <v>49</v>
      </c>
      <c r="T770" s="2" t="str">
        <f>IFERROR(IF($K770="","",INDEX(リスト!$F:$F,MATCH($K770,リスト!$E:$E,0))),"")</f>
        <v>JPN</v>
      </c>
      <c r="U770" s="2" t="str">
        <f>IF($B770="","",RIGHT($G770*1000+200+COUNTIF($G$2:$G770,$G770),9))</f>
        <v>000409201</v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>雲雀丘学園・兵　庫</v>
      </c>
    </row>
    <row r="771" spans="1:22" x14ac:dyDescent="0.45">
      <c r="A771" t="s">
        <v>4248</v>
      </c>
      <c r="B771">
        <v>772</v>
      </c>
      <c r="C771" t="s">
        <v>4249</v>
      </c>
      <c r="D771" t="s">
        <v>4250</v>
      </c>
      <c r="E771">
        <v>2</v>
      </c>
      <c r="F771" t="s">
        <v>93</v>
      </c>
      <c r="G771">
        <v>20040701</v>
      </c>
      <c r="H771" t="s">
        <v>4251</v>
      </c>
      <c r="I771" t="s">
        <v>4252</v>
      </c>
      <c r="J771" t="s">
        <v>1258</v>
      </c>
      <c r="K771" t="s">
        <v>141</v>
      </c>
      <c r="L771" t="s">
        <v>93</v>
      </c>
      <c r="M771" t="s">
        <v>1185</v>
      </c>
      <c r="O771" s="2" t="str">
        <f>IFERROR(IF($B771="","",INDEX(所属情報!$E:$E,MATCH($A771,所属情報!$A:$A,0))),"")</f>
        <v>Setsunan Univ.</v>
      </c>
      <c r="P771" s="2" t="str">
        <f t="shared" ref="P771:P834" si="36">IF($C771="","",IF($E771="",$C771,$C771&amp;" ("&amp;$E771&amp;")"))</f>
        <v>土橋　胡桃実 (2)</v>
      </c>
      <c r="Q771" s="2" t="str">
        <f t="shared" ref="Q771:Q834" si="37">IF($D771="","",ASC($D771))</f>
        <v>ﾂﾁﾊｼ ｸﾙﾐ</v>
      </c>
      <c r="R771" s="2" t="str">
        <f t="shared" ref="R771:R834" si="38">IF($I771="","",UPPER($I771)&amp;" "&amp;UPPER(LEFT($J771,1))&amp;LOWER(RIGHT($J771,LEN($J771)-1))&amp;" ("&amp;MID($G771,3,2)&amp;")")</f>
        <v>TSUCHIHASHI Kurumi (04)</v>
      </c>
      <c r="S771" s="2" t="str">
        <f>IFERROR(IF($F771="","",INDEX(リスト!$C:$C,MATCH($F771,リスト!$B:$B,0))),"")</f>
        <v>27</v>
      </c>
      <c r="T771" s="2" t="str">
        <f>IFERROR(IF($K771="","",INDEX(リスト!$F:$F,MATCH($K771,リスト!$E:$E,0))),"")</f>
        <v>JPN</v>
      </c>
      <c r="U771" s="2" t="str">
        <f>IF($B771="","",RIGHT($G771*1000+200+COUNTIF($G$2:$G771,$G771),9))</f>
        <v>040701202</v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>大阪・大　阪</v>
      </c>
    </row>
    <row r="772" spans="1:22" x14ac:dyDescent="0.45">
      <c r="A772" t="s">
        <v>4248</v>
      </c>
      <c r="B772">
        <v>773</v>
      </c>
      <c r="C772" t="s">
        <v>4253</v>
      </c>
      <c r="D772" t="s">
        <v>4254</v>
      </c>
      <c r="E772">
        <v>2</v>
      </c>
      <c r="F772" t="s">
        <v>97</v>
      </c>
      <c r="G772">
        <v>20040911</v>
      </c>
      <c r="H772" t="s">
        <v>4255</v>
      </c>
      <c r="I772" t="s">
        <v>4256</v>
      </c>
      <c r="J772" t="s">
        <v>4257</v>
      </c>
      <c r="K772" t="s">
        <v>141</v>
      </c>
      <c r="L772" t="s">
        <v>93</v>
      </c>
      <c r="M772" t="s">
        <v>1144</v>
      </c>
      <c r="O772" s="2" t="str">
        <f>IFERROR(IF($B772="","",INDEX(所属情報!$E:$E,MATCH($A772,所属情報!$A:$A,0))),"")</f>
        <v>Setsunan Univ.</v>
      </c>
      <c r="P772" s="2" t="str">
        <f t="shared" si="36"/>
        <v>今西　虹那 (2)</v>
      </c>
      <c r="Q772" s="2" t="str">
        <f t="shared" si="37"/>
        <v>ｲﾏﾆｼ ﾆﾅ</v>
      </c>
      <c r="R772" s="2" t="str">
        <f t="shared" si="38"/>
        <v>IMANISHI Nina (04)</v>
      </c>
      <c r="S772" s="2" t="str">
        <f>IFERROR(IF($F772="","",INDEX(リスト!$C:$C,MATCH($F772,リスト!$B:$B,0))),"")</f>
        <v>29</v>
      </c>
      <c r="T772" s="2" t="str">
        <f>IFERROR(IF($K772="","",INDEX(リスト!$F:$F,MATCH($K772,リスト!$E:$E,0))),"")</f>
        <v>JPN</v>
      </c>
      <c r="U772" s="2" t="str">
        <f>IF($B772="","",RIGHT($G772*1000+200+COUNTIF($G$2:$G772,$G772),9))</f>
        <v>040911201</v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>大阪桐蔭・大　阪</v>
      </c>
    </row>
    <row r="773" spans="1:22" x14ac:dyDescent="0.45">
      <c r="A773" t="s">
        <v>4248</v>
      </c>
      <c r="B773">
        <v>774</v>
      </c>
      <c r="C773" t="s">
        <v>4258</v>
      </c>
      <c r="D773" t="s">
        <v>4259</v>
      </c>
      <c r="E773">
        <v>2</v>
      </c>
      <c r="F773" t="s">
        <v>97</v>
      </c>
      <c r="G773">
        <v>20041222</v>
      </c>
      <c r="H773" t="s">
        <v>4260</v>
      </c>
      <c r="I773" t="s">
        <v>4261</v>
      </c>
      <c r="J773" t="s">
        <v>4262</v>
      </c>
      <c r="K773" t="s">
        <v>141</v>
      </c>
      <c r="L773" t="s">
        <v>93</v>
      </c>
      <c r="M773" t="s">
        <v>1144</v>
      </c>
      <c r="O773" s="2" t="str">
        <f>IFERROR(IF($B773="","",INDEX(所属情報!$E:$E,MATCH($A773,所属情報!$A:$A,0))),"")</f>
        <v>Setsunan Univ.</v>
      </c>
      <c r="P773" s="2" t="str">
        <f t="shared" si="36"/>
        <v>岡村　帆帆子 (2)</v>
      </c>
      <c r="Q773" s="2" t="str">
        <f t="shared" si="37"/>
        <v>ｵｶﾑﾗ ﾎﾎｺ</v>
      </c>
      <c r="R773" s="2" t="str">
        <f t="shared" si="38"/>
        <v>OKAMURA Hohoko (04)</v>
      </c>
      <c r="S773" s="2" t="str">
        <f>IFERROR(IF($F773="","",INDEX(リスト!$C:$C,MATCH($F773,リスト!$B:$B,0))),"")</f>
        <v>29</v>
      </c>
      <c r="T773" s="2" t="str">
        <f>IFERROR(IF($K773="","",INDEX(リスト!$F:$F,MATCH($K773,リスト!$E:$E,0))),"")</f>
        <v>JPN</v>
      </c>
      <c r="U773" s="2" t="str">
        <f>IF($B773="","",RIGHT($G773*1000+200+COUNTIF($G$2:$G773,$G773),9))</f>
        <v>041222201</v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>大阪桐蔭・大　阪</v>
      </c>
    </row>
    <row r="774" spans="1:22" x14ac:dyDescent="0.45">
      <c r="A774" t="s">
        <v>4248</v>
      </c>
      <c r="B774">
        <v>775</v>
      </c>
      <c r="C774" t="s">
        <v>4263</v>
      </c>
      <c r="D774" t="s">
        <v>4264</v>
      </c>
      <c r="E774">
        <v>2</v>
      </c>
      <c r="F774" t="s">
        <v>97</v>
      </c>
      <c r="G774">
        <v>20041222</v>
      </c>
      <c r="H774" t="s">
        <v>4265</v>
      </c>
      <c r="I774" t="s">
        <v>4261</v>
      </c>
      <c r="J774" t="s">
        <v>4266</v>
      </c>
      <c r="K774" t="s">
        <v>141</v>
      </c>
      <c r="L774" t="s">
        <v>93</v>
      </c>
      <c r="M774" t="s">
        <v>1144</v>
      </c>
      <c r="O774" s="2" t="str">
        <f>IFERROR(IF($B774="","",INDEX(所属情報!$E:$E,MATCH($A774,所属情報!$A:$A,0))),"")</f>
        <v>Setsunan Univ.</v>
      </c>
      <c r="P774" s="2" t="str">
        <f t="shared" si="36"/>
        <v>岡村　花生 (2)</v>
      </c>
      <c r="Q774" s="2" t="str">
        <f t="shared" si="37"/>
        <v>ｵｶﾑﾗ ﾊﾅｵ</v>
      </c>
      <c r="R774" s="2" t="str">
        <f t="shared" si="38"/>
        <v>OKAMURA Hanao (04)</v>
      </c>
      <c r="S774" s="2" t="str">
        <f>IFERROR(IF($F774="","",INDEX(リスト!$C:$C,MATCH($F774,リスト!$B:$B,0))),"")</f>
        <v>29</v>
      </c>
      <c r="T774" s="2" t="str">
        <f>IFERROR(IF($K774="","",INDEX(リスト!$F:$F,MATCH($K774,リスト!$E:$E,0))),"")</f>
        <v>JPN</v>
      </c>
      <c r="U774" s="2" t="str">
        <f>IF($B774="","",RIGHT($G774*1000+200+COUNTIF($G$2:$G774,$G774),9))</f>
        <v>041222202</v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>大阪桐蔭・大　阪</v>
      </c>
    </row>
    <row r="775" spans="1:22" x14ac:dyDescent="0.45">
      <c r="A775" t="s">
        <v>4248</v>
      </c>
      <c r="B775">
        <v>776</v>
      </c>
      <c r="C775" t="s">
        <v>4267</v>
      </c>
      <c r="D775" t="s">
        <v>4268</v>
      </c>
      <c r="E775">
        <v>2</v>
      </c>
      <c r="F775" t="s">
        <v>93</v>
      </c>
      <c r="G775">
        <v>20041005</v>
      </c>
      <c r="H775" t="s">
        <v>4269</v>
      </c>
      <c r="I775" t="s">
        <v>4270</v>
      </c>
      <c r="J775" t="s">
        <v>1539</v>
      </c>
      <c r="K775" t="s">
        <v>141</v>
      </c>
      <c r="L775" t="s">
        <v>93</v>
      </c>
      <c r="M775" t="s">
        <v>1875</v>
      </c>
      <c r="O775" s="2" t="str">
        <f>IFERROR(IF($B775="","",INDEX(所属情報!$E:$E,MATCH($A775,所属情報!$A:$A,0))),"")</f>
        <v>Setsunan Univ.</v>
      </c>
      <c r="P775" s="2" t="str">
        <f t="shared" si="36"/>
        <v>楠本　真緒 (2)</v>
      </c>
      <c r="Q775" s="2" t="str">
        <f t="shared" si="37"/>
        <v>ｸｽﾓﾄ ﾏｵ</v>
      </c>
      <c r="R775" s="2" t="str">
        <f t="shared" si="38"/>
        <v>KUSUMOTO Mao (04)</v>
      </c>
      <c r="S775" s="2" t="str">
        <f>IFERROR(IF($F775="","",INDEX(リスト!$C:$C,MATCH($F775,リスト!$B:$B,0))),"")</f>
        <v>27</v>
      </c>
      <c r="T775" s="2" t="str">
        <f>IFERROR(IF($K775="","",INDEX(リスト!$F:$F,MATCH($K775,リスト!$E:$E,0))),"")</f>
        <v>JPN</v>
      </c>
      <c r="U775" s="2" t="str">
        <f>IF($B775="","",RIGHT($G775*1000+200+COUNTIF($G$2:$G775,$G775),9))</f>
        <v>041005201</v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>摂津・大　阪</v>
      </c>
    </row>
    <row r="776" spans="1:22" x14ac:dyDescent="0.45">
      <c r="A776" t="s">
        <v>4248</v>
      </c>
      <c r="B776">
        <v>777</v>
      </c>
      <c r="C776" t="s">
        <v>4271</v>
      </c>
      <c r="D776" t="s">
        <v>4272</v>
      </c>
      <c r="E776">
        <v>2</v>
      </c>
      <c r="F776" t="s">
        <v>91</v>
      </c>
      <c r="G776">
        <v>20041014</v>
      </c>
      <c r="H776" t="s">
        <v>4273</v>
      </c>
      <c r="I776" t="s">
        <v>4274</v>
      </c>
      <c r="J776" t="s">
        <v>1539</v>
      </c>
      <c r="K776" t="s">
        <v>141</v>
      </c>
      <c r="L776" t="s">
        <v>91</v>
      </c>
      <c r="M776" t="s">
        <v>4275</v>
      </c>
      <c r="O776" s="2" t="str">
        <f>IFERROR(IF($B776="","",INDEX(所属情報!$E:$E,MATCH($A776,所属情報!$A:$A,0))),"")</f>
        <v>Setsunan Univ.</v>
      </c>
      <c r="P776" s="2" t="str">
        <f t="shared" si="36"/>
        <v>岸田　真弦 (2)</v>
      </c>
      <c r="Q776" s="2" t="str">
        <f t="shared" si="37"/>
        <v>ｷｼﾀﾞ ﾏｵ</v>
      </c>
      <c r="R776" s="2" t="str">
        <f t="shared" si="38"/>
        <v>KISHIDA Mao (04)</v>
      </c>
      <c r="S776" s="2" t="str">
        <f>IFERROR(IF($F776="","",INDEX(リスト!$C:$C,MATCH($F776,リスト!$B:$B,0))),"")</f>
        <v>26</v>
      </c>
      <c r="T776" s="2" t="str">
        <f>IFERROR(IF($K776="","",INDEX(リスト!$F:$F,MATCH($K776,リスト!$E:$E,0))),"")</f>
        <v>JPN</v>
      </c>
      <c r="U776" s="2" t="str">
        <f>IF($B776="","",RIGHT($G776*1000+200+COUNTIF($G$2:$G776,$G776),9))</f>
        <v>041014201</v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>西舞鶴・京　都</v>
      </c>
    </row>
    <row r="777" spans="1:22" x14ac:dyDescent="0.45">
      <c r="A777" t="s">
        <v>4248</v>
      </c>
      <c r="B777">
        <v>778</v>
      </c>
      <c r="C777" t="s">
        <v>4276</v>
      </c>
      <c r="D777" t="s">
        <v>4277</v>
      </c>
      <c r="E777">
        <v>2</v>
      </c>
      <c r="F777" t="s">
        <v>93</v>
      </c>
      <c r="G777">
        <v>20050111</v>
      </c>
      <c r="H777" t="s">
        <v>4278</v>
      </c>
      <c r="I777" t="s">
        <v>4279</v>
      </c>
      <c r="J777" t="s">
        <v>2662</v>
      </c>
      <c r="K777" t="s">
        <v>141</v>
      </c>
      <c r="L777" t="s">
        <v>93</v>
      </c>
      <c r="M777" t="s">
        <v>725</v>
      </c>
      <c r="O777" s="2" t="str">
        <f>IFERROR(IF($B777="","",INDEX(所属情報!$E:$E,MATCH($A777,所属情報!$A:$A,0))),"")</f>
        <v>Setsunan Univ.</v>
      </c>
      <c r="P777" s="2" t="str">
        <f t="shared" si="36"/>
        <v>草野　湖子 (2)</v>
      </c>
      <c r="Q777" s="2" t="str">
        <f t="shared" si="37"/>
        <v>ｸｻﾉ ｺｺ</v>
      </c>
      <c r="R777" s="2" t="str">
        <f t="shared" si="38"/>
        <v>KUSANO Koko (05)</v>
      </c>
      <c r="S777" s="2" t="str">
        <f>IFERROR(IF($F777="","",INDEX(リスト!$C:$C,MATCH($F777,リスト!$B:$B,0))),"")</f>
        <v>27</v>
      </c>
      <c r="T777" s="2" t="str">
        <f>IFERROR(IF($K777="","",INDEX(リスト!$F:$F,MATCH($K777,リスト!$E:$E,0))),"")</f>
        <v>JPN</v>
      </c>
      <c r="U777" s="2" t="str">
        <f>IF($B777="","",RIGHT($G777*1000+200+COUNTIF($G$2:$G777,$G777),9))</f>
        <v>050111202</v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>大塚・大　阪</v>
      </c>
    </row>
    <row r="778" spans="1:22" x14ac:dyDescent="0.45">
      <c r="A778" t="s">
        <v>4248</v>
      </c>
      <c r="B778">
        <v>779</v>
      </c>
      <c r="C778" t="s">
        <v>4280</v>
      </c>
      <c r="D778" t="s">
        <v>4281</v>
      </c>
      <c r="E778">
        <v>2</v>
      </c>
      <c r="F778" t="s">
        <v>93</v>
      </c>
      <c r="G778">
        <v>20040416</v>
      </c>
      <c r="H778" t="s">
        <v>4282</v>
      </c>
      <c r="I778" t="s">
        <v>1489</v>
      </c>
      <c r="J778" t="s">
        <v>4283</v>
      </c>
      <c r="K778" t="s">
        <v>141</v>
      </c>
      <c r="L778" t="s">
        <v>93</v>
      </c>
      <c r="M778" t="s">
        <v>3902</v>
      </c>
      <c r="O778" s="2" t="str">
        <f>IFERROR(IF($B778="","",INDEX(所属情報!$E:$E,MATCH($A778,所属情報!$A:$A,0))),"")</f>
        <v>Setsunan Univ.</v>
      </c>
      <c r="P778" s="2" t="str">
        <f t="shared" si="36"/>
        <v>清水　つばさ (2)</v>
      </c>
      <c r="Q778" s="2" t="str">
        <f t="shared" si="37"/>
        <v>ｼﾐｽﾞ ﾂﾊﾞｻ</v>
      </c>
      <c r="R778" s="2" t="str">
        <f t="shared" si="38"/>
        <v>SHIMIZU Tsubasa (04)</v>
      </c>
      <c r="S778" s="2" t="str">
        <f>IFERROR(IF($F778="","",INDEX(リスト!$C:$C,MATCH($F778,リスト!$B:$B,0))),"")</f>
        <v>27</v>
      </c>
      <c r="T778" s="2" t="str">
        <f>IFERROR(IF($K778="","",INDEX(リスト!$F:$F,MATCH($K778,リスト!$E:$E,0))),"")</f>
        <v>JPN</v>
      </c>
      <c r="U778" s="2" t="str">
        <f>IF($B778="","",RIGHT($G778*1000+200+COUNTIF($G$2:$G778,$G778),9))</f>
        <v>040416201</v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>大阪学芸・大　阪</v>
      </c>
    </row>
    <row r="779" spans="1:22" x14ac:dyDescent="0.45">
      <c r="A779" t="s">
        <v>4248</v>
      </c>
      <c r="B779">
        <v>780</v>
      </c>
      <c r="C779" t="s">
        <v>4284</v>
      </c>
      <c r="D779" t="s">
        <v>4285</v>
      </c>
      <c r="E779">
        <v>1</v>
      </c>
      <c r="F779" t="s">
        <v>93</v>
      </c>
      <c r="G779">
        <v>20051125</v>
      </c>
      <c r="H779" t="s">
        <v>4286</v>
      </c>
      <c r="I779" t="s">
        <v>2615</v>
      </c>
      <c r="J779" t="s">
        <v>1548</v>
      </c>
      <c r="K779" t="s">
        <v>141</v>
      </c>
      <c r="L779" t="s">
        <v>93</v>
      </c>
      <c r="M779" t="s">
        <v>1144</v>
      </c>
      <c r="O779" s="2" t="str">
        <f>IFERROR(IF($B779="","",INDEX(所属情報!$E:$E,MATCH($A779,所属情報!$A:$A,0))),"")</f>
        <v>Setsunan Univ.</v>
      </c>
      <c r="P779" s="2" t="str">
        <f t="shared" si="36"/>
        <v>永田　夕依 (1)</v>
      </c>
      <c r="Q779" s="2" t="str">
        <f t="shared" si="37"/>
        <v>ﾅｶﾞﾀ ﾕｲ</v>
      </c>
      <c r="R779" s="2" t="str">
        <f t="shared" si="38"/>
        <v>NAGATA Yui (05)</v>
      </c>
      <c r="S779" s="2" t="str">
        <f>IFERROR(IF($F779="","",INDEX(リスト!$C:$C,MATCH($F779,リスト!$B:$B,0))),"")</f>
        <v>27</v>
      </c>
      <c r="T779" s="2" t="str">
        <f>IFERROR(IF($K779="","",INDEX(リスト!$F:$F,MATCH($K779,リスト!$E:$E,0))),"")</f>
        <v>JPN</v>
      </c>
      <c r="U779" s="2" t="str">
        <f>IF($B779="","",RIGHT($G779*1000+200+COUNTIF($G$2:$G779,$G779),9))</f>
        <v>051125201</v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>大阪桐蔭・大　阪</v>
      </c>
    </row>
    <row r="780" spans="1:22" x14ac:dyDescent="0.45">
      <c r="A780" t="s">
        <v>4248</v>
      </c>
      <c r="B780">
        <v>781</v>
      </c>
      <c r="C780" t="s">
        <v>4287</v>
      </c>
      <c r="D780" t="s">
        <v>4288</v>
      </c>
      <c r="E780">
        <v>1</v>
      </c>
      <c r="F780" t="s">
        <v>93</v>
      </c>
      <c r="G780">
        <v>20050820</v>
      </c>
      <c r="H780" t="s">
        <v>4289</v>
      </c>
      <c r="I780" t="s">
        <v>4290</v>
      </c>
      <c r="J780" t="s">
        <v>4047</v>
      </c>
      <c r="K780" t="s">
        <v>141</v>
      </c>
      <c r="L780" t="s">
        <v>93</v>
      </c>
      <c r="M780" t="s">
        <v>783</v>
      </c>
      <c r="O780" s="2" t="str">
        <f>IFERROR(IF($B780="","",INDEX(所属情報!$E:$E,MATCH($A780,所属情報!$A:$A,0))),"")</f>
        <v>Setsunan Univ.</v>
      </c>
      <c r="P780" s="2" t="str">
        <f t="shared" si="36"/>
        <v>下大迫　葉里 (1)</v>
      </c>
      <c r="Q780" s="2" t="str">
        <f t="shared" si="37"/>
        <v>ｼﾓｵｵｻｺ ﾋﾗﾘ</v>
      </c>
      <c r="R780" s="2" t="str">
        <f t="shared" si="38"/>
        <v>SHIMOOSAKO Hirari (05)</v>
      </c>
      <c r="S780" s="2" t="str">
        <f>IFERROR(IF($F780="","",INDEX(リスト!$C:$C,MATCH($F780,リスト!$B:$B,0))),"")</f>
        <v>27</v>
      </c>
      <c r="T780" s="2" t="str">
        <f>IFERROR(IF($K780="","",INDEX(リスト!$F:$F,MATCH($K780,リスト!$E:$E,0))),"")</f>
        <v>JPN</v>
      </c>
      <c r="U780" s="2" t="str">
        <f>IF($B780="","",RIGHT($G780*1000+200+COUNTIF($G$2:$G780,$G780),9))</f>
        <v>050820201</v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>東大阪大敬愛・大　阪</v>
      </c>
    </row>
    <row r="781" spans="1:22" x14ac:dyDescent="0.45">
      <c r="A781" t="s">
        <v>4291</v>
      </c>
      <c r="B781">
        <v>782</v>
      </c>
      <c r="C781" t="s">
        <v>4292</v>
      </c>
      <c r="D781" t="s">
        <v>4293</v>
      </c>
      <c r="E781">
        <v>5</v>
      </c>
      <c r="F781" t="s">
        <v>93</v>
      </c>
      <c r="G781">
        <v>20000302</v>
      </c>
      <c r="H781" t="s">
        <v>4294</v>
      </c>
      <c r="I781" t="s">
        <v>4295</v>
      </c>
      <c r="J781" t="s">
        <v>1244</v>
      </c>
      <c r="K781" t="s">
        <v>141</v>
      </c>
      <c r="L781" t="s">
        <v>95</v>
      </c>
      <c r="M781" t="s">
        <v>3959</v>
      </c>
      <c r="O781" s="2" t="str">
        <f>IFERROR(IF($B781="","",INDEX(所属情報!$E:$E,MATCH($A781,所属情報!$A:$A,0))),"")</f>
        <v>Osaka Medical and Pharmaceutical Univ.</v>
      </c>
      <c r="P781" s="2" t="str">
        <f t="shared" si="36"/>
        <v>隅本　千遥 (5)</v>
      </c>
      <c r="Q781" s="2" t="str">
        <f t="shared" si="37"/>
        <v>ｽﾐﾓﾄ ﾁﾊﾙ</v>
      </c>
      <c r="R781" s="2" t="str">
        <f t="shared" si="38"/>
        <v>SUMIMOTO Chiharu (00)</v>
      </c>
      <c r="S781" s="2" t="str">
        <f>IFERROR(IF($F781="","",INDEX(リスト!$C:$C,MATCH($F781,リスト!$B:$B,0))),"")</f>
        <v>27</v>
      </c>
      <c r="T781" s="2" t="str">
        <f>IFERROR(IF($K781="","",INDEX(リスト!$F:$F,MATCH($K781,リスト!$E:$E,0))),"")</f>
        <v>JPN</v>
      </c>
      <c r="U781" s="2" t="str">
        <f>IF($B781="","",RIGHT($G781*1000+200+COUNTIF($G$2:$G781,$G781),9))</f>
        <v>000302201</v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>神戸女学院・兵　庫</v>
      </c>
    </row>
    <row r="782" spans="1:22" x14ac:dyDescent="0.45">
      <c r="A782" t="s">
        <v>4291</v>
      </c>
      <c r="B782">
        <v>783</v>
      </c>
      <c r="C782" t="s">
        <v>4296</v>
      </c>
      <c r="D782" t="s">
        <v>4297</v>
      </c>
      <c r="E782">
        <v>3</v>
      </c>
      <c r="F782" t="s">
        <v>93</v>
      </c>
      <c r="G782">
        <v>20021119</v>
      </c>
      <c r="H782" t="s">
        <v>4298</v>
      </c>
      <c r="I782" t="s">
        <v>1036</v>
      </c>
      <c r="J782" t="s">
        <v>1912</v>
      </c>
      <c r="K782" t="s">
        <v>141</v>
      </c>
      <c r="L782" t="s">
        <v>89</v>
      </c>
      <c r="M782" t="s">
        <v>3330</v>
      </c>
      <c r="O782" s="2" t="str">
        <f>IFERROR(IF($B782="","",INDEX(所属情報!$E:$E,MATCH($A782,所属情報!$A:$A,0))),"")</f>
        <v>Osaka Medical and Pharmaceutical Univ.</v>
      </c>
      <c r="P782" s="2" t="str">
        <f t="shared" si="36"/>
        <v>池田　ひな (3)</v>
      </c>
      <c r="Q782" s="2" t="str">
        <f t="shared" si="37"/>
        <v>ｲｹﾀﾞ ﾋﾅ</v>
      </c>
      <c r="R782" s="2" t="str">
        <f t="shared" si="38"/>
        <v>IKEDA Hina (02)</v>
      </c>
      <c r="S782" s="2" t="str">
        <f>IFERROR(IF($F782="","",INDEX(リスト!$C:$C,MATCH($F782,リスト!$B:$B,0))),"")</f>
        <v>27</v>
      </c>
      <c r="T782" s="2" t="str">
        <f>IFERROR(IF($K782="","",INDEX(リスト!$F:$F,MATCH($K782,リスト!$E:$E,0))),"")</f>
        <v>JPN</v>
      </c>
      <c r="U782" s="2" t="str">
        <f>IF($B782="","",RIGHT($G782*1000+200+COUNTIF($G$2:$G782,$G782),9))</f>
        <v>021119201</v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>彦根東・滋　賀</v>
      </c>
    </row>
    <row r="783" spans="1:22" x14ac:dyDescent="0.45">
      <c r="A783" t="s">
        <v>4291</v>
      </c>
      <c r="B783">
        <v>784</v>
      </c>
      <c r="C783" t="s">
        <v>4299</v>
      </c>
      <c r="D783" t="s">
        <v>4300</v>
      </c>
      <c r="E783">
        <v>3</v>
      </c>
      <c r="F783" t="s">
        <v>93</v>
      </c>
      <c r="G783">
        <v>20040122</v>
      </c>
      <c r="H783" t="s">
        <v>4301</v>
      </c>
      <c r="I783" t="s">
        <v>3306</v>
      </c>
      <c r="J783" t="s">
        <v>2972</v>
      </c>
      <c r="K783" t="s">
        <v>141</v>
      </c>
      <c r="L783" t="s">
        <v>93</v>
      </c>
      <c r="M783" t="s">
        <v>4302</v>
      </c>
      <c r="O783" s="2" t="str">
        <f>IFERROR(IF($B783="","",INDEX(所属情報!$E:$E,MATCH($A783,所属情報!$A:$A,0))),"")</f>
        <v>Osaka Medical and Pharmaceutical Univ.</v>
      </c>
      <c r="P783" s="2" t="str">
        <f t="shared" si="36"/>
        <v>小川　日菜子 (3)</v>
      </c>
      <c r="Q783" s="2" t="str">
        <f t="shared" si="37"/>
        <v>ｵｶﾞﾜ ﾋﾅｺ</v>
      </c>
      <c r="R783" s="2" t="str">
        <f t="shared" si="38"/>
        <v>OGAWA Hinako (04)</v>
      </c>
      <c r="S783" s="2" t="str">
        <f>IFERROR(IF($F783="","",INDEX(リスト!$C:$C,MATCH($F783,リスト!$B:$B,0))),"")</f>
        <v>27</v>
      </c>
      <c r="T783" s="2" t="str">
        <f>IFERROR(IF($K783="","",INDEX(リスト!$F:$F,MATCH($K783,リスト!$E:$E,0))),"")</f>
        <v>JPN</v>
      </c>
      <c r="U783" s="2" t="str">
        <f>IF($B783="","",RIGHT($G783*1000+200+COUNTIF($G$2:$G783,$G783),9))</f>
        <v>040122202</v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>千里・大　阪</v>
      </c>
    </row>
    <row r="784" spans="1:22" x14ac:dyDescent="0.45">
      <c r="A784" t="s">
        <v>4291</v>
      </c>
      <c r="B784">
        <v>785</v>
      </c>
      <c r="C784" t="s">
        <v>4303</v>
      </c>
      <c r="D784" t="s">
        <v>4304</v>
      </c>
      <c r="E784">
        <v>3</v>
      </c>
      <c r="F784" t="s">
        <v>93</v>
      </c>
      <c r="G784">
        <v>20030606</v>
      </c>
      <c r="H784" t="s">
        <v>4305</v>
      </c>
      <c r="I784" t="s">
        <v>4306</v>
      </c>
      <c r="J784" t="s">
        <v>909</v>
      </c>
      <c r="K784" t="s">
        <v>141</v>
      </c>
      <c r="L784" t="s">
        <v>91</v>
      </c>
      <c r="M784" t="s">
        <v>1063</v>
      </c>
      <c r="O784" s="2" t="str">
        <f>IFERROR(IF($B784="","",INDEX(所属情報!$E:$E,MATCH($A784,所属情報!$A:$A,0))),"")</f>
        <v>Osaka Medical and Pharmaceutical Univ.</v>
      </c>
      <c r="P784" s="2" t="str">
        <f t="shared" si="36"/>
        <v>棚橋　ほのか (3)</v>
      </c>
      <c r="Q784" s="2" t="str">
        <f t="shared" si="37"/>
        <v>ﾀﾅﾊｼ ﾎﾉｶ</v>
      </c>
      <c r="R784" s="2" t="str">
        <f t="shared" si="38"/>
        <v>TANAHASHI Honoka (03)</v>
      </c>
      <c r="S784" s="2" t="str">
        <f>IFERROR(IF($F784="","",INDEX(リスト!$C:$C,MATCH($F784,リスト!$B:$B,0))),"")</f>
        <v>27</v>
      </c>
      <c r="T784" s="2" t="str">
        <f>IFERROR(IF($K784="","",INDEX(リスト!$F:$F,MATCH($K784,リスト!$E:$E,0))),"")</f>
        <v>JPN</v>
      </c>
      <c r="U784" s="2" t="str">
        <f>IF($B784="","",RIGHT($G784*1000+200+COUNTIF($G$2:$G784,$G784),9))</f>
        <v>030606202</v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>洛北・京　都</v>
      </c>
    </row>
    <row r="785" spans="1:22" x14ac:dyDescent="0.45">
      <c r="A785" t="s">
        <v>4291</v>
      </c>
      <c r="B785">
        <v>786</v>
      </c>
      <c r="C785" t="s">
        <v>4307</v>
      </c>
      <c r="D785" t="s">
        <v>4308</v>
      </c>
      <c r="E785">
        <v>3</v>
      </c>
      <c r="F785" t="s">
        <v>105</v>
      </c>
      <c r="G785">
        <v>20030913</v>
      </c>
      <c r="H785" t="s">
        <v>4309</v>
      </c>
      <c r="I785" t="s">
        <v>4310</v>
      </c>
      <c r="J785" t="s">
        <v>4311</v>
      </c>
      <c r="K785" t="s">
        <v>141</v>
      </c>
      <c r="L785" t="s">
        <v>105</v>
      </c>
      <c r="M785" t="s">
        <v>2794</v>
      </c>
      <c r="O785" s="2" t="str">
        <f>IFERROR(IF($B785="","",INDEX(所属情報!$E:$E,MATCH($A785,所属情報!$A:$A,0))),"")</f>
        <v>Osaka Medical and Pharmaceutical Univ.</v>
      </c>
      <c r="P785" s="2" t="str">
        <f t="shared" si="36"/>
        <v>長瀬　桃里 (3)</v>
      </c>
      <c r="Q785" s="2" t="str">
        <f t="shared" si="37"/>
        <v>ﾅｶﾞｾ ﾓﾓﾘ</v>
      </c>
      <c r="R785" s="2" t="str">
        <f t="shared" si="38"/>
        <v>NAGASE Momori (03)</v>
      </c>
      <c r="S785" s="2" t="str">
        <f>IFERROR(IF($F785="","",INDEX(リスト!$C:$C,MATCH($F785,リスト!$B:$B,0))),"")</f>
        <v>33</v>
      </c>
      <c r="T785" s="2" t="str">
        <f>IFERROR(IF($K785="","",INDEX(リスト!$F:$F,MATCH($K785,リスト!$E:$E,0))),"")</f>
        <v>JPN</v>
      </c>
      <c r="U785" s="2" t="str">
        <f>IF($B785="","",RIGHT($G785*1000+200+COUNTIF($G$2:$G785,$G785),9))</f>
        <v>030913202</v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>就実・岡　山</v>
      </c>
    </row>
    <row r="786" spans="1:22" x14ac:dyDescent="0.45">
      <c r="A786" t="s">
        <v>4291</v>
      </c>
      <c r="B786">
        <v>787</v>
      </c>
      <c r="C786" t="s">
        <v>4312</v>
      </c>
      <c r="D786" t="s">
        <v>4313</v>
      </c>
      <c r="E786">
        <v>3</v>
      </c>
      <c r="F786" t="s">
        <v>91</v>
      </c>
      <c r="G786">
        <v>20030603</v>
      </c>
      <c r="H786" t="s">
        <v>4314</v>
      </c>
      <c r="I786" t="s">
        <v>4315</v>
      </c>
      <c r="J786" t="s">
        <v>2220</v>
      </c>
      <c r="K786" t="s">
        <v>141</v>
      </c>
      <c r="L786" t="s">
        <v>91</v>
      </c>
      <c r="M786" t="s">
        <v>4316</v>
      </c>
      <c r="O786" s="2" t="str">
        <f>IFERROR(IF($B786="","",INDEX(所属情報!$E:$E,MATCH($A786,所属情報!$A:$A,0))),"")</f>
        <v>Osaka Medical and Pharmaceutical Univ.</v>
      </c>
      <c r="P786" s="2" t="str">
        <f t="shared" si="36"/>
        <v>早川　菜緒 (3)</v>
      </c>
      <c r="Q786" s="2" t="str">
        <f t="shared" si="37"/>
        <v>ﾊﾔｶﾜ ﾅｵ</v>
      </c>
      <c r="R786" s="2" t="str">
        <f t="shared" si="38"/>
        <v>HAYAKAWA Nao (03)</v>
      </c>
      <c r="S786" s="2" t="str">
        <f>IFERROR(IF($F786="","",INDEX(リスト!$C:$C,MATCH($F786,リスト!$B:$B,0))),"")</f>
        <v>26</v>
      </c>
      <c r="T786" s="2" t="str">
        <f>IFERROR(IF($K786="","",INDEX(リスト!$F:$F,MATCH($K786,リスト!$E:$E,0))),"")</f>
        <v>JPN</v>
      </c>
      <c r="U786" s="2" t="str">
        <f>IF($B786="","",RIGHT($G786*1000+200+COUNTIF($G$2:$G786,$G786),9))</f>
        <v>030603201</v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>山城・京　都</v>
      </c>
    </row>
    <row r="787" spans="1:22" x14ac:dyDescent="0.45">
      <c r="A787" t="s">
        <v>4291</v>
      </c>
      <c r="B787">
        <v>788</v>
      </c>
      <c r="C787" t="s">
        <v>4317</v>
      </c>
      <c r="D787" t="s">
        <v>4318</v>
      </c>
      <c r="E787">
        <v>4</v>
      </c>
      <c r="F787" t="s">
        <v>93</v>
      </c>
      <c r="G787">
        <v>20030309</v>
      </c>
      <c r="H787" t="s">
        <v>4319</v>
      </c>
      <c r="I787" t="s">
        <v>4320</v>
      </c>
      <c r="J787" t="s">
        <v>909</v>
      </c>
      <c r="K787" t="s">
        <v>141</v>
      </c>
      <c r="L787" t="s">
        <v>99</v>
      </c>
      <c r="M787" t="s">
        <v>1367</v>
      </c>
      <c r="O787" s="2" t="str">
        <f>IFERROR(IF($B787="","",INDEX(所属情報!$E:$E,MATCH($A787,所属情報!$A:$A,0))),"")</f>
        <v>Osaka Medical and Pharmaceutical Univ.</v>
      </c>
      <c r="P787" s="2" t="str">
        <f t="shared" si="36"/>
        <v>花光　帆乃華 (4)</v>
      </c>
      <c r="Q787" s="2" t="str">
        <f t="shared" si="37"/>
        <v>ﾊﾅﾐﾂ ﾎﾉｶ</v>
      </c>
      <c r="R787" s="2" t="str">
        <f t="shared" si="38"/>
        <v>HANAMITSU Honoka (03)</v>
      </c>
      <c r="S787" s="2" t="str">
        <f>IFERROR(IF($F787="","",INDEX(リスト!$C:$C,MATCH($F787,リスト!$B:$B,0))),"")</f>
        <v>27</v>
      </c>
      <c r="T787" s="2" t="str">
        <f>IFERROR(IF($K787="","",INDEX(リスト!$F:$F,MATCH($K787,リスト!$E:$E,0))),"")</f>
        <v>JPN</v>
      </c>
      <c r="U787" s="2" t="str">
        <f>IF($B787="","",RIGHT($G787*1000+200+COUNTIF($G$2:$G787,$G787),9))</f>
        <v>030309201</v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>向陽・和歌山</v>
      </c>
    </row>
    <row r="788" spans="1:22" x14ac:dyDescent="0.45">
      <c r="A788" t="s">
        <v>4291</v>
      </c>
      <c r="B788">
        <v>789</v>
      </c>
      <c r="C788" t="s">
        <v>4321</v>
      </c>
      <c r="D788" t="s">
        <v>4322</v>
      </c>
      <c r="E788">
        <v>3</v>
      </c>
      <c r="F788" t="s">
        <v>93</v>
      </c>
      <c r="G788">
        <v>20030403</v>
      </c>
      <c r="H788" t="s">
        <v>4323</v>
      </c>
      <c r="I788" t="s">
        <v>2052</v>
      </c>
      <c r="J788" t="s">
        <v>4324</v>
      </c>
      <c r="K788" t="s">
        <v>141</v>
      </c>
      <c r="L788" t="s">
        <v>97</v>
      </c>
      <c r="M788" t="s">
        <v>2359</v>
      </c>
      <c r="O788" s="2" t="str">
        <f>IFERROR(IF($B788="","",INDEX(所属情報!$E:$E,MATCH($A788,所属情報!$A:$A,0))),"")</f>
        <v>Osaka Medical and Pharmaceutical Univ.</v>
      </c>
      <c r="P788" s="2" t="str">
        <f t="shared" si="36"/>
        <v>内山　愛菜 (3)</v>
      </c>
      <c r="Q788" s="2" t="str">
        <f t="shared" si="37"/>
        <v>ｳﾁﾔﾏ ｴﾅ</v>
      </c>
      <c r="R788" s="2" t="str">
        <f t="shared" si="38"/>
        <v>UCHIYAMA Ena (03)</v>
      </c>
      <c r="S788" s="2" t="str">
        <f>IFERROR(IF($F788="","",INDEX(リスト!$C:$C,MATCH($F788,リスト!$B:$B,0))),"")</f>
        <v>27</v>
      </c>
      <c r="T788" s="2" t="str">
        <f>IFERROR(IF($K788="","",INDEX(リスト!$F:$F,MATCH($K788,リスト!$E:$E,0))),"")</f>
        <v>JPN</v>
      </c>
      <c r="U788" s="2" t="str">
        <f>IF($B788="","",RIGHT($G788*1000+200+COUNTIF($G$2:$G788,$G788),9))</f>
        <v>030403202</v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>平城・奈　良</v>
      </c>
    </row>
    <row r="789" spans="1:22" x14ac:dyDescent="0.45">
      <c r="A789" t="s">
        <v>4291</v>
      </c>
      <c r="B789">
        <v>790</v>
      </c>
      <c r="C789" t="s">
        <v>4325</v>
      </c>
      <c r="D789" t="s">
        <v>4326</v>
      </c>
      <c r="E789">
        <v>3</v>
      </c>
      <c r="F789" t="s">
        <v>93</v>
      </c>
      <c r="G789">
        <v>20030614</v>
      </c>
      <c r="H789" t="s">
        <v>4327</v>
      </c>
      <c r="I789" t="s">
        <v>4328</v>
      </c>
      <c r="J789" t="s">
        <v>4329</v>
      </c>
      <c r="K789" t="s">
        <v>141</v>
      </c>
      <c r="L789" t="s">
        <v>91</v>
      </c>
      <c r="M789" t="s">
        <v>904</v>
      </c>
      <c r="O789" s="2" t="str">
        <f>IFERROR(IF($B789="","",INDEX(所属情報!$E:$E,MATCH($A789,所属情報!$A:$A,0))),"")</f>
        <v>Osaka Medical and Pharmaceutical Univ.</v>
      </c>
      <c r="P789" s="2" t="str">
        <f t="shared" si="36"/>
        <v>向井　久美子 (3)</v>
      </c>
      <c r="Q789" s="2" t="str">
        <f t="shared" si="37"/>
        <v>ﾑｶｲ ｸﾐｺ</v>
      </c>
      <c r="R789" s="2" t="str">
        <f t="shared" si="38"/>
        <v>MUKAI Kumiko (03)</v>
      </c>
      <c r="S789" s="2" t="str">
        <f>IFERROR(IF($F789="","",INDEX(リスト!$C:$C,MATCH($F789,リスト!$B:$B,0))),"")</f>
        <v>27</v>
      </c>
      <c r="T789" s="2" t="str">
        <f>IFERROR(IF($K789="","",INDEX(リスト!$F:$F,MATCH($K789,リスト!$E:$E,0))),"")</f>
        <v>JPN</v>
      </c>
      <c r="U789" s="2" t="str">
        <f>IF($B789="","",RIGHT($G789*1000+200+COUNTIF($G$2:$G789,$G789),9))</f>
        <v>030614201</v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>西京・京　都</v>
      </c>
    </row>
    <row r="790" spans="1:22" x14ac:dyDescent="0.45">
      <c r="A790" t="s">
        <v>4291</v>
      </c>
      <c r="B790">
        <v>791</v>
      </c>
      <c r="C790" t="s">
        <v>4330</v>
      </c>
      <c r="D790" t="s">
        <v>4331</v>
      </c>
      <c r="E790">
        <v>3</v>
      </c>
      <c r="F790" t="s">
        <v>93</v>
      </c>
      <c r="G790">
        <v>20030626</v>
      </c>
      <c r="H790" t="s">
        <v>4332</v>
      </c>
      <c r="I790" t="s">
        <v>4333</v>
      </c>
      <c r="J790" t="s">
        <v>2196</v>
      </c>
      <c r="K790" t="s">
        <v>141</v>
      </c>
      <c r="L790" t="s">
        <v>93</v>
      </c>
      <c r="M790" t="s">
        <v>4048</v>
      </c>
      <c r="O790" s="2" t="str">
        <f>IFERROR(IF($B790="","",INDEX(所属情報!$E:$E,MATCH($A790,所属情報!$A:$A,0))),"")</f>
        <v>Osaka Medical and Pharmaceutical Univ.</v>
      </c>
      <c r="P790" s="2" t="str">
        <f t="shared" si="36"/>
        <v>西岡　瑞貴 (3)</v>
      </c>
      <c r="Q790" s="2" t="str">
        <f t="shared" si="37"/>
        <v>ﾆｼｵｶ ﾐｽﾞｷ</v>
      </c>
      <c r="R790" s="2" t="str">
        <f t="shared" si="38"/>
        <v>NISHIOKA Mizuki (03)</v>
      </c>
      <c r="S790" s="2" t="str">
        <f>IFERROR(IF($F790="","",INDEX(リスト!$C:$C,MATCH($F790,リスト!$B:$B,0))),"")</f>
        <v>27</v>
      </c>
      <c r="T790" s="2" t="str">
        <f>IFERROR(IF($K790="","",INDEX(リスト!$F:$F,MATCH($K790,リスト!$E:$E,0))),"")</f>
        <v>JPN</v>
      </c>
      <c r="U790" s="2" t="str">
        <f>IF($B790="","",RIGHT($G790*1000+200+COUNTIF($G$2:$G790,$G790),9))</f>
        <v>030626202</v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>開明・大　阪</v>
      </c>
    </row>
    <row r="791" spans="1:22" x14ac:dyDescent="0.45">
      <c r="A791" t="s">
        <v>4291</v>
      </c>
      <c r="B791">
        <v>792</v>
      </c>
      <c r="C791" t="s">
        <v>4334</v>
      </c>
      <c r="D791" t="s">
        <v>4335</v>
      </c>
      <c r="E791">
        <v>2</v>
      </c>
      <c r="F791" t="s">
        <v>968</v>
      </c>
      <c r="G791">
        <v>20041201</v>
      </c>
      <c r="H791" t="s">
        <v>4336</v>
      </c>
      <c r="I791" t="s">
        <v>4337</v>
      </c>
      <c r="J791" t="s">
        <v>2485</v>
      </c>
      <c r="K791" t="s">
        <v>141</v>
      </c>
      <c r="L791" t="s">
        <v>41</v>
      </c>
      <c r="M791" t="s">
        <v>4338</v>
      </c>
      <c r="O791" s="2" t="str">
        <f>IFERROR(IF($B791="","",INDEX(所属情報!$E:$E,MATCH($A791,所属情報!$A:$A,0))),"")</f>
        <v>Osaka Medical and Pharmaceutical Univ.</v>
      </c>
      <c r="P791" s="2" t="str">
        <f t="shared" si="36"/>
        <v>橋本　凪水 (2)</v>
      </c>
      <c r="Q791" s="2" t="str">
        <f t="shared" si="37"/>
        <v>ﾊｼﾓﾄ ﾅﾐ</v>
      </c>
      <c r="R791" s="2" t="str">
        <f t="shared" si="38"/>
        <v>HASHIMOTO Nami (04)</v>
      </c>
      <c r="S791" s="2" t="str">
        <f>IFERROR(IF($F791="","",INDEX(リスト!$C:$C,MATCH($F791,リスト!$B:$B,0))),"")</f>
        <v>49</v>
      </c>
      <c r="T791" s="2" t="str">
        <f>IFERROR(IF($K791="","",INDEX(リスト!$F:$F,MATCH($K791,リスト!$E:$E,0))),"")</f>
        <v>JPN</v>
      </c>
      <c r="U791" s="2" t="str">
        <f>IF($B791="","",RIGHT($G791*1000+200+COUNTIF($G$2:$G791,$G791),9))</f>
        <v>041201203</v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>札幌大谷・北海道</v>
      </c>
    </row>
    <row r="792" spans="1:22" x14ac:dyDescent="0.45">
      <c r="A792" t="s">
        <v>4291</v>
      </c>
      <c r="B792">
        <v>793</v>
      </c>
      <c r="C792" t="s">
        <v>4339</v>
      </c>
      <c r="D792" t="s">
        <v>4340</v>
      </c>
      <c r="E792">
        <v>2</v>
      </c>
      <c r="F792" t="s">
        <v>968</v>
      </c>
      <c r="G792">
        <v>20030606</v>
      </c>
      <c r="H792" t="s">
        <v>4341</v>
      </c>
      <c r="I792" t="s">
        <v>4342</v>
      </c>
      <c r="J792" t="s">
        <v>1269</v>
      </c>
      <c r="K792" t="s">
        <v>141</v>
      </c>
      <c r="L792" t="s">
        <v>107</v>
      </c>
      <c r="M792" t="s">
        <v>4343</v>
      </c>
      <c r="O792" s="2" t="str">
        <f>IFERROR(IF($B792="","",INDEX(所属情報!$E:$E,MATCH($A792,所属情報!$A:$A,0))),"")</f>
        <v>Osaka Medical and Pharmaceutical Univ.</v>
      </c>
      <c r="P792" s="2" t="str">
        <f t="shared" si="36"/>
        <v>坂上　彩夏 (2)</v>
      </c>
      <c r="Q792" s="2" t="str">
        <f t="shared" si="37"/>
        <v>ｻｶｳｴ ｱﾔｶ</v>
      </c>
      <c r="R792" s="2" t="str">
        <f t="shared" si="38"/>
        <v>SAKAUE Ayaka (03)</v>
      </c>
      <c r="S792" s="2" t="str">
        <f>IFERROR(IF($F792="","",INDEX(リスト!$C:$C,MATCH($F792,リスト!$B:$B,0))),"")</f>
        <v>49</v>
      </c>
      <c r="T792" s="2" t="str">
        <f>IFERROR(IF($K792="","",INDEX(リスト!$F:$F,MATCH($K792,リスト!$E:$E,0))),"")</f>
        <v>JPN</v>
      </c>
      <c r="U792" s="2" t="str">
        <f>IF($B792="","",RIGHT($G792*1000+200+COUNTIF($G$2:$G792,$G792),9))</f>
        <v>030606203</v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>広島大福山・広　島</v>
      </c>
    </row>
    <row r="793" spans="1:22" x14ac:dyDescent="0.45">
      <c r="A793" t="s">
        <v>4344</v>
      </c>
      <c r="B793">
        <v>794</v>
      </c>
      <c r="C793" t="s">
        <v>4345</v>
      </c>
      <c r="D793" t="s">
        <v>4346</v>
      </c>
      <c r="E793">
        <v>4</v>
      </c>
      <c r="F793" t="s">
        <v>93</v>
      </c>
      <c r="G793">
        <v>20021006</v>
      </c>
      <c r="H793" t="s">
        <v>4347</v>
      </c>
      <c r="I793" t="s">
        <v>4348</v>
      </c>
      <c r="J793" t="s">
        <v>1548</v>
      </c>
      <c r="K793" t="s">
        <v>141</v>
      </c>
      <c r="L793" t="s">
        <v>93</v>
      </c>
      <c r="M793" t="s">
        <v>1185</v>
      </c>
      <c r="O793" s="2" t="str">
        <f>IFERROR(IF($B793="","",INDEX(所属情報!$E:$E,MATCH($A793,所属情報!$A:$A,0))),"")</f>
        <v>Osaka Univ. of Economics</v>
      </c>
      <c r="P793" s="2" t="str">
        <f t="shared" si="36"/>
        <v>大林　由依 (4)</v>
      </c>
      <c r="Q793" s="2" t="str">
        <f t="shared" si="37"/>
        <v>ｵｵﾊﾞﾔｼ ﾕｲ</v>
      </c>
      <c r="R793" s="2" t="str">
        <f t="shared" si="38"/>
        <v>OBAYASHI Yui (02)</v>
      </c>
      <c r="S793" s="2" t="str">
        <f>IFERROR(IF($F793="","",INDEX(リスト!$C:$C,MATCH($F793,リスト!$B:$B,0))),"")</f>
        <v>27</v>
      </c>
      <c r="T793" s="2" t="str">
        <f>IFERROR(IF($K793="","",INDEX(リスト!$F:$F,MATCH($K793,リスト!$E:$E,0))),"")</f>
        <v>JPN</v>
      </c>
      <c r="U793" s="2" t="str">
        <f>IF($B793="","",RIGHT($G793*1000+200+COUNTIF($G$2:$G793,$G793),9))</f>
        <v>021006201</v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>大阪・大　阪</v>
      </c>
    </row>
    <row r="794" spans="1:22" x14ac:dyDescent="0.45">
      <c r="A794" t="s">
        <v>4344</v>
      </c>
      <c r="B794">
        <v>795</v>
      </c>
      <c r="C794" t="s">
        <v>4349</v>
      </c>
      <c r="D794" t="s">
        <v>4350</v>
      </c>
      <c r="E794">
        <v>3</v>
      </c>
      <c r="F794" t="s">
        <v>93</v>
      </c>
      <c r="G794">
        <v>20031016</v>
      </c>
      <c r="H794" t="s">
        <v>4351</v>
      </c>
      <c r="I794" t="s">
        <v>1628</v>
      </c>
      <c r="J794" t="s">
        <v>776</v>
      </c>
      <c r="K794" t="s">
        <v>141</v>
      </c>
      <c r="L794" t="s">
        <v>93</v>
      </c>
      <c r="M794" t="s">
        <v>2691</v>
      </c>
      <c r="O794" s="2" t="str">
        <f>IFERROR(IF($B794="","",INDEX(所属情報!$E:$E,MATCH($A794,所属情報!$A:$A,0))),"")</f>
        <v>Osaka Univ. of Economics</v>
      </c>
      <c r="P794" s="2" t="str">
        <f t="shared" si="36"/>
        <v>三宅　彩菜 (3)</v>
      </c>
      <c r="Q794" s="2" t="str">
        <f t="shared" si="37"/>
        <v>ﾐﾔｹ ｱﾔﾅ</v>
      </c>
      <c r="R794" s="2" t="str">
        <f t="shared" si="38"/>
        <v>MIYAKE Ayana (03)</v>
      </c>
      <c r="S794" s="2" t="str">
        <f>IFERROR(IF($F794="","",INDEX(リスト!$C:$C,MATCH($F794,リスト!$B:$B,0))),"")</f>
        <v>27</v>
      </c>
      <c r="T794" s="2" t="str">
        <f>IFERROR(IF($K794="","",INDEX(リスト!$F:$F,MATCH($K794,リスト!$E:$E,0))),"")</f>
        <v>JPN</v>
      </c>
      <c r="U794" s="2" t="str">
        <f>IF($B794="","",RIGHT($G794*1000+200+COUNTIF($G$2:$G794,$G794),9))</f>
        <v>031016201</v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>大阪商業大・大　阪</v>
      </c>
    </row>
    <row r="795" spans="1:22" x14ac:dyDescent="0.45">
      <c r="A795" t="s">
        <v>4344</v>
      </c>
      <c r="B795">
        <v>796</v>
      </c>
      <c r="C795" t="s">
        <v>4352</v>
      </c>
      <c r="D795" t="s">
        <v>4353</v>
      </c>
      <c r="E795">
        <v>3</v>
      </c>
      <c r="F795" t="s">
        <v>93</v>
      </c>
      <c r="G795">
        <v>20031018</v>
      </c>
      <c r="H795" t="s">
        <v>4354</v>
      </c>
      <c r="I795" t="s">
        <v>1416</v>
      </c>
      <c r="J795" t="s">
        <v>1372</v>
      </c>
      <c r="K795" t="s">
        <v>141</v>
      </c>
      <c r="L795" t="s">
        <v>93</v>
      </c>
      <c r="M795" t="s">
        <v>1875</v>
      </c>
      <c r="O795" s="2" t="str">
        <f>IFERROR(IF($B795="","",INDEX(所属情報!$E:$E,MATCH($A795,所属情報!$A:$A,0))),"")</f>
        <v>Osaka Univ. of Economics</v>
      </c>
      <c r="P795" s="2" t="str">
        <f t="shared" si="36"/>
        <v>吉村　優希 (3)</v>
      </c>
      <c r="Q795" s="2" t="str">
        <f t="shared" si="37"/>
        <v>ﾖｼﾑﾗ ﾕｳｷ</v>
      </c>
      <c r="R795" s="2" t="str">
        <f t="shared" si="38"/>
        <v>YOSHIMURA Yuki (03)</v>
      </c>
      <c r="S795" s="2" t="str">
        <f>IFERROR(IF($F795="","",INDEX(リスト!$C:$C,MATCH($F795,リスト!$B:$B,0))),"")</f>
        <v>27</v>
      </c>
      <c r="T795" s="2" t="str">
        <f>IFERROR(IF($K795="","",INDEX(リスト!$F:$F,MATCH($K795,リスト!$E:$E,0))),"")</f>
        <v>JPN</v>
      </c>
      <c r="U795" s="2" t="str">
        <f>IF($B795="","",RIGHT($G795*1000+200+COUNTIF($G$2:$G795,$G795),9))</f>
        <v>031018201</v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>摂津・大　阪</v>
      </c>
    </row>
    <row r="796" spans="1:22" x14ac:dyDescent="0.45">
      <c r="A796" t="s">
        <v>4344</v>
      </c>
      <c r="B796">
        <v>797</v>
      </c>
      <c r="C796" t="s">
        <v>4355</v>
      </c>
      <c r="D796" t="s">
        <v>4356</v>
      </c>
      <c r="E796">
        <v>2</v>
      </c>
      <c r="F796" t="s">
        <v>93</v>
      </c>
      <c r="G796">
        <v>20050309</v>
      </c>
      <c r="H796" t="s">
        <v>4357</v>
      </c>
      <c r="I796" t="s">
        <v>4358</v>
      </c>
      <c r="J796" t="s">
        <v>4359</v>
      </c>
      <c r="K796" t="s">
        <v>141</v>
      </c>
      <c r="L796" t="s">
        <v>93</v>
      </c>
      <c r="M796" t="s">
        <v>1144</v>
      </c>
      <c r="O796" s="2" t="str">
        <f>IFERROR(IF($B796="","",INDEX(所属情報!$E:$E,MATCH($A796,所属情報!$A:$A,0))),"")</f>
        <v>Osaka Univ. of Economics</v>
      </c>
      <c r="P796" s="2" t="str">
        <f t="shared" si="36"/>
        <v>峰本　エマ (2)</v>
      </c>
      <c r="Q796" s="2" t="str">
        <f t="shared" si="37"/>
        <v>ﾐﾈﾓﾄ ｴﾏ</v>
      </c>
      <c r="R796" s="2" t="str">
        <f t="shared" si="38"/>
        <v>MINEMOTO Ema (05)</v>
      </c>
      <c r="S796" s="2" t="str">
        <f>IFERROR(IF($F796="","",INDEX(リスト!$C:$C,MATCH($F796,リスト!$B:$B,0))),"")</f>
        <v>27</v>
      </c>
      <c r="T796" s="2" t="str">
        <f>IFERROR(IF($K796="","",INDEX(リスト!$F:$F,MATCH($K796,リスト!$E:$E,0))),"")</f>
        <v>JPN</v>
      </c>
      <c r="U796" s="2" t="str">
        <f>IF($B796="","",RIGHT($G796*1000+200+COUNTIF($G$2:$G796,$G796),9))</f>
        <v>050309201</v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>大阪桐蔭・大　阪</v>
      </c>
    </row>
    <row r="797" spans="1:22" x14ac:dyDescent="0.45">
      <c r="A797" t="s">
        <v>4344</v>
      </c>
      <c r="B797">
        <v>798</v>
      </c>
      <c r="C797" t="s">
        <v>4360</v>
      </c>
      <c r="D797" t="s">
        <v>4361</v>
      </c>
      <c r="E797">
        <v>2</v>
      </c>
      <c r="F797" t="s">
        <v>93</v>
      </c>
      <c r="G797">
        <v>20040416</v>
      </c>
      <c r="H797" t="s">
        <v>4362</v>
      </c>
      <c r="I797" t="s">
        <v>4363</v>
      </c>
      <c r="J797" t="s">
        <v>2034</v>
      </c>
      <c r="K797" t="s">
        <v>141</v>
      </c>
      <c r="L797" t="s">
        <v>93</v>
      </c>
      <c r="M797" t="s">
        <v>4364</v>
      </c>
      <c r="O797" s="2" t="str">
        <f>IFERROR(IF($B797="","",INDEX(所属情報!$E:$E,MATCH($A797,所属情報!$A:$A,0))),"")</f>
        <v>Osaka Univ. of Economics</v>
      </c>
      <c r="P797" s="2" t="str">
        <f t="shared" si="36"/>
        <v>濵　渚紗 (2)</v>
      </c>
      <c r="Q797" s="2" t="str">
        <f t="shared" si="37"/>
        <v>ﾊﾏ ﾅｷﾞｻ</v>
      </c>
      <c r="R797" s="2" t="str">
        <f t="shared" si="38"/>
        <v>HAMA Nagisa (04)</v>
      </c>
      <c r="S797" s="2" t="str">
        <f>IFERROR(IF($F797="","",INDEX(リスト!$C:$C,MATCH($F797,リスト!$B:$B,0))),"")</f>
        <v>27</v>
      </c>
      <c r="T797" s="2" t="str">
        <f>IFERROR(IF($K797="","",INDEX(リスト!$F:$F,MATCH($K797,リスト!$E:$E,0))),"")</f>
        <v>JPN</v>
      </c>
      <c r="U797" s="2" t="str">
        <f>IF($B797="","",RIGHT($G797*1000+200+COUNTIF($G$2:$G797,$G797),9))</f>
        <v>040416202</v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>阿倍野・大　阪</v>
      </c>
    </row>
    <row r="798" spans="1:22" x14ac:dyDescent="0.45">
      <c r="A798" t="s">
        <v>4344</v>
      </c>
      <c r="B798">
        <v>799</v>
      </c>
      <c r="C798" t="s">
        <v>4365</v>
      </c>
      <c r="D798" t="s">
        <v>4366</v>
      </c>
      <c r="E798">
        <v>1</v>
      </c>
      <c r="F798" t="s">
        <v>89</v>
      </c>
      <c r="G798">
        <v>20051013</v>
      </c>
      <c r="I798" t="s">
        <v>4367</v>
      </c>
      <c r="J798" t="s">
        <v>1253</v>
      </c>
      <c r="K798" t="s">
        <v>141</v>
      </c>
      <c r="L798" t="s">
        <v>89</v>
      </c>
      <c r="M798" t="s">
        <v>1619</v>
      </c>
      <c r="O798" s="2" t="str">
        <f>IFERROR(IF($B798="","",INDEX(所属情報!$E:$E,MATCH($A798,所属情報!$A:$A,0))),"")</f>
        <v>Osaka Univ. of Economics</v>
      </c>
      <c r="P798" s="2" t="str">
        <f t="shared" si="36"/>
        <v>安井　咲貴 (1)</v>
      </c>
      <c r="Q798" s="2" t="str">
        <f t="shared" si="37"/>
        <v>ﾔｽｲ ｻｷ</v>
      </c>
      <c r="R798" s="2" t="str">
        <f t="shared" si="38"/>
        <v>YASUI Saki (05)</v>
      </c>
      <c r="S798" s="2" t="str">
        <f>IFERROR(IF($F798="","",INDEX(リスト!$C:$C,MATCH($F798,リスト!$B:$B,0))),"")</f>
        <v>25</v>
      </c>
      <c r="T798" s="2" t="str">
        <f>IFERROR(IF($K798="","",INDEX(リスト!$F:$F,MATCH($K798,リスト!$E:$E,0))),"")</f>
        <v>JPN</v>
      </c>
      <c r="U798" s="2" t="str">
        <f>IF($B798="","",RIGHT($G798*1000+200+COUNTIF($G$2:$G798,$G798),9))</f>
        <v>051013202</v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>彦根翔西館・滋　賀</v>
      </c>
    </row>
    <row r="799" spans="1:22" x14ac:dyDescent="0.45">
      <c r="A799" t="s">
        <v>4344</v>
      </c>
      <c r="B799">
        <v>800</v>
      </c>
      <c r="C799" t="s">
        <v>4368</v>
      </c>
      <c r="D799" t="s">
        <v>4369</v>
      </c>
      <c r="E799">
        <v>1</v>
      </c>
      <c r="F799" t="s">
        <v>99</v>
      </c>
      <c r="G799">
        <v>20050825</v>
      </c>
      <c r="I799" t="s">
        <v>4370</v>
      </c>
      <c r="J799" t="s">
        <v>1078</v>
      </c>
      <c r="K799" t="s">
        <v>141</v>
      </c>
      <c r="L799" t="s">
        <v>99</v>
      </c>
      <c r="M799" t="s">
        <v>1119</v>
      </c>
      <c r="O799" s="2" t="str">
        <f>IFERROR(IF($B799="","",INDEX(所属情報!$E:$E,MATCH($A799,所属情報!$A:$A,0))),"")</f>
        <v>Osaka Univ. of Economics</v>
      </c>
      <c r="P799" s="2" t="str">
        <f t="shared" si="36"/>
        <v>福岡　愛佳莉 (1)</v>
      </c>
      <c r="Q799" s="2" t="str">
        <f t="shared" si="37"/>
        <v>ﾌｸｵｶ ｱｶﾘ</v>
      </c>
      <c r="R799" s="2" t="str">
        <f t="shared" si="38"/>
        <v>FUKUOKA Akari (05)</v>
      </c>
      <c r="S799" s="2" t="str">
        <f>IFERROR(IF($F799="","",INDEX(リスト!$C:$C,MATCH($F799,リスト!$B:$B,0))),"")</f>
        <v>30</v>
      </c>
      <c r="T799" s="2" t="str">
        <f>IFERROR(IF($K799="","",INDEX(リスト!$F:$F,MATCH($K799,リスト!$E:$E,0))),"")</f>
        <v>JPN</v>
      </c>
      <c r="U799" s="2" t="str">
        <f>IF($B799="","",RIGHT($G799*1000+200+COUNTIF($G$2:$G799,$G799),9))</f>
        <v>050825201</v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>和歌山北・和歌山</v>
      </c>
    </row>
    <row r="800" spans="1:22" x14ac:dyDescent="0.45">
      <c r="A800" t="s">
        <v>4371</v>
      </c>
      <c r="B800">
        <v>801</v>
      </c>
      <c r="C800" t="s">
        <v>4372</v>
      </c>
      <c r="D800" t="s">
        <v>4373</v>
      </c>
      <c r="E800">
        <v>4</v>
      </c>
      <c r="F800" t="s">
        <v>968</v>
      </c>
      <c r="G800">
        <v>20021129</v>
      </c>
      <c r="H800" t="s">
        <v>4374</v>
      </c>
      <c r="I800" t="s">
        <v>4375</v>
      </c>
      <c r="J800" t="s">
        <v>2778</v>
      </c>
      <c r="K800" t="s">
        <v>141</v>
      </c>
      <c r="L800" t="s">
        <v>95</v>
      </c>
      <c r="M800" t="s">
        <v>1494</v>
      </c>
      <c r="O800" s="2" t="str">
        <f>IFERROR(IF($B800="","",INDEX(所属情報!$E:$E,MATCH($A800,所属情報!$A:$A,0))),"")</f>
        <v>Osaka Inst. of Technology</v>
      </c>
      <c r="P800" s="2" t="str">
        <f t="shared" si="36"/>
        <v>島塚　咲衣 (4)</v>
      </c>
      <c r="Q800" s="2" t="str">
        <f t="shared" si="37"/>
        <v>ｼﾏﾂｶ ｻｴ</v>
      </c>
      <c r="R800" s="2" t="str">
        <f t="shared" si="38"/>
        <v>SHIMATSUKA Sae (02)</v>
      </c>
      <c r="S800" s="2" t="str">
        <f>IFERROR(IF($F800="","",INDEX(リスト!$C:$C,MATCH($F800,リスト!$B:$B,0))),"")</f>
        <v>49</v>
      </c>
      <c r="T800" s="2" t="str">
        <f>IFERROR(IF($K800="","",INDEX(リスト!$F:$F,MATCH($K800,リスト!$E:$E,0))),"")</f>
        <v>JPN</v>
      </c>
      <c r="U800" s="2" t="str">
        <f>IF($B800="","",RIGHT($G800*1000+200+COUNTIF($G$2:$G800,$G800),9))</f>
        <v>021129202</v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>姫路飾西・兵　庫</v>
      </c>
    </row>
    <row r="801" spans="1:22" x14ac:dyDescent="0.45">
      <c r="A801" t="s">
        <v>4376</v>
      </c>
      <c r="B801">
        <v>802</v>
      </c>
      <c r="C801" t="s">
        <v>4377</v>
      </c>
      <c r="D801" t="s">
        <v>4378</v>
      </c>
      <c r="E801">
        <v>4</v>
      </c>
      <c r="F801" t="s">
        <v>93</v>
      </c>
      <c r="G801">
        <v>20020530</v>
      </c>
      <c r="H801" t="s">
        <v>4379</v>
      </c>
      <c r="I801" t="s">
        <v>4123</v>
      </c>
      <c r="J801" t="s">
        <v>1225</v>
      </c>
      <c r="K801" t="s">
        <v>141</v>
      </c>
      <c r="L801" t="s">
        <v>93</v>
      </c>
      <c r="M801" t="s">
        <v>4380</v>
      </c>
      <c r="O801" s="2" t="str">
        <f>IFERROR(IF($B801="","",INDEX(所属情報!$E:$E,MATCH($A801,所属情報!$A:$A,0))),"")</f>
        <v>Osaka International Univ.</v>
      </c>
      <c r="P801" s="2" t="str">
        <f t="shared" si="36"/>
        <v>高木　美悠 (4)</v>
      </c>
      <c r="Q801" s="2" t="str">
        <f t="shared" si="37"/>
        <v>ﾀｶｷﾞ ﾐﾕｳ</v>
      </c>
      <c r="R801" s="2" t="str">
        <f t="shared" si="38"/>
        <v>TAKAGI Miyu (02)</v>
      </c>
      <c r="S801" s="2" t="str">
        <f>IFERROR(IF($F801="","",INDEX(リスト!$C:$C,MATCH($F801,リスト!$B:$B,0))),"")</f>
        <v>27</v>
      </c>
      <c r="T801" s="2" t="str">
        <f>IFERROR(IF($K801="","",INDEX(リスト!$F:$F,MATCH($K801,リスト!$E:$E,0))),"")</f>
        <v>JPN</v>
      </c>
      <c r="U801" s="2" t="str">
        <f>IF($B801="","",RIGHT($G801*1000+200+COUNTIF($G$2:$G801,$G801),9))</f>
        <v>020530202</v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>淀川清流・大　阪</v>
      </c>
    </row>
    <row r="802" spans="1:22" x14ac:dyDescent="0.45">
      <c r="A802" t="s">
        <v>4376</v>
      </c>
      <c r="B802">
        <v>803</v>
      </c>
      <c r="C802" t="s">
        <v>4381</v>
      </c>
      <c r="D802" t="s">
        <v>4382</v>
      </c>
      <c r="E802">
        <v>4</v>
      </c>
      <c r="F802" t="s">
        <v>93</v>
      </c>
      <c r="G802">
        <v>20030326</v>
      </c>
      <c r="H802" t="s">
        <v>4383</v>
      </c>
      <c r="I802" t="s">
        <v>2711</v>
      </c>
      <c r="J802" t="s">
        <v>909</v>
      </c>
      <c r="K802" t="s">
        <v>141</v>
      </c>
      <c r="L802" t="s">
        <v>93</v>
      </c>
      <c r="M802" t="s">
        <v>1727</v>
      </c>
      <c r="O802" s="2" t="str">
        <f>IFERROR(IF($B802="","",INDEX(所属情報!$E:$E,MATCH($A802,所属情報!$A:$A,0))),"")</f>
        <v>Osaka International Univ.</v>
      </c>
      <c r="P802" s="2" t="str">
        <f t="shared" si="36"/>
        <v>筒井　穂乃茄 (4)</v>
      </c>
      <c r="Q802" s="2" t="str">
        <f t="shared" si="37"/>
        <v>ﾂﾂｲ ﾎﾉｶ</v>
      </c>
      <c r="R802" s="2" t="str">
        <f t="shared" si="38"/>
        <v>TSUTSUI Honoka (03)</v>
      </c>
      <c r="S802" s="2" t="str">
        <f>IFERROR(IF($F802="","",INDEX(リスト!$C:$C,MATCH($F802,リスト!$B:$B,0))),"")</f>
        <v>27</v>
      </c>
      <c r="T802" s="2" t="str">
        <f>IFERROR(IF($K802="","",INDEX(リスト!$F:$F,MATCH($K802,リスト!$E:$E,0))),"")</f>
        <v>JPN</v>
      </c>
      <c r="U802" s="2" t="str">
        <f>IF($B802="","",RIGHT($G802*1000+200+COUNTIF($G$2:$G802,$G802),9))</f>
        <v>030326202</v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>大阪体育大浪商・大　阪</v>
      </c>
    </row>
    <row r="803" spans="1:22" x14ac:dyDescent="0.45">
      <c r="A803" t="s">
        <v>4376</v>
      </c>
      <c r="B803">
        <v>804</v>
      </c>
      <c r="C803" t="s">
        <v>4384</v>
      </c>
      <c r="D803" t="s">
        <v>4385</v>
      </c>
      <c r="E803">
        <v>4</v>
      </c>
      <c r="F803" t="s">
        <v>95</v>
      </c>
      <c r="G803">
        <v>20021004</v>
      </c>
      <c r="H803" t="s">
        <v>4386</v>
      </c>
      <c r="I803" t="s">
        <v>4387</v>
      </c>
      <c r="J803" t="s">
        <v>4388</v>
      </c>
      <c r="K803" t="s">
        <v>141</v>
      </c>
      <c r="L803" t="s">
        <v>95</v>
      </c>
      <c r="M803" t="s">
        <v>1259</v>
      </c>
      <c r="O803" s="2" t="str">
        <f>IFERROR(IF($B803="","",INDEX(所属情報!$E:$E,MATCH($A803,所属情報!$A:$A,0))),"")</f>
        <v>Osaka International Univ.</v>
      </c>
      <c r="P803" s="2" t="str">
        <f t="shared" si="36"/>
        <v>櫨山　わかば (4)</v>
      </c>
      <c r="Q803" s="2" t="str">
        <f t="shared" si="37"/>
        <v>ﾊｾﾞﾔﾏ ﾜｶﾊﾞ</v>
      </c>
      <c r="R803" s="2" t="str">
        <f t="shared" si="38"/>
        <v>HAZEYAMA Wakaba (02)</v>
      </c>
      <c r="S803" s="2" t="str">
        <f>IFERROR(IF($F803="","",INDEX(リスト!$C:$C,MATCH($F803,リスト!$B:$B,0))),"")</f>
        <v>28</v>
      </c>
      <c r="T803" s="2" t="str">
        <f>IFERROR(IF($K803="","",INDEX(リスト!$F:$F,MATCH($K803,リスト!$E:$E,0))),"")</f>
        <v>JPN</v>
      </c>
      <c r="U803" s="2" t="str">
        <f>IF($B803="","",RIGHT($G803*1000+200+COUNTIF($G$2:$G803,$G803),9))</f>
        <v>021004203</v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>尼崎双星・兵　庫</v>
      </c>
    </row>
    <row r="804" spans="1:22" x14ac:dyDescent="0.45">
      <c r="A804" t="s">
        <v>4376</v>
      </c>
      <c r="B804">
        <v>805</v>
      </c>
      <c r="C804" t="s">
        <v>4389</v>
      </c>
      <c r="D804" t="s">
        <v>4390</v>
      </c>
      <c r="E804">
        <v>3</v>
      </c>
      <c r="F804" t="s">
        <v>79</v>
      </c>
      <c r="G804">
        <v>20040322</v>
      </c>
      <c r="H804" t="s">
        <v>4391</v>
      </c>
      <c r="I804" t="s">
        <v>1213</v>
      </c>
      <c r="J804" t="s">
        <v>1574</v>
      </c>
      <c r="K804" t="s">
        <v>141</v>
      </c>
      <c r="L804" t="s">
        <v>79</v>
      </c>
      <c r="M804" t="s">
        <v>4392</v>
      </c>
      <c r="O804" s="2" t="str">
        <f>IFERROR(IF($B804="","",INDEX(所属情報!$E:$E,MATCH($A804,所属情報!$A:$A,0))),"")</f>
        <v>Osaka International Univ.</v>
      </c>
      <c r="P804" s="2" t="str">
        <f t="shared" si="36"/>
        <v>小林　弓珠 (3)</v>
      </c>
      <c r="Q804" s="2" t="str">
        <f t="shared" si="37"/>
        <v>ｺﾊﾞﾔｼ ﾕｽﾞ</v>
      </c>
      <c r="R804" s="2" t="str">
        <f t="shared" si="38"/>
        <v>KOBAYASHI Yuzu (04)</v>
      </c>
      <c r="S804" s="2" t="str">
        <f>IFERROR(IF($F804="","",INDEX(リスト!$C:$C,MATCH($F804,リスト!$B:$B,0))),"")</f>
        <v>20</v>
      </c>
      <c r="T804" s="2" t="str">
        <f>IFERROR(IF($K804="","",INDEX(リスト!$F:$F,MATCH($K804,リスト!$E:$E,0))),"")</f>
        <v>JPN</v>
      </c>
      <c r="U804" s="2" t="str">
        <f>IF($B804="","",RIGHT($G804*1000+200+COUNTIF($G$2:$G804,$G804),9))</f>
        <v>040322201</v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>長野日本大・長　野</v>
      </c>
    </row>
    <row r="805" spans="1:22" x14ac:dyDescent="0.45">
      <c r="A805" t="s">
        <v>4376</v>
      </c>
      <c r="B805">
        <v>806</v>
      </c>
      <c r="C805" t="s">
        <v>4393</v>
      </c>
      <c r="D805" t="s">
        <v>4394</v>
      </c>
      <c r="E805">
        <v>3</v>
      </c>
      <c r="F805" t="s">
        <v>81</v>
      </c>
      <c r="G805">
        <v>20031001</v>
      </c>
      <c r="H805" t="s">
        <v>4395</v>
      </c>
      <c r="I805" t="s">
        <v>3999</v>
      </c>
      <c r="J805" t="s">
        <v>4396</v>
      </c>
      <c r="K805" t="s">
        <v>141</v>
      </c>
      <c r="L805" t="s">
        <v>81</v>
      </c>
      <c r="M805" t="s">
        <v>4397</v>
      </c>
      <c r="O805" s="2" t="str">
        <f>IFERROR(IF($B805="","",INDEX(所属情報!$E:$E,MATCH($A805,所属情報!$A:$A,0))),"")</f>
        <v>Osaka International Univ.</v>
      </c>
      <c r="P805" s="2" t="str">
        <f t="shared" si="36"/>
        <v>松村　佳代子 (3)</v>
      </c>
      <c r="Q805" s="2" t="str">
        <f t="shared" si="37"/>
        <v>ﾏﾂﾑﾗ ｶﾖｺ</v>
      </c>
      <c r="R805" s="2" t="str">
        <f t="shared" si="38"/>
        <v>MATSUMURA Kayoko (03)</v>
      </c>
      <c r="S805" s="2" t="str">
        <f>IFERROR(IF($F805="","",INDEX(リスト!$C:$C,MATCH($F805,リスト!$B:$B,0))),"")</f>
        <v>21</v>
      </c>
      <c r="T805" s="2" t="str">
        <f>IFERROR(IF($K805="","",INDEX(リスト!$F:$F,MATCH($K805,リスト!$E:$E,0))),"")</f>
        <v>JPN</v>
      </c>
      <c r="U805" s="2" t="str">
        <f>IF($B805="","",RIGHT($G805*1000+200+COUNTIF($G$2:$G805,$G805),9))</f>
        <v>031001201</v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>麗澤瑞浪・岐　阜</v>
      </c>
    </row>
    <row r="806" spans="1:22" x14ac:dyDescent="0.45">
      <c r="A806" t="s">
        <v>4376</v>
      </c>
      <c r="B806">
        <v>807</v>
      </c>
      <c r="C806" t="s">
        <v>4398</v>
      </c>
      <c r="D806" t="s">
        <v>4399</v>
      </c>
      <c r="E806">
        <v>3</v>
      </c>
      <c r="F806" t="s">
        <v>93</v>
      </c>
      <c r="G806">
        <v>20040116</v>
      </c>
      <c r="H806" t="s">
        <v>4400</v>
      </c>
      <c r="I806" t="s">
        <v>4401</v>
      </c>
      <c r="J806" t="s">
        <v>1258</v>
      </c>
      <c r="K806" t="s">
        <v>141</v>
      </c>
      <c r="L806" t="s">
        <v>93</v>
      </c>
      <c r="M806" t="s">
        <v>4402</v>
      </c>
      <c r="O806" s="2" t="str">
        <f>IFERROR(IF($B806="","",INDEX(所属情報!$E:$E,MATCH($A806,所属情報!$A:$A,0))),"")</f>
        <v>Osaka International Univ.</v>
      </c>
      <c r="P806" s="2" t="str">
        <f t="shared" si="36"/>
        <v>河口　くるみ (3)</v>
      </c>
      <c r="Q806" s="2" t="str">
        <f t="shared" si="37"/>
        <v>ｶﾜｸﾞﾁ ｸﾙﾐ</v>
      </c>
      <c r="R806" s="2" t="str">
        <f t="shared" si="38"/>
        <v>KAWAGUCHI Kurumi (04)</v>
      </c>
      <c r="S806" s="2" t="str">
        <f>IFERROR(IF($F806="","",INDEX(リスト!$C:$C,MATCH($F806,リスト!$B:$B,0))),"")</f>
        <v>27</v>
      </c>
      <c r="T806" s="2" t="str">
        <f>IFERROR(IF($K806="","",INDEX(リスト!$F:$F,MATCH($K806,リスト!$E:$E,0))),"")</f>
        <v>JPN</v>
      </c>
      <c r="U806" s="2" t="str">
        <f>IF($B806="","",RIGHT($G806*1000+200+COUNTIF($G$2:$G806,$G806),9))</f>
        <v>040116201</v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>宣真・大　阪</v>
      </c>
    </row>
    <row r="807" spans="1:22" x14ac:dyDescent="0.45">
      <c r="A807" t="s">
        <v>4376</v>
      </c>
      <c r="B807">
        <v>808</v>
      </c>
      <c r="C807" t="s">
        <v>4403</v>
      </c>
      <c r="D807" t="s">
        <v>4404</v>
      </c>
      <c r="E807">
        <v>2</v>
      </c>
      <c r="F807" t="s">
        <v>93</v>
      </c>
      <c r="G807">
        <v>20041215</v>
      </c>
      <c r="H807" t="s">
        <v>4405</v>
      </c>
      <c r="I807" t="s">
        <v>4406</v>
      </c>
      <c r="J807" t="s">
        <v>4407</v>
      </c>
      <c r="K807" t="s">
        <v>141</v>
      </c>
      <c r="L807" t="s">
        <v>93</v>
      </c>
      <c r="M807" t="s">
        <v>783</v>
      </c>
      <c r="O807" s="2" t="str">
        <f>IFERROR(IF($B807="","",INDEX(所属情報!$E:$E,MATCH($A807,所属情報!$A:$A,0))),"")</f>
        <v>Osaka International Univ.</v>
      </c>
      <c r="P807" s="2" t="str">
        <f t="shared" si="36"/>
        <v>北島　千聖 (2)</v>
      </c>
      <c r="Q807" s="2" t="str">
        <f t="shared" si="37"/>
        <v>ｷﾀｼﾞﾏ ﾁｻﾄ</v>
      </c>
      <c r="R807" s="2" t="str">
        <f t="shared" si="38"/>
        <v>KITAJIMA Chisato (04)</v>
      </c>
      <c r="S807" s="2" t="str">
        <f>IFERROR(IF($F807="","",INDEX(リスト!$C:$C,MATCH($F807,リスト!$B:$B,0))),"")</f>
        <v>27</v>
      </c>
      <c r="T807" s="2" t="str">
        <f>IFERROR(IF($K807="","",INDEX(リスト!$F:$F,MATCH($K807,リスト!$E:$E,0))),"")</f>
        <v>JPN</v>
      </c>
      <c r="U807" s="2" t="str">
        <f>IF($B807="","",RIGHT($G807*1000+200+COUNTIF($G$2:$G807,$G807),9))</f>
        <v>041215201</v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>東大阪大敬愛・大　阪</v>
      </c>
    </row>
    <row r="808" spans="1:22" x14ac:dyDescent="0.45">
      <c r="A808" t="s">
        <v>4376</v>
      </c>
      <c r="B808">
        <v>809</v>
      </c>
      <c r="C808" t="s">
        <v>4408</v>
      </c>
      <c r="D808" t="s">
        <v>4409</v>
      </c>
      <c r="E808">
        <v>2</v>
      </c>
      <c r="F808" t="s">
        <v>93</v>
      </c>
      <c r="G808">
        <v>20041222</v>
      </c>
      <c r="H808" t="s">
        <v>4410</v>
      </c>
      <c r="I808" t="s">
        <v>4411</v>
      </c>
      <c r="J808" t="s">
        <v>4412</v>
      </c>
      <c r="K808" t="s">
        <v>141</v>
      </c>
      <c r="L808" t="s">
        <v>95</v>
      </c>
      <c r="M808" t="s">
        <v>2189</v>
      </c>
      <c r="O808" s="2" t="str">
        <f>IFERROR(IF($B808="","",INDEX(所属情報!$E:$E,MATCH($A808,所属情報!$A:$A,0))),"")</f>
        <v>Osaka International Univ.</v>
      </c>
      <c r="P808" s="2" t="str">
        <f t="shared" si="36"/>
        <v>西村　光冬 (2)</v>
      </c>
      <c r="Q808" s="2" t="str">
        <f t="shared" si="37"/>
        <v>ﾆｼﾑﾗ ﾐﾌﾕ</v>
      </c>
      <c r="R808" s="2" t="str">
        <f t="shared" si="38"/>
        <v>NISHIMURA Mifuyu (04)</v>
      </c>
      <c r="S808" s="2" t="str">
        <f>IFERROR(IF($F808="","",INDEX(リスト!$C:$C,MATCH($F808,リスト!$B:$B,0))),"")</f>
        <v>27</v>
      </c>
      <c r="T808" s="2" t="str">
        <f>IFERROR(IF($K808="","",INDEX(リスト!$F:$F,MATCH($K808,リスト!$E:$E,0))),"")</f>
        <v>JPN</v>
      </c>
      <c r="U808" s="2" t="str">
        <f>IF($B808="","",RIGHT($G808*1000+200+COUNTIF($G$2:$G808,$G808),9))</f>
        <v>041222203</v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>宝塚・兵　庫</v>
      </c>
    </row>
    <row r="809" spans="1:22" x14ac:dyDescent="0.45">
      <c r="A809" t="s">
        <v>4376</v>
      </c>
      <c r="B809">
        <v>810</v>
      </c>
      <c r="C809" t="s">
        <v>4413</v>
      </c>
      <c r="D809" t="s">
        <v>4414</v>
      </c>
      <c r="E809">
        <v>2</v>
      </c>
      <c r="F809" t="s">
        <v>91</v>
      </c>
      <c r="G809">
        <v>20040608</v>
      </c>
      <c r="H809" t="s">
        <v>4415</v>
      </c>
      <c r="I809" t="s">
        <v>1022</v>
      </c>
      <c r="J809" t="s">
        <v>3490</v>
      </c>
      <c r="K809" t="s">
        <v>141</v>
      </c>
      <c r="L809" t="s">
        <v>91</v>
      </c>
      <c r="M809" t="s">
        <v>4416</v>
      </c>
      <c r="O809" s="2" t="str">
        <f>IFERROR(IF($B809="","",INDEX(所属情報!$E:$E,MATCH($A809,所属情報!$A:$A,0))),"")</f>
        <v>Osaka International Univ.</v>
      </c>
      <c r="P809" s="2" t="str">
        <f t="shared" si="36"/>
        <v>齊藤　蘭 (2)</v>
      </c>
      <c r="Q809" s="2" t="str">
        <f t="shared" si="37"/>
        <v>ｻｲﾄｳ ﾗﾝ</v>
      </c>
      <c r="R809" s="2" t="str">
        <f t="shared" si="38"/>
        <v>SAITO Ran (04)</v>
      </c>
      <c r="S809" s="2" t="str">
        <f>IFERROR(IF($F809="","",INDEX(リスト!$C:$C,MATCH($F809,リスト!$B:$B,0))),"")</f>
        <v>26</v>
      </c>
      <c r="T809" s="2" t="str">
        <f>IFERROR(IF($K809="","",INDEX(リスト!$F:$F,MATCH($K809,リスト!$E:$E,0))),"")</f>
        <v>JPN</v>
      </c>
      <c r="U809" s="2" t="str">
        <f>IF($B809="","",RIGHT($G809*1000+200+COUNTIF($G$2:$G809,$G809),9))</f>
        <v>040608202</v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>京都共栄学園・京　都</v>
      </c>
    </row>
    <row r="810" spans="1:22" x14ac:dyDescent="0.45">
      <c r="A810" t="s">
        <v>4376</v>
      </c>
      <c r="B810">
        <v>811</v>
      </c>
      <c r="C810" t="s">
        <v>4417</v>
      </c>
      <c r="D810" t="s">
        <v>4418</v>
      </c>
      <c r="E810">
        <v>2</v>
      </c>
      <c r="F810" t="s">
        <v>93</v>
      </c>
      <c r="G810">
        <v>20040714</v>
      </c>
      <c r="H810" t="s">
        <v>4419</v>
      </c>
      <c r="I810" t="s">
        <v>4420</v>
      </c>
      <c r="J810" t="s">
        <v>4421</v>
      </c>
      <c r="K810" t="s">
        <v>141</v>
      </c>
      <c r="L810" t="s">
        <v>93</v>
      </c>
      <c r="M810" t="s">
        <v>1875</v>
      </c>
      <c r="O810" s="2" t="str">
        <f>IFERROR(IF($B810="","",INDEX(所属情報!$E:$E,MATCH($A810,所属情報!$A:$A,0))),"")</f>
        <v>Osaka International Univ.</v>
      </c>
      <c r="P810" s="2" t="str">
        <f t="shared" si="36"/>
        <v>大川　美来 (2)</v>
      </c>
      <c r="Q810" s="2" t="str">
        <f t="shared" si="37"/>
        <v>ｵｵｶﾜ ﾐｺ</v>
      </c>
      <c r="R810" s="2" t="str">
        <f t="shared" si="38"/>
        <v>OKAWA Miko (04)</v>
      </c>
      <c r="S810" s="2" t="str">
        <f>IFERROR(IF($F810="","",INDEX(リスト!$C:$C,MATCH($F810,リスト!$B:$B,0))),"")</f>
        <v>27</v>
      </c>
      <c r="T810" s="2" t="str">
        <f>IFERROR(IF($K810="","",INDEX(リスト!$F:$F,MATCH($K810,リスト!$E:$E,0))),"")</f>
        <v>JPN</v>
      </c>
      <c r="U810" s="2" t="str">
        <f>IF($B810="","",RIGHT($G810*1000+200+COUNTIF($G$2:$G810,$G810),9))</f>
        <v>040714202</v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>摂津・大　阪</v>
      </c>
    </row>
    <row r="811" spans="1:22" x14ac:dyDescent="0.45">
      <c r="A811" t="s">
        <v>4376</v>
      </c>
      <c r="B811">
        <v>812</v>
      </c>
      <c r="C811" t="s">
        <v>4422</v>
      </c>
      <c r="D811" t="s">
        <v>4423</v>
      </c>
      <c r="E811">
        <v>2</v>
      </c>
      <c r="F811" t="s">
        <v>93</v>
      </c>
      <c r="G811">
        <v>20050122</v>
      </c>
      <c r="H811" t="s">
        <v>4424</v>
      </c>
      <c r="I811" t="s">
        <v>1133</v>
      </c>
      <c r="J811" t="s">
        <v>1782</v>
      </c>
      <c r="K811" t="s">
        <v>141</v>
      </c>
      <c r="L811" t="s">
        <v>93</v>
      </c>
      <c r="M811" t="s">
        <v>4425</v>
      </c>
      <c r="O811" s="2" t="str">
        <f>IFERROR(IF($B811="","",INDEX(所属情報!$E:$E,MATCH($A811,所属情報!$A:$A,0))),"")</f>
        <v>Osaka International Univ.</v>
      </c>
      <c r="P811" s="2" t="str">
        <f t="shared" si="36"/>
        <v>東　莉奈 (2)</v>
      </c>
      <c r="Q811" s="2" t="str">
        <f t="shared" si="37"/>
        <v>ﾋｶﾞｼ ﾘﾅ</v>
      </c>
      <c r="R811" s="2" t="str">
        <f t="shared" si="38"/>
        <v>HIGASHI Rina (05)</v>
      </c>
      <c r="S811" s="2" t="str">
        <f>IFERROR(IF($F811="","",INDEX(リスト!$C:$C,MATCH($F811,リスト!$B:$B,0))),"")</f>
        <v>27</v>
      </c>
      <c r="T811" s="2" t="str">
        <f>IFERROR(IF($K811="","",INDEX(リスト!$F:$F,MATCH($K811,リスト!$E:$E,0))),"")</f>
        <v>JPN</v>
      </c>
      <c r="U811" s="2" t="str">
        <f>IF($B811="","",RIGHT($G811*1000+200+COUNTIF($G$2:$G811,$G811),9))</f>
        <v>050122201</v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>枚方津田・大　阪</v>
      </c>
    </row>
    <row r="812" spans="1:22" x14ac:dyDescent="0.45">
      <c r="A812" t="s">
        <v>4376</v>
      </c>
      <c r="B812">
        <v>813</v>
      </c>
      <c r="C812" t="s">
        <v>4426</v>
      </c>
      <c r="D812" t="s">
        <v>4427</v>
      </c>
      <c r="E812">
        <v>2</v>
      </c>
      <c r="F812" t="s">
        <v>91</v>
      </c>
      <c r="G812">
        <v>20040909</v>
      </c>
      <c r="H812" t="s">
        <v>4428</v>
      </c>
      <c r="I812" t="s">
        <v>4429</v>
      </c>
      <c r="J812" t="s">
        <v>1310</v>
      </c>
      <c r="K812" t="s">
        <v>141</v>
      </c>
      <c r="L812" t="s">
        <v>91</v>
      </c>
      <c r="M812" t="s">
        <v>1170</v>
      </c>
      <c r="O812" s="2" t="str">
        <f>IFERROR(IF($B812="","",INDEX(所属情報!$E:$E,MATCH($A812,所属情報!$A:$A,0))),"")</f>
        <v>Osaka International Univ.</v>
      </c>
      <c r="P812" s="2" t="str">
        <f t="shared" si="36"/>
        <v>鍋倉　夢乃 (2)</v>
      </c>
      <c r="Q812" s="2" t="str">
        <f t="shared" si="37"/>
        <v>ﾅﾍﾞｸﾗ ﾕﾒﾉ</v>
      </c>
      <c r="R812" s="2" t="str">
        <f t="shared" si="38"/>
        <v>NABEKURA Yumeno (04)</v>
      </c>
      <c r="S812" s="2" t="str">
        <f>IFERROR(IF($F812="","",INDEX(リスト!$C:$C,MATCH($F812,リスト!$B:$B,0))),"")</f>
        <v>26</v>
      </c>
      <c r="T812" s="2" t="str">
        <f>IFERROR(IF($K812="","",INDEX(リスト!$F:$F,MATCH($K812,リスト!$E:$E,0))),"")</f>
        <v>JPN</v>
      </c>
      <c r="U812" s="2" t="str">
        <f>IF($B812="","",RIGHT($G812*1000+200+COUNTIF($G$2:$G812,$G812),9))</f>
        <v>040909201</v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>京都光華・京　都</v>
      </c>
    </row>
    <row r="813" spans="1:22" x14ac:dyDescent="0.45">
      <c r="A813" t="s">
        <v>4376</v>
      </c>
      <c r="B813">
        <v>814</v>
      </c>
      <c r="C813" t="s">
        <v>4430</v>
      </c>
      <c r="D813" t="s">
        <v>4431</v>
      </c>
      <c r="E813">
        <v>1</v>
      </c>
      <c r="F813" t="s">
        <v>93</v>
      </c>
      <c r="G813">
        <v>20050801</v>
      </c>
      <c r="H813" t="s">
        <v>4432</v>
      </c>
      <c r="I813" t="s">
        <v>4433</v>
      </c>
      <c r="J813" t="s">
        <v>1940</v>
      </c>
      <c r="K813" t="s">
        <v>141</v>
      </c>
      <c r="L813" t="s">
        <v>93</v>
      </c>
      <c r="M813" t="s">
        <v>4434</v>
      </c>
      <c r="O813" s="2" t="str">
        <f>IFERROR(IF($B813="","",INDEX(所属情報!$E:$E,MATCH($A813,所属情報!$A:$A,0))),"")</f>
        <v>Osaka International Univ.</v>
      </c>
      <c r="P813" s="2" t="str">
        <f t="shared" si="36"/>
        <v>塩地　莉夏 (1)</v>
      </c>
      <c r="Q813" s="2" t="str">
        <f t="shared" si="37"/>
        <v>ｼｵｼﾞ ﾏﾘｶ</v>
      </c>
      <c r="R813" s="2" t="str">
        <f t="shared" si="38"/>
        <v>SHIOJI Marika (05)</v>
      </c>
      <c r="S813" s="2" t="str">
        <f>IFERROR(IF($F813="","",INDEX(リスト!$C:$C,MATCH($F813,リスト!$B:$B,0))),"")</f>
        <v>27</v>
      </c>
      <c r="T813" s="2" t="str">
        <f>IFERROR(IF($K813="","",INDEX(リスト!$F:$F,MATCH($K813,リスト!$E:$E,0))),"")</f>
        <v>JPN</v>
      </c>
      <c r="U813" s="2" t="str">
        <f>IF($B813="","",RIGHT($G813*1000+200+COUNTIF($G$2:$G813,$G813),9))</f>
        <v>050801201</v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>千里青雲・大　阪</v>
      </c>
    </row>
    <row r="814" spans="1:22" x14ac:dyDescent="0.45">
      <c r="A814" t="s">
        <v>4376</v>
      </c>
      <c r="B814">
        <v>815</v>
      </c>
      <c r="C814" t="s">
        <v>4435</v>
      </c>
      <c r="D814" t="s">
        <v>4436</v>
      </c>
      <c r="E814">
        <v>1</v>
      </c>
      <c r="F814" t="s">
        <v>93</v>
      </c>
      <c r="G814">
        <v>20050922</v>
      </c>
      <c r="H814" t="s">
        <v>4437</v>
      </c>
      <c r="I814" t="s">
        <v>1351</v>
      </c>
      <c r="J814" t="s">
        <v>1844</v>
      </c>
      <c r="K814" t="s">
        <v>141</v>
      </c>
      <c r="L814" t="s">
        <v>93</v>
      </c>
      <c r="M814" t="s">
        <v>2072</v>
      </c>
      <c r="O814" s="2" t="str">
        <f>IFERROR(IF($B814="","",INDEX(所属情報!$E:$E,MATCH($A814,所属情報!$A:$A,0))),"")</f>
        <v>Osaka International Univ.</v>
      </c>
      <c r="P814" s="2" t="str">
        <f t="shared" si="36"/>
        <v>田中　寿 (1)</v>
      </c>
      <c r="Q814" s="2" t="str">
        <f t="shared" si="37"/>
        <v>ﾀﾅｶ ｽｽﾞ</v>
      </c>
      <c r="R814" s="2" t="str">
        <f t="shared" si="38"/>
        <v>TANAKA Suzu (05)</v>
      </c>
      <c r="S814" s="2" t="str">
        <f>IFERROR(IF($F814="","",INDEX(リスト!$C:$C,MATCH($F814,リスト!$B:$B,0))),"")</f>
        <v>27</v>
      </c>
      <c r="T814" s="2" t="str">
        <f>IFERROR(IF($K814="","",INDEX(リスト!$F:$F,MATCH($K814,リスト!$E:$E,0))),"")</f>
        <v>JPN</v>
      </c>
      <c r="U814" s="2" t="str">
        <f>IF($B814="","",RIGHT($G814*1000+200+COUNTIF($G$2:$G814,$G814),9))</f>
        <v>050922201</v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>桜宮・大　阪</v>
      </c>
    </row>
    <row r="815" spans="1:22" x14ac:dyDescent="0.45">
      <c r="A815" t="s">
        <v>4376</v>
      </c>
      <c r="B815">
        <v>816</v>
      </c>
      <c r="C815" t="s">
        <v>4438</v>
      </c>
      <c r="D815" t="s">
        <v>4439</v>
      </c>
      <c r="E815">
        <v>1</v>
      </c>
      <c r="F815" t="s">
        <v>97</v>
      </c>
      <c r="G815">
        <v>20050930</v>
      </c>
      <c r="H815" t="s">
        <v>4440</v>
      </c>
      <c r="I815" t="s">
        <v>3171</v>
      </c>
      <c r="J815" t="s">
        <v>1001</v>
      </c>
      <c r="K815" t="s">
        <v>141</v>
      </c>
      <c r="L815" t="s">
        <v>97</v>
      </c>
      <c r="M815" t="s">
        <v>4441</v>
      </c>
      <c r="O815" s="2" t="str">
        <f>IFERROR(IF($B815="","",INDEX(所属情報!$E:$E,MATCH($A815,所属情報!$A:$A,0))),"")</f>
        <v>Osaka International Univ.</v>
      </c>
      <c r="P815" s="2" t="str">
        <f t="shared" si="36"/>
        <v>奥田　夕楓 (1)</v>
      </c>
      <c r="Q815" s="2" t="str">
        <f t="shared" si="37"/>
        <v>ｵｸﾀﾞ ﾕｳｶ</v>
      </c>
      <c r="R815" s="2" t="str">
        <f t="shared" si="38"/>
        <v>OKUDA Yuka (05)</v>
      </c>
      <c r="S815" s="2" t="str">
        <f>IFERROR(IF($F815="","",INDEX(リスト!$C:$C,MATCH($F815,リスト!$B:$B,0))),"")</f>
        <v>29</v>
      </c>
      <c r="T815" s="2" t="str">
        <f>IFERROR(IF($K815="","",INDEX(リスト!$F:$F,MATCH($K815,リスト!$E:$E,0))),"")</f>
        <v>JPN</v>
      </c>
      <c r="U815" s="2" t="str">
        <f>IF($B815="","",RIGHT($G815*1000+200+COUNTIF($G$2:$G815,$G815),9))</f>
        <v>050930202</v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>奈良大附属・奈　良</v>
      </c>
    </row>
    <row r="816" spans="1:22" x14ac:dyDescent="0.45">
      <c r="A816" t="s">
        <v>4376</v>
      </c>
      <c r="B816">
        <v>817</v>
      </c>
      <c r="C816" t="s">
        <v>4442</v>
      </c>
      <c r="D816" t="s">
        <v>4443</v>
      </c>
      <c r="E816">
        <v>1</v>
      </c>
      <c r="F816" t="s">
        <v>91</v>
      </c>
      <c r="G816">
        <v>20051110</v>
      </c>
      <c r="H816" t="s">
        <v>4444</v>
      </c>
      <c r="I816" t="s">
        <v>1547</v>
      </c>
      <c r="J816" t="s">
        <v>1253</v>
      </c>
      <c r="K816" t="s">
        <v>141</v>
      </c>
      <c r="L816" t="s">
        <v>91</v>
      </c>
      <c r="M816" t="s">
        <v>1397</v>
      </c>
      <c r="O816" s="2" t="str">
        <f>IFERROR(IF($B816="","",INDEX(所属情報!$E:$E,MATCH($A816,所属情報!$A:$A,0))),"")</f>
        <v>Osaka International Univ.</v>
      </c>
      <c r="P816" s="2" t="str">
        <f t="shared" si="36"/>
        <v>山中　咲輝 (1)</v>
      </c>
      <c r="Q816" s="2" t="str">
        <f t="shared" si="37"/>
        <v>ﾔﾏﾅｶ ｻｷ</v>
      </c>
      <c r="R816" s="2" t="str">
        <f t="shared" si="38"/>
        <v>YAMANAKA Saki (05)</v>
      </c>
      <c r="S816" s="2" t="str">
        <f>IFERROR(IF($F816="","",INDEX(リスト!$C:$C,MATCH($F816,リスト!$B:$B,0))),"")</f>
        <v>26</v>
      </c>
      <c r="T816" s="2" t="str">
        <f>IFERROR(IF($K816="","",INDEX(リスト!$F:$F,MATCH($K816,リスト!$E:$E,0))),"")</f>
        <v>JPN</v>
      </c>
      <c r="U816" s="2" t="str">
        <f>IF($B816="","",RIGHT($G816*1000+200+COUNTIF($G$2:$G816,$G816),9))</f>
        <v>051110201</v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>北稜・京　都</v>
      </c>
    </row>
    <row r="817" spans="1:22" x14ac:dyDescent="0.45">
      <c r="A817" t="s">
        <v>4445</v>
      </c>
      <c r="B817">
        <v>818</v>
      </c>
      <c r="C817" t="s">
        <v>4446</v>
      </c>
      <c r="D817" t="s">
        <v>4447</v>
      </c>
      <c r="E817">
        <v>4</v>
      </c>
      <c r="F817" t="s">
        <v>968</v>
      </c>
      <c r="G817">
        <v>20030317</v>
      </c>
      <c r="H817" t="s">
        <v>4448</v>
      </c>
      <c r="I817" t="s">
        <v>2066</v>
      </c>
      <c r="J817" t="s">
        <v>1534</v>
      </c>
      <c r="K817" t="s">
        <v>141</v>
      </c>
      <c r="L817" t="s">
        <v>91</v>
      </c>
      <c r="M817" t="s">
        <v>4449</v>
      </c>
      <c r="O817" s="2" t="str">
        <f>IFERROR(IF($B817="","",INDEX(所属情報!$E:$E,MATCH($A817,所属情報!$A:$A,0))),"")</f>
        <v>Osaka Univ. of Commerce</v>
      </c>
      <c r="P817" s="2" t="str">
        <f t="shared" si="36"/>
        <v>片山　萌絵 (4)</v>
      </c>
      <c r="Q817" s="2" t="str">
        <f t="shared" si="37"/>
        <v>ｶﾀﾔﾏ ﾓｴ</v>
      </c>
      <c r="R817" s="2" t="str">
        <f t="shared" si="38"/>
        <v>KATAYAMA Moe (03)</v>
      </c>
      <c r="S817" s="2" t="str">
        <f>IFERROR(IF($F817="","",INDEX(リスト!$C:$C,MATCH($F817,リスト!$B:$B,0))),"")</f>
        <v>49</v>
      </c>
      <c r="T817" s="2" t="str">
        <f>IFERROR(IF($K817="","",INDEX(リスト!$F:$F,MATCH($K817,リスト!$E:$E,0))),"")</f>
        <v>JPN</v>
      </c>
      <c r="U817" s="2" t="str">
        <f>IF($B817="","",RIGHT($G817*1000+200+COUNTIF($G$2:$G817,$G817),9))</f>
        <v>030317201</v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>洛西・京　都</v>
      </c>
    </row>
    <row r="818" spans="1:22" x14ac:dyDescent="0.45">
      <c r="A818" t="s">
        <v>4450</v>
      </c>
      <c r="B818">
        <v>819</v>
      </c>
      <c r="C818" t="s">
        <v>4451</v>
      </c>
      <c r="D818" t="s">
        <v>4452</v>
      </c>
      <c r="E818">
        <v>3</v>
      </c>
      <c r="F818" t="s">
        <v>93</v>
      </c>
      <c r="G818">
        <v>20030514</v>
      </c>
      <c r="H818" t="s">
        <v>4453</v>
      </c>
      <c r="I818" t="s">
        <v>1623</v>
      </c>
      <c r="J818" t="s">
        <v>1249</v>
      </c>
      <c r="K818" t="s">
        <v>141</v>
      </c>
      <c r="L818" t="s">
        <v>93</v>
      </c>
      <c r="M818" t="s">
        <v>4454</v>
      </c>
      <c r="O818" s="2" t="str">
        <f>IFERROR(IF($B818="","",INDEX(所属情報!$E:$E,MATCH($A818,所属情報!$A:$A,0))),"")</f>
        <v>Osaka Ohtani Univ.</v>
      </c>
      <c r="P818" s="2" t="str">
        <f t="shared" si="36"/>
        <v>林　怜 (3)</v>
      </c>
      <c r="Q818" s="2" t="str">
        <f t="shared" si="37"/>
        <v>ﾊﾔｼ ﾚｲ</v>
      </c>
      <c r="R818" s="2" t="str">
        <f t="shared" si="38"/>
        <v>HAYASHI Rei (03)</v>
      </c>
      <c r="S818" s="2" t="str">
        <f>IFERROR(IF($F818="","",INDEX(リスト!$C:$C,MATCH($F818,リスト!$B:$B,0))),"")</f>
        <v>27</v>
      </c>
      <c r="T818" s="2" t="str">
        <f>IFERROR(IF($K818="","",INDEX(リスト!$F:$F,MATCH($K818,リスト!$E:$E,0))),"")</f>
        <v>JPN</v>
      </c>
      <c r="U818" s="2" t="str">
        <f>IF($B818="","",RIGHT($G818*1000+200+COUNTIF($G$2:$G818,$G818),9))</f>
        <v>030514201</v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>藤井寺・大　阪</v>
      </c>
    </row>
    <row r="819" spans="1:22" x14ac:dyDescent="0.45">
      <c r="A819" t="s">
        <v>4450</v>
      </c>
      <c r="B819">
        <v>820</v>
      </c>
      <c r="C819" t="s">
        <v>4455</v>
      </c>
      <c r="D819" t="s">
        <v>4456</v>
      </c>
      <c r="E819">
        <v>3</v>
      </c>
      <c r="F819" t="s">
        <v>93</v>
      </c>
      <c r="G819">
        <v>20040211</v>
      </c>
      <c r="H819" t="s">
        <v>4457</v>
      </c>
      <c r="I819" t="s">
        <v>3785</v>
      </c>
      <c r="J819" t="s">
        <v>4458</v>
      </c>
      <c r="K819" t="s">
        <v>141</v>
      </c>
      <c r="L819" t="s">
        <v>93</v>
      </c>
      <c r="M819" t="s">
        <v>4364</v>
      </c>
      <c r="O819" s="2" t="str">
        <f>IFERROR(IF($B819="","",INDEX(所属情報!$E:$E,MATCH($A819,所属情報!$A:$A,0))),"")</f>
        <v>Osaka Ohtani Univ.</v>
      </c>
      <c r="P819" s="2" t="str">
        <f t="shared" si="36"/>
        <v>堀　日和 (3)</v>
      </c>
      <c r="Q819" s="2" t="str">
        <f t="shared" si="37"/>
        <v>ﾎﾘ ﾋﾖﾘ</v>
      </c>
      <c r="R819" s="2" t="str">
        <f t="shared" si="38"/>
        <v>HORI Hiyori (04)</v>
      </c>
      <c r="S819" s="2" t="str">
        <f>IFERROR(IF($F819="","",INDEX(リスト!$C:$C,MATCH($F819,リスト!$B:$B,0))),"")</f>
        <v>27</v>
      </c>
      <c r="T819" s="2" t="str">
        <f>IFERROR(IF($K819="","",INDEX(リスト!$F:$F,MATCH($K819,リスト!$E:$E,0))),"")</f>
        <v>JPN</v>
      </c>
      <c r="U819" s="2" t="str">
        <f>IF($B819="","",RIGHT($G819*1000+200+COUNTIF($G$2:$G819,$G819),9))</f>
        <v>040211202</v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>阿倍野・大　阪</v>
      </c>
    </row>
    <row r="820" spans="1:22" x14ac:dyDescent="0.45">
      <c r="A820" t="s">
        <v>4450</v>
      </c>
      <c r="B820">
        <v>821</v>
      </c>
      <c r="C820" t="s">
        <v>4459</v>
      </c>
      <c r="D820" t="s">
        <v>4460</v>
      </c>
      <c r="E820">
        <v>3</v>
      </c>
      <c r="F820" t="s">
        <v>93</v>
      </c>
      <c r="G820">
        <v>20030630</v>
      </c>
      <c r="H820" t="s">
        <v>4461</v>
      </c>
      <c r="I820" t="s">
        <v>4462</v>
      </c>
      <c r="J820" t="s">
        <v>1225</v>
      </c>
      <c r="K820" t="s">
        <v>141</v>
      </c>
      <c r="L820" t="s">
        <v>93</v>
      </c>
      <c r="M820" t="s">
        <v>4463</v>
      </c>
      <c r="O820" s="2" t="str">
        <f>IFERROR(IF($B820="","",INDEX(所属情報!$E:$E,MATCH($A820,所属情報!$A:$A,0))),"")</f>
        <v>Osaka Ohtani Univ.</v>
      </c>
      <c r="P820" s="2" t="str">
        <f t="shared" si="36"/>
        <v>松林　心優 (3)</v>
      </c>
      <c r="Q820" s="2" t="str">
        <f t="shared" si="37"/>
        <v>ﾏﾂﾊﾞﾔｼ ﾐﾕ</v>
      </c>
      <c r="R820" s="2" t="str">
        <f t="shared" si="38"/>
        <v>MATSUBAYASHI Miyu (03)</v>
      </c>
      <c r="S820" s="2" t="str">
        <f>IFERROR(IF($F820="","",INDEX(リスト!$C:$C,MATCH($F820,リスト!$B:$B,0))),"")</f>
        <v>27</v>
      </c>
      <c r="T820" s="2" t="str">
        <f>IFERROR(IF($K820="","",INDEX(リスト!$F:$F,MATCH($K820,リスト!$E:$E,0))),"")</f>
        <v>JPN</v>
      </c>
      <c r="U820" s="2" t="str">
        <f>IF($B820="","",RIGHT($G820*1000+200+COUNTIF($G$2:$G820,$G820),9))</f>
        <v>030630201</v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>相愛・大　阪</v>
      </c>
    </row>
    <row r="821" spans="1:22" x14ac:dyDescent="0.45">
      <c r="A821" t="s">
        <v>4450</v>
      </c>
      <c r="B821">
        <v>822</v>
      </c>
      <c r="C821" t="s">
        <v>4464</v>
      </c>
      <c r="D821" t="s">
        <v>4465</v>
      </c>
      <c r="E821">
        <v>2</v>
      </c>
      <c r="F821" t="s">
        <v>93</v>
      </c>
      <c r="G821">
        <v>20050218</v>
      </c>
      <c r="H821" t="s">
        <v>4466</v>
      </c>
      <c r="I821" t="s">
        <v>4467</v>
      </c>
      <c r="J821" t="s">
        <v>2597</v>
      </c>
      <c r="K821" t="s">
        <v>141</v>
      </c>
      <c r="L821" t="s">
        <v>93</v>
      </c>
      <c r="M821" t="s">
        <v>3898</v>
      </c>
      <c r="O821" s="2" t="str">
        <f>IFERROR(IF($B821="","",INDEX(所属情報!$E:$E,MATCH($A821,所属情報!$A:$A,0))),"")</f>
        <v>Osaka Ohtani Univ.</v>
      </c>
      <c r="P821" s="2" t="str">
        <f t="shared" si="36"/>
        <v>上原　凛 (2)</v>
      </c>
      <c r="Q821" s="2" t="str">
        <f t="shared" si="37"/>
        <v>ｳｴﾊﾗ ﾘﾝ</v>
      </c>
      <c r="R821" s="2" t="str">
        <f t="shared" si="38"/>
        <v>UEHARA Rin (05)</v>
      </c>
      <c r="S821" s="2" t="str">
        <f>IFERROR(IF($F821="","",INDEX(リスト!$C:$C,MATCH($F821,リスト!$B:$B,0))),"")</f>
        <v>27</v>
      </c>
      <c r="T821" s="2" t="str">
        <f>IFERROR(IF($K821="","",INDEX(リスト!$F:$F,MATCH($K821,リスト!$E:$E,0))),"")</f>
        <v>JPN</v>
      </c>
      <c r="U821" s="2" t="str">
        <f>IF($B821="","",RIGHT($G821*1000+200+COUNTIF($G$2:$G821,$G821),9))</f>
        <v>050218202</v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>佐野・大　阪</v>
      </c>
    </row>
    <row r="822" spans="1:22" x14ac:dyDescent="0.45">
      <c r="A822" t="s">
        <v>4468</v>
      </c>
      <c r="B822">
        <v>823</v>
      </c>
      <c r="C822" t="s">
        <v>4469</v>
      </c>
      <c r="D822" t="s">
        <v>4470</v>
      </c>
      <c r="E822">
        <v>4</v>
      </c>
      <c r="F822" t="s">
        <v>93</v>
      </c>
      <c r="G822">
        <v>20020812</v>
      </c>
      <c r="H822" t="s">
        <v>4471</v>
      </c>
      <c r="I822" t="s">
        <v>712</v>
      </c>
      <c r="J822" t="s">
        <v>4472</v>
      </c>
      <c r="K822" t="s">
        <v>141</v>
      </c>
      <c r="L822" t="s">
        <v>93</v>
      </c>
      <c r="M822" t="s">
        <v>1144</v>
      </c>
      <c r="O822" s="2" t="str">
        <f>IFERROR(IF($B822="","",INDEX(所属情報!$E:$E,MATCH($A822,所属情報!$A:$A,0))),"")</f>
        <v>Yamato Univ.</v>
      </c>
      <c r="P822" s="2" t="str">
        <f t="shared" si="36"/>
        <v>藤田　吉乃 (4)</v>
      </c>
      <c r="Q822" s="2" t="str">
        <f t="shared" si="37"/>
        <v>ﾌｼﾞﾀ ﾖｼﾉ</v>
      </c>
      <c r="R822" s="2" t="str">
        <f t="shared" si="38"/>
        <v>FUJITA Yoshino (02)</v>
      </c>
      <c r="S822" s="2" t="str">
        <f>IFERROR(IF($F822="","",INDEX(リスト!$C:$C,MATCH($F822,リスト!$B:$B,0))),"")</f>
        <v>27</v>
      </c>
      <c r="T822" s="2" t="str">
        <f>IFERROR(IF($K822="","",INDEX(リスト!$F:$F,MATCH($K822,リスト!$E:$E,0))),"")</f>
        <v>JPN</v>
      </c>
      <c r="U822" s="2" t="str">
        <f>IF($B822="","",RIGHT($G822*1000+200+COUNTIF($G$2:$G822,$G822),9))</f>
        <v>020812201</v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>大阪桐蔭・大　阪</v>
      </c>
    </row>
    <row r="823" spans="1:22" x14ac:dyDescent="0.45">
      <c r="A823" t="s">
        <v>4468</v>
      </c>
      <c r="B823">
        <v>824</v>
      </c>
      <c r="C823" t="s">
        <v>4473</v>
      </c>
      <c r="D823" t="s">
        <v>4474</v>
      </c>
      <c r="E823">
        <v>3</v>
      </c>
      <c r="F823" t="s">
        <v>93</v>
      </c>
      <c r="G823">
        <v>20040116</v>
      </c>
      <c r="H823" t="s">
        <v>4475</v>
      </c>
      <c r="I823" t="s">
        <v>1123</v>
      </c>
      <c r="J823" t="s">
        <v>1629</v>
      </c>
      <c r="K823" t="s">
        <v>141</v>
      </c>
      <c r="L823" t="s">
        <v>93</v>
      </c>
      <c r="M823" t="s">
        <v>2072</v>
      </c>
      <c r="O823" s="2" t="str">
        <f>IFERROR(IF($B823="","",INDEX(所属情報!$E:$E,MATCH($A823,所属情報!$A:$A,0))),"")</f>
        <v>Yamato Univ.</v>
      </c>
      <c r="P823" s="2" t="str">
        <f t="shared" si="36"/>
        <v>仲野　舞 (3)</v>
      </c>
      <c r="Q823" s="2" t="str">
        <f t="shared" si="37"/>
        <v>ﾅｶﾉ ﾏｲ</v>
      </c>
      <c r="R823" s="2" t="str">
        <f t="shared" si="38"/>
        <v>NAKANO Mai (04)</v>
      </c>
      <c r="S823" s="2" t="str">
        <f>IFERROR(IF($F823="","",INDEX(リスト!$C:$C,MATCH($F823,リスト!$B:$B,0))),"")</f>
        <v>27</v>
      </c>
      <c r="T823" s="2" t="str">
        <f>IFERROR(IF($K823="","",INDEX(リスト!$F:$F,MATCH($K823,リスト!$E:$E,0))),"")</f>
        <v>JPN</v>
      </c>
      <c r="U823" s="2" t="str">
        <f>IF($B823="","",RIGHT($G823*1000+200+COUNTIF($G$2:$G823,$G823),9))</f>
        <v>040116202</v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>桜宮・大　阪</v>
      </c>
    </row>
    <row r="824" spans="1:22" x14ac:dyDescent="0.45">
      <c r="A824" t="s">
        <v>4468</v>
      </c>
      <c r="B824">
        <v>825</v>
      </c>
      <c r="C824" t="s">
        <v>4476</v>
      </c>
      <c r="D824" t="s">
        <v>4477</v>
      </c>
      <c r="E824">
        <v>4</v>
      </c>
      <c r="F824" t="s">
        <v>93</v>
      </c>
      <c r="G824">
        <v>20010623</v>
      </c>
      <c r="H824" t="s">
        <v>4478</v>
      </c>
      <c r="I824" t="s">
        <v>4479</v>
      </c>
      <c r="J824" t="s">
        <v>4480</v>
      </c>
      <c r="K824" t="s">
        <v>141</v>
      </c>
      <c r="L824" t="s">
        <v>119</v>
      </c>
      <c r="M824" t="s">
        <v>4481</v>
      </c>
      <c r="O824" s="2" t="str">
        <f>IFERROR(IF($B824="","",INDEX(所属情報!$E:$E,MATCH($A824,所属情報!$A:$A,0))),"")</f>
        <v>Yamato Univ.</v>
      </c>
      <c r="P824" s="2" t="str">
        <f t="shared" si="36"/>
        <v>末永　聖佳 (4)</v>
      </c>
      <c r="Q824" s="2" t="str">
        <f t="shared" si="37"/>
        <v>ｽｴﾅｶﾞ ｷﾖｶ</v>
      </c>
      <c r="R824" s="2" t="str">
        <f t="shared" si="38"/>
        <v>SUENAGA Kiyoka (01)</v>
      </c>
      <c r="S824" s="2" t="str">
        <f>IFERROR(IF($F824="","",INDEX(リスト!$C:$C,MATCH($F824,リスト!$B:$B,0))),"")</f>
        <v>27</v>
      </c>
      <c r="T824" s="2" t="str">
        <f>IFERROR(IF($K824="","",INDEX(リスト!$F:$F,MATCH($K824,リスト!$E:$E,0))),"")</f>
        <v>JPN</v>
      </c>
      <c r="U824" s="2" t="str">
        <f>IF($B824="","",RIGHT($G824*1000+200+COUNTIF($G$2:$G824,$G824),9))</f>
        <v>010623201</v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>西南学院・福　岡</v>
      </c>
    </row>
    <row r="825" spans="1:22" x14ac:dyDescent="0.45">
      <c r="A825" t="s">
        <v>4468</v>
      </c>
      <c r="B825">
        <v>826</v>
      </c>
      <c r="C825" t="s">
        <v>4482</v>
      </c>
      <c r="D825" t="s">
        <v>4483</v>
      </c>
      <c r="E825">
        <v>3</v>
      </c>
      <c r="F825" t="s">
        <v>93</v>
      </c>
      <c r="G825">
        <v>20030915</v>
      </c>
      <c r="H825" t="s">
        <v>4484</v>
      </c>
      <c r="I825" t="s">
        <v>4485</v>
      </c>
      <c r="J825" t="s">
        <v>965</v>
      </c>
      <c r="K825" t="s">
        <v>141</v>
      </c>
      <c r="L825" t="s">
        <v>93</v>
      </c>
      <c r="M825" t="s">
        <v>3898</v>
      </c>
      <c r="O825" s="2" t="str">
        <f>IFERROR(IF($B825="","",INDEX(所属情報!$E:$E,MATCH($A825,所属情報!$A:$A,0))),"")</f>
        <v>Yamato Univ.</v>
      </c>
      <c r="P825" s="2" t="str">
        <f t="shared" si="36"/>
        <v>栗原　愛 (3)</v>
      </c>
      <c r="Q825" s="2" t="str">
        <f t="shared" si="37"/>
        <v>ｸﾘﾊﾗ ｱｲ</v>
      </c>
      <c r="R825" s="2" t="str">
        <f t="shared" si="38"/>
        <v>KURIHARA Ai (03)</v>
      </c>
      <c r="S825" s="2" t="str">
        <f>IFERROR(IF($F825="","",INDEX(リスト!$C:$C,MATCH($F825,リスト!$B:$B,0))),"")</f>
        <v>27</v>
      </c>
      <c r="T825" s="2" t="str">
        <f>IFERROR(IF($K825="","",INDEX(リスト!$F:$F,MATCH($K825,リスト!$E:$E,0))),"")</f>
        <v>JPN</v>
      </c>
      <c r="U825" s="2" t="str">
        <f>IF($B825="","",RIGHT($G825*1000+200+COUNTIF($G$2:$G825,$G825),9))</f>
        <v>030915201</v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>佐野・大　阪</v>
      </c>
    </row>
    <row r="826" spans="1:22" x14ac:dyDescent="0.45">
      <c r="A826" t="s">
        <v>4468</v>
      </c>
      <c r="B826">
        <v>827</v>
      </c>
      <c r="C826" t="s">
        <v>4486</v>
      </c>
      <c r="D826" t="s">
        <v>4487</v>
      </c>
      <c r="E826">
        <v>3</v>
      </c>
      <c r="F826" t="s">
        <v>93</v>
      </c>
      <c r="G826">
        <v>20031014</v>
      </c>
      <c r="H826" t="s">
        <v>4488</v>
      </c>
      <c r="I826" t="s">
        <v>4489</v>
      </c>
      <c r="J826" t="s">
        <v>891</v>
      </c>
      <c r="K826" t="s">
        <v>141</v>
      </c>
      <c r="L826" t="s">
        <v>93</v>
      </c>
      <c r="M826" t="s">
        <v>1795</v>
      </c>
      <c r="O826" s="2" t="str">
        <f>IFERROR(IF($B826="","",INDEX(所属情報!$E:$E,MATCH($A826,所属情報!$A:$A,0))),"")</f>
        <v>Yamato Univ.</v>
      </c>
      <c r="P826" s="2" t="str">
        <f t="shared" si="36"/>
        <v>徳原　麻友 (3)</v>
      </c>
      <c r="Q826" s="2" t="str">
        <f t="shared" si="37"/>
        <v>ﾄｸﾊﾗ ﾏﾕ</v>
      </c>
      <c r="R826" s="2" t="str">
        <f t="shared" si="38"/>
        <v>TOKUHARA Mayu (03)</v>
      </c>
      <c r="S826" s="2" t="str">
        <f>IFERROR(IF($F826="","",INDEX(リスト!$C:$C,MATCH($F826,リスト!$B:$B,0))),"")</f>
        <v>27</v>
      </c>
      <c r="T826" s="2" t="str">
        <f>IFERROR(IF($K826="","",INDEX(リスト!$F:$F,MATCH($K826,リスト!$E:$E,0))),"")</f>
        <v>JPN</v>
      </c>
      <c r="U826" s="2" t="str">
        <f>IF($B826="","",RIGHT($G826*1000+200+COUNTIF($G$2:$G826,$G826),9))</f>
        <v>031014201</v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>箕面自由学園・大　阪</v>
      </c>
    </row>
    <row r="827" spans="1:22" x14ac:dyDescent="0.45">
      <c r="A827" t="s">
        <v>4468</v>
      </c>
      <c r="B827">
        <v>828</v>
      </c>
      <c r="C827" t="s">
        <v>4490</v>
      </c>
      <c r="D827" t="s">
        <v>4491</v>
      </c>
      <c r="E827">
        <v>3</v>
      </c>
      <c r="F827" t="s">
        <v>93</v>
      </c>
      <c r="G827">
        <v>20040109</v>
      </c>
      <c r="H827" t="s">
        <v>4492</v>
      </c>
      <c r="I827" t="s">
        <v>4493</v>
      </c>
      <c r="J827" t="s">
        <v>1239</v>
      </c>
      <c r="K827" t="s">
        <v>141</v>
      </c>
      <c r="L827" t="s">
        <v>93</v>
      </c>
      <c r="M827" t="s">
        <v>4434</v>
      </c>
      <c r="O827" s="2" t="str">
        <f>IFERROR(IF($B827="","",INDEX(所属情報!$E:$E,MATCH($A827,所属情報!$A:$A,0))),"")</f>
        <v>Yamato Univ.</v>
      </c>
      <c r="P827" s="2" t="str">
        <f t="shared" si="36"/>
        <v>高原　ひなた (3)</v>
      </c>
      <c r="Q827" s="2" t="str">
        <f t="shared" si="37"/>
        <v>ﾀｶﾊﾗ ﾋﾅﾀ</v>
      </c>
      <c r="R827" s="2" t="str">
        <f t="shared" si="38"/>
        <v>TAKAHARA Hinata (04)</v>
      </c>
      <c r="S827" s="2" t="str">
        <f>IFERROR(IF($F827="","",INDEX(リスト!$C:$C,MATCH($F827,リスト!$B:$B,0))),"")</f>
        <v>27</v>
      </c>
      <c r="T827" s="2" t="str">
        <f>IFERROR(IF($K827="","",INDEX(リスト!$F:$F,MATCH($K827,リスト!$E:$E,0))),"")</f>
        <v>JPN</v>
      </c>
      <c r="U827" s="2" t="str">
        <f>IF($B827="","",RIGHT($G827*1000+200+COUNTIF($G$2:$G827,$G827),9))</f>
        <v>040109201</v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>千里青雲・大　阪</v>
      </c>
    </row>
    <row r="828" spans="1:22" x14ac:dyDescent="0.45">
      <c r="A828" t="s">
        <v>4468</v>
      </c>
      <c r="B828">
        <v>829</v>
      </c>
      <c r="C828" t="s">
        <v>4494</v>
      </c>
      <c r="D828" t="s">
        <v>4495</v>
      </c>
      <c r="E828">
        <v>2</v>
      </c>
      <c r="F828" t="s">
        <v>93</v>
      </c>
      <c r="G828">
        <v>20040813</v>
      </c>
      <c r="H828" t="s">
        <v>4496</v>
      </c>
      <c r="I828" t="s">
        <v>4497</v>
      </c>
      <c r="J828" t="s">
        <v>891</v>
      </c>
      <c r="K828" t="s">
        <v>141</v>
      </c>
      <c r="L828" t="s">
        <v>93</v>
      </c>
      <c r="M828" t="s">
        <v>4498</v>
      </c>
      <c r="O828" s="2" t="str">
        <f>IFERROR(IF($B828="","",INDEX(所属情報!$E:$E,MATCH($A828,所属情報!$A:$A,0))),"")</f>
        <v>Yamato Univ.</v>
      </c>
      <c r="P828" s="2" t="str">
        <f t="shared" si="36"/>
        <v>土田　真由 (2)</v>
      </c>
      <c r="Q828" s="2" t="str">
        <f t="shared" si="37"/>
        <v>ﾂﾁﾀﾞ ﾏﾕ</v>
      </c>
      <c r="R828" s="2" t="str">
        <f t="shared" si="38"/>
        <v>TSUCHIDA Mayu (04)</v>
      </c>
      <c r="S828" s="2" t="str">
        <f>IFERROR(IF($F828="","",INDEX(リスト!$C:$C,MATCH($F828,リスト!$B:$B,0))),"")</f>
        <v>27</v>
      </c>
      <c r="T828" s="2" t="str">
        <f>IFERROR(IF($K828="","",INDEX(リスト!$F:$F,MATCH($K828,リスト!$E:$E,0))),"")</f>
        <v>JPN</v>
      </c>
      <c r="U828" s="2" t="str">
        <f>IF($B828="","",RIGHT($G828*1000+200+COUNTIF($G$2:$G828,$G828),9))</f>
        <v>040813203</v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>履正社・大　阪</v>
      </c>
    </row>
    <row r="829" spans="1:22" x14ac:dyDescent="0.45">
      <c r="A829" t="s">
        <v>4499</v>
      </c>
      <c r="B829">
        <v>830</v>
      </c>
      <c r="C829" t="s">
        <v>4500</v>
      </c>
      <c r="D829" t="s">
        <v>4501</v>
      </c>
      <c r="E829">
        <v>2</v>
      </c>
      <c r="F829" t="s">
        <v>93</v>
      </c>
      <c r="G829">
        <v>20041020</v>
      </c>
      <c r="H829" t="s">
        <v>4502</v>
      </c>
      <c r="I829" t="s">
        <v>3182</v>
      </c>
      <c r="J829" t="s">
        <v>4503</v>
      </c>
      <c r="K829" t="s">
        <v>141</v>
      </c>
      <c r="L829" t="s">
        <v>105</v>
      </c>
      <c r="M829" t="s">
        <v>2128</v>
      </c>
      <c r="O829" s="2" t="str">
        <f>IFERROR(IF($B829="","",INDEX(所属情報!$E:$E,MATCH($A829,所属情報!$A:$A,0))),"")</f>
        <v>Otemon Gakuin Univ.</v>
      </c>
      <c r="P829" s="2" t="str">
        <f t="shared" si="36"/>
        <v>黒川　香津 (2)</v>
      </c>
      <c r="Q829" s="2" t="str">
        <f t="shared" si="37"/>
        <v>ｸﾛｶﾜ ｶﾂﾞ</v>
      </c>
      <c r="R829" s="2" t="str">
        <f t="shared" si="38"/>
        <v>KUROKAWA Kazu (04)</v>
      </c>
      <c r="S829" s="2" t="str">
        <f>IFERROR(IF($F829="","",INDEX(リスト!$C:$C,MATCH($F829,リスト!$B:$B,0))),"")</f>
        <v>27</v>
      </c>
      <c r="T829" s="2" t="str">
        <f>IFERROR(IF($K829="","",INDEX(リスト!$F:$F,MATCH($K829,リスト!$E:$E,0))),"")</f>
        <v>JPN</v>
      </c>
      <c r="U829" s="2" t="str">
        <f>IF($B829="","",RIGHT($G829*1000+200+COUNTIF($G$2:$G829,$G829),9))</f>
        <v>041020201</v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>玉野光南・岡　山</v>
      </c>
    </row>
    <row r="830" spans="1:22" x14ac:dyDescent="0.45">
      <c r="A830" t="s">
        <v>4504</v>
      </c>
      <c r="B830">
        <v>831</v>
      </c>
      <c r="C830" t="s">
        <v>4505</v>
      </c>
      <c r="D830" t="s">
        <v>4506</v>
      </c>
      <c r="E830">
        <v>4</v>
      </c>
      <c r="F830" t="s">
        <v>93</v>
      </c>
      <c r="G830">
        <v>20021119</v>
      </c>
      <c r="H830" t="s">
        <v>4507</v>
      </c>
      <c r="I830" t="s">
        <v>4508</v>
      </c>
      <c r="J830" t="s">
        <v>1001</v>
      </c>
      <c r="K830" t="s">
        <v>141</v>
      </c>
      <c r="L830" t="s">
        <v>93</v>
      </c>
      <c r="M830" t="s">
        <v>2508</v>
      </c>
      <c r="O830" s="2" t="str">
        <f>IFERROR(IF($B830="","",INDEX(所属情報!$E:$E,MATCH($A830,所属情報!$A:$A,0))),"")</f>
        <v>Doshisha Women's Coll. of Liberal Arts</v>
      </c>
      <c r="P830" s="2" t="str">
        <f t="shared" si="36"/>
        <v>竹　優花 (4)</v>
      </c>
      <c r="Q830" s="2" t="str">
        <f t="shared" si="37"/>
        <v>ﾀｹ ﾕｳｶ</v>
      </c>
      <c r="R830" s="2" t="str">
        <f t="shared" si="38"/>
        <v>TAKE Yuka (02)</v>
      </c>
      <c r="S830" s="2" t="str">
        <f>IFERROR(IF($F830="","",INDEX(リスト!$C:$C,MATCH($F830,リスト!$B:$B,0))),"")</f>
        <v>27</v>
      </c>
      <c r="T830" s="2" t="str">
        <f>IFERROR(IF($K830="","",INDEX(リスト!$F:$F,MATCH($K830,リスト!$E:$E,0))),"")</f>
        <v>JPN</v>
      </c>
      <c r="U830" s="2" t="str">
        <f>IF($B830="","",RIGHT($G830*1000+200+COUNTIF($G$2:$G830,$G830),9))</f>
        <v>021119202</v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>八尾・大　阪</v>
      </c>
    </row>
    <row r="831" spans="1:22" x14ac:dyDescent="0.45">
      <c r="A831" t="s">
        <v>4504</v>
      </c>
      <c r="B831">
        <v>832</v>
      </c>
      <c r="C831" t="s">
        <v>4509</v>
      </c>
      <c r="D831" t="s">
        <v>4510</v>
      </c>
      <c r="E831">
        <v>4</v>
      </c>
      <c r="F831" t="s">
        <v>93</v>
      </c>
      <c r="G831">
        <v>20021106</v>
      </c>
      <c r="H831" t="s">
        <v>4511</v>
      </c>
      <c r="I831" t="s">
        <v>2378</v>
      </c>
      <c r="J831" t="s">
        <v>1912</v>
      </c>
      <c r="K831" t="s">
        <v>141</v>
      </c>
      <c r="L831" t="s">
        <v>93</v>
      </c>
      <c r="M831" t="s">
        <v>2530</v>
      </c>
      <c r="O831" s="2" t="str">
        <f>IFERROR(IF($B831="","",INDEX(所属情報!$E:$E,MATCH($A831,所属情報!$A:$A,0))),"")</f>
        <v>Doshisha Women's Coll. of Liberal Arts</v>
      </c>
      <c r="P831" s="2" t="str">
        <f t="shared" si="36"/>
        <v>安藤　妃那 (4)</v>
      </c>
      <c r="Q831" s="2" t="str">
        <f t="shared" si="37"/>
        <v>ｱﾝﾄﾞｳ ﾋﾅ</v>
      </c>
      <c r="R831" s="2" t="str">
        <f t="shared" si="38"/>
        <v>ANDO Hina (02)</v>
      </c>
      <c r="S831" s="2" t="str">
        <f>IFERROR(IF($F831="","",INDEX(リスト!$C:$C,MATCH($F831,リスト!$B:$B,0))),"")</f>
        <v>27</v>
      </c>
      <c r="T831" s="2" t="str">
        <f>IFERROR(IF($K831="","",INDEX(リスト!$F:$F,MATCH($K831,リスト!$E:$E,0))),"")</f>
        <v>JPN</v>
      </c>
      <c r="U831" s="2" t="str">
        <f>IF($B831="","",RIGHT($G831*1000+200+COUNTIF($G$2:$G831,$G831),9))</f>
        <v>021106201</v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>同志社香里・大　阪</v>
      </c>
    </row>
    <row r="832" spans="1:22" x14ac:dyDescent="0.45">
      <c r="A832" t="s">
        <v>4504</v>
      </c>
      <c r="B832">
        <v>833</v>
      </c>
      <c r="C832" t="s">
        <v>4512</v>
      </c>
      <c r="D832" t="s">
        <v>4513</v>
      </c>
      <c r="E832">
        <v>3</v>
      </c>
      <c r="F832" t="s">
        <v>95</v>
      </c>
      <c r="G832">
        <v>20031112</v>
      </c>
      <c r="H832" t="s">
        <v>4514</v>
      </c>
      <c r="I832" t="s">
        <v>4515</v>
      </c>
      <c r="J832" t="s">
        <v>873</v>
      </c>
      <c r="K832" t="s">
        <v>141</v>
      </c>
      <c r="L832" t="s">
        <v>95</v>
      </c>
      <c r="M832" t="s">
        <v>1941</v>
      </c>
      <c r="O832" s="2" t="str">
        <f>IFERROR(IF($B832="","",INDEX(所属情報!$E:$E,MATCH($A832,所属情報!$A:$A,0))),"")</f>
        <v>Doshisha Women's Coll. of Liberal Arts</v>
      </c>
      <c r="P832" s="2" t="str">
        <f t="shared" si="36"/>
        <v>豊瀬　綾野 (3)</v>
      </c>
      <c r="Q832" s="2" t="str">
        <f t="shared" si="37"/>
        <v>ﾄﾖｾ ｱﾔﾉ</v>
      </c>
      <c r="R832" s="2" t="str">
        <f t="shared" si="38"/>
        <v>TOYOSE Ayano (03)</v>
      </c>
      <c r="S832" s="2" t="str">
        <f>IFERROR(IF($F832="","",INDEX(リスト!$C:$C,MATCH($F832,リスト!$B:$B,0))),"")</f>
        <v>28</v>
      </c>
      <c r="T832" s="2" t="str">
        <f>IFERROR(IF($K832="","",INDEX(リスト!$F:$F,MATCH($K832,リスト!$E:$E,0))),"")</f>
        <v>JPN</v>
      </c>
      <c r="U832" s="2" t="str">
        <f>IF($B832="","",RIGHT($G832*1000+200+COUNTIF($G$2:$G832,$G832),9))</f>
        <v>031112201</v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>小野・兵　庫</v>
      </c>
    </row>
    <row r="833" spans="1:22" x14ac:dyDescent="0.45">
      <c r="A833" t="s">
        <v>4504</v>
      </c>
      <c r="B833">
        <v>834</v>
      </c>
      <c r="C833" t="s">
        <v>4516</v>
      </c>
      <c r="D833" t="s">
        <v>4517</v>
      </c>
      <c r="E833">
        <v>3</v>
      </c>
      <c r="F833" t="s">
        <v>97</v>
      </c>
      <c r="G833">
        <v>20030602</v>
      </c>
      <c r="H833" t="s">
        <v>4518</v>
      </c>
      <c r="I833" t="s">
        <v>4519</v>
      </c>
      <c r="J833" t="s">
        <v>4520</v>
      </c>
      <c r="K833" t="s">
        <v>141</v>
      </c>
      <c r="L833" t="s">
        <v>97</v>
      </c>
      <c r="M833" t="s">
        <v>2385</v>
      </c>
      <c r="O833" s="2" t="str">
        <f>IFERROR(IF($B833="","",INDEX(所属情報!$E:$E,MATCH($A833,所属情報!$A:$A,0))),"")</f>
        <v>Doshisha Women's Coll. of Liberal Arts</v>
      </c>
      <c r="P833" s="2" t="str">
        <f t="shared" si="36"/>
        <v>石戸　知奈 (3)</v>
      </c>
      <c r="Q833" s="2" t="str">
        <f t="shared" si="37"/>
        <v>ｲｼﾄﾞ ﾁﾅ</v>
      </c>
      <c r="R833" s="2" t="str">
        <f t="shared" si="38"/>
        <v>ISHIDO China (03)</v>
      </c>
      <c r="S833" s="2" t="str">
        <f>IFERROR(IF($F833="","",INDEX(リスト!$C:$C,MATCH($F833,リスト!$B:$B,0))),"")</f>
        <v>29</v>
      </c>
      <c r="T833" s="2" t="str">
        <f>IFERROR(IF($K833="","",INDEX(リスト!$F:$F,MATCH($K833,リスト!$E:$E,0))),"")</f>
        <v>JPN</v>
      </c>
      <c r="U833" s="2" t="str">
        <f>IF($B833="","",RIGHT($G833*1000+200+COUNTIF($G$2:$G833,$G833),9))</f>
        <v>030602203</v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>畝傍・奈　良</v>
      </c>
    </row>
    <row r="834" spans="1:22" x14ac:dyDescent="0.45">
      <c r="A834" t="s">
        <v>4504</v>
      </c>
      <c r="B834">
        <v>835</v>
      </c>
      <c r="C834" t="s">
        <v>4521</v>
      </c>
      <c r="D834" t="s">
        <v>4522</v>
      </c>
      <c r="E834">
        <v>3</v>
      </c>
      <c r="F834" t="s">
        <v>968</v>
      </c>
      <c r="G834">
        <v>20030622</v>
      </c>
      <c r="H834" t="s">
        <v>4523</v>
      </c>
      <c r="I834" t="s">
        <v>920</v>
      </c>
      <c r="J834" t="s">
        <v>2993</v>
      </c>
      <c r="K834" t="s">
        <v>141</v>
      </c>
      <c r="L834" t="s">
        <v>71</v>
      </c>
      <c r="M834" t="s">
        <v>4524</v>
      </c>
      <c r="O834" s="2" t="str">
        <f>IFERROR(IF($B834="","",INDEX(所属情報!$E:$E,MATCH($A834,所属情報!$A:$A,0))),"")</f>
        <v>Doshisha Women's Coll. of Liberal Arts</v>
      </c>
      <c r="P834" s="2" t="str">
        <f t="shared" si="36"/>
        <v>吉田　菜々夏 (3)</v>
      </c>
      <c r="Q834" s="2" t="str">
        <f t="shared" si="37"/>
        <v>ﾖｼﾀﾞ ﾅﾅｶ</v>
      </c>
      <c r="R834" s="2" t="str">
        <f t="shared" si="38"/>
        <v>YOSHIDA Nanaka (03)</v>
      </c>
      <c r="S834" s="2" t="str">
        <f>IFERROR(IF($F834="","",INDEX(リスト!$C:$C,MATCH($F834,リスト!$B:$B,0))),"")</f>
        <v>49</v>
      </c>
      <c r="T834" s="2" t="str">
        <f>IFERROR(IF($K834="","",INDEX(リスト!$F:$F,MATCH($K834,リスト!$E:$E,0))),"")</f>
        <v>JPN</v>
      </c>
      <c r="U834" s="2" t="str">
        <f>IF($B834="","",RIGHT($G834*1000+200+COUNTIF($G$2:$G834,$G834),9))</f>
        <v>030622203</v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>富山南・富　山</v>
      </c>
    </row>
    <row r="835" spans="1:22" x14ac:dyDescent="0.45">
      <c r="A835" t="s">
        <v>4504</v>
      </c>
      <c r="B835">
        <v>836</v>
      </c>
      <c r="C835" t="s">
        <v>4525</v>
      </c>
      <c r="D835" t="s">
        <v>4526</v>
      </c>
      <c r="E835">
        <v>4</v>
      </c>
      <c r="F835" t="s">
        <v>93</v>
      </c>
      <c r="G835">
        <v>20021214</v>
      </c>
      <c r="H835" t="s">
        <v>4527</v>
      </c>
      <c r="I835" t="s">
        <v>4528</v>
      </c>
      <c r="J835" t="s">
        <v>4529</v>
      </c>
      <c r="K835" t="s">
        <v>141</v>
      </c>
      <c r="L835" t="s">
        <v>91</v>
      </c>
      <c r="M835" t="s">
        <v>4530</v>
      </c>
      <c r="O835" s="2" t="str">
        <f>IFERROR(IF($B835="","",INDEX(所属情報!$E:$E,MATCH($A835,所属情報!$A:$A,0))),"")</f>
        <v>Doshisha Women's Coll. of Liberal Arts</v>
      </c>
      <c r="P835" s="2" t="str">
        <f t="shared" ref="P835:P898" si="39">IF($C835="","",IF($E835="",$C835,$C835&amp;" ("&amp;$E835&amp;")"))</f>
        <v>奥　理琴 (4)</v>
      </c>
      <c r="Q835" s="2" t="str">
        <f t="shared" ref="Q835:Q898" si="40">IF($D835="","",ASC($D835))</f>
        <v>ｵｸ ﾘｺﾄ</v>
      </c>
      <c r="R835" s="2" t="str">
        <f t="shared" ref="R835:R898" si="41">IF($I835="","",UPPER($I835)&amp;" "&amp;UPPER(LEFT($J835,1))&amp;LOWER(RIGHT($J835,LEN($J835)-1))&amp;" ("&amp;MID($G835,3,2)&amp;")")</f>
        <v>OKU Rikoto (02)</v>
      </c>
      <c r="S835" s="2" t="str">
        <f>IFERROR(IF($F835="","",INDEX(リスト!$C:$C,MATCH($F835,リスト!$B:$B,0))),"")</f>
        <v>27</v>
      </c>
      <c r="T835" s="2" t="str">
        <f>IFERROR(IF($K835="","",INDEX(リスト!$F:$F,MATCH($K835,リスト!$E:$E,0))),"")</f>
        <v>JPN</v>
      </c>
      <c r="U835" s="2" t="str">
        <f>IF($B835="","",RIGHT($G835*1000+200+COUNTIF($G$2:$G835,$G835),9))</f>
        <v>021214202</v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>京都聖母学院・京　都</v>
      </c>
    </row>
    <row r="836" spans="1:22" x14ac:dyDescent="0.45">
      <c r="A836" t="s">
        <v>4504</v>
      </c>
      <c r="B836">
        <v>837</v>
      </c>
      <c r="C836" t="s">
        <v>4531</v>
      </c>
      <c r="D836" t="s">
        <v>4532</v>
      </c>
      <c r="E836">
        <v>2</v>
      </c>
      <c r="F836" t="s">
        <v>968</v>
      </c>
      <c r="G836">
        <v>20040729</v>
      </c>
      <c r="H836" t="s">
        <v>4533</v>
      </c>
      <c r="I836" t="s">
        <v>4534</v>
      </c>
      <c r="J836" t="s">
        <v>817</v>
      </c>
      <c r="K836" t="s">
        <v>141</v>
      </c>
      <c r="L836" t="s">
        <v>95</v>
      </c>
      <c r="M836" t="s">
        <v>4535</v>
      </c>
      <c r="O836" s="2" t="str">
        <f>IFERROR(IF($B836="","",INDEX(所属情報!$E:$E,MATCH($A836,所属情報!$A:$A,0))),"")</f>
        <v>Doshisha Women's Coll. of Liberal Arts</v>
      </c>
      <c r="P836" s="2" t="str">
        <f t="shared" si="39"/>
        <v>宮内　涼子 (2)</v>
      </c>
      <c r="Q836" s="2" t="str">
        <f t="shared" si="40"/>
        <v>ﾐﾔｳﾁ ﾘｮｳｺ</v>
      </c>
      <c r="R836" s="2" t="str">
        <f t="shared" si="41"/>
        <v>MIYAUCHI Ryoko (04)</v>
      </c>
      <c r="S836" s="2" t="str">
        <f>IFERROR(IF($F836="","",INDEX(リスト!$C:$C,MATCH($F836,リスト!$B:$B,0))),"")</f>
        <v>49</v>
      </c>
      <c r="T836" s="2" t="str">
        <f>IFERROR(IF($K836="","",INDEX(リスト!$F:$F,MATCH($K836,リスト!$E:$E,0))),"")</f>
        <v>JPN</v>
      </c>
      <c r="U836" s="2" t="str">
        <f>IF($B836="","",RIGHT($G836*1000+200+COUNTIF($G$2:$G836,$G836),9))</f>
        <v>040729201</v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>仁川学院・兵　庫</v>
      </c>
    </row>
    <row r="837" spans="1:22" x14ac:dyDescent="0.45">
      <c r="A837" t="s">
        <v>4504</v>
      </c>
      <c r="B837">
        <v>838</v>
      </c>
      <c r="C837" t="s">
        <v>4536</v>
      </c>
      <c r="D837" t="s">
        <v>4537</v>
      </c>
      <c r="E837">
        <v>2</v>
      </c>
      <c r="F837" t="s">
        <v>968</v>
      </c>
      <c r="G837">
        <v>20031112</v>
      </c>
      <c r="H837" t="s">
        <v>4538</v>
      </c>
      <c r="I837" t="s">
        <v>4539</v>
      </c>
      <c r="J837" t="s">
        <v>1634</v>
      </c>
      <c r="K837" t="s">
        <v>141</v>
      </c>
      <c r="L837" t="s">
        <v>65</v>
      </c>
      <c r="M837" t="s">
        <v>4540</v>
      </c>
      <c r="O837" s="2" t="str">
        <f>IFERROR(IF($B837="","",INDEX(所属情報!$E:$E,MATCH($A837,所属情報!$A:$A,0))),"")</f>
        <v>Doshisha Women's Coll. of Liberal Arts</v>
      </c>
      <c r="P837" s="2" t="str">
        <f t="shared" si="39"/>
        <v>飯島　嘉恵 (2)</v>
      </c>
      <c r="Q837" s="2" t="str">
        <f t="shared" si="40"/>
        <v>ｲｲｼﾞﾏ ｶｴ</v>
      </c>
      <c r="R837" s="2" t="str">
        <f t="shared" si="41"/>
        <v>IIJIMA Kae (03)</v>
      </c>
      <c r="S837" s="2" t="str">
        <f>IFERROR(IF($F837="","",INDEX(リスト!$C:$C,MATCH($F837,リスト!$B:$B,0))),"")</f>
        <v>49</v>
      </c>
      <c r="T837" s="2" t="str">
        <f>IFERROR(IF($K837="","",INDEX(リスト!$F:$F,MATCH($K837,リスト!$E:$E,0))),"")</f>
        <v>JPN</v>
      </c>
      <c r="U837" s="2" t="str">
        <f>IF($B837="","",RIGHT($G837*1000+200+COUNTIF($G$2:$G837,$G837),9))</f>
        <v>031112202</v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>雙葉・東　京</v>
      </c>
    </row>
    <row r="838" spans="1:22" x14ac:dyDescent="0.45">
      <c r="A838" t="s">
        <v>4504</v>
      </c>
      <c r="B838">
        <v>839</v>
      </c>
      <c r="C838" t="s">
        <v>4541</v>
      </c>
      <c r="D838" t="s">
        <v>4542</v>
      </c>
      <c r="E838">
        <v>1</v>
      </c>
      <c r="F838" t="s">
        <v>91</v>
      </c>
      <c r="G838">
        <v>20051022</v>
      </c>
      <c r="H838" t="s">
        <v>4543</v>
      </c>
      <c r="I838" t="s">
        <v>4544</v>
      </c>
      <c r="J838" t="s">
        <v>1912</v>
      </c>
      <c r="K838" t="s">
        <v>141</v>
      </c>
      <c r="L838" t="s">
        <v>91</v>
      </c>
      <c r="M838" t="s">
        <v>1091</v>
      </c>
      <c r="O838" s="2" t="str">
        <f>IFERROR(IF($B838="","",INDEX(所属情報!$E:$E,MATCH($A838,所属情報!$A:$A,0))),"")</f>
        <v>Doshisha Women's Coll. of Liberal Arts</v>
      </c>
      <c r="P838" s="2" t="str">
        <f t="shared" si="39"/>
        <v>檀野　妃梨 (1)</v>
      </c>
      <c r="Q838" s="2" t="str">
        <f t="shared" si="40"/>
        <v>ﾀﾞﾝﾉ ﾋﾅ</v>
      </c>
      <c r="R838" s="2" t="str">
        <f t="shared" si="41"/>
        <v>DANNO Hina (05)</v>
      </c>
      <c r="S838" s="2" t="str">
        <f>IFERROR(IF($F838="","",INDEX(リスト!$C:$C,MATCH($F838,リスト!$B:$B,0))),"")</f>
        <v>26</v>
      </c>
      <c r="T838" s="2" t="str">
        <f>IFERROR(IF($K838="","",INDEX(リスト!$F:$F,MATCH($K838,リスト!$E:$E,0))),"")</f>
        <v>JPN</v>
      </c>
      <c r="U838" s="2" t="str">
        <f>IF($B838="","",RIGHT($G838*1000+200+COUNTIF($G$2:$G838,$G838),9))</f>
        <v>051022201</v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>京都西山・京　都</v>
      </c>
    </row>
    <row r="839" spans="1:22" x14ac:dyDescent="0.45">
      <c r="A839" t="s">
        <v>4545</v>
      </c>
      <c r="B839">
        <v>840</v>
      </c>
      <c r="C839" t="s">
        <v>4546</v>
      </c>
      <c r="D839" t="s">
        <v>4547</v>
      </c>
      <c r="E839">
        <v>2</v>
      </c>
      <c r="F839" t="s">
        <v>97</v>
      </c>
      <c r="G839">
        <v>20040406</v>
      </c>
      <c r="H839" t="s">
        <v>4548</v>
      </c>
      <c r="I839" t="s">
        <v>4549</v>
      </c>
      <c r="J839" t="s">
        <v>1406</v>
      </c>
      <c r="K839" t="s">
        <v>141</v>
      </c>
      <c r="L839" t="s">
        <v>97</v>
      </c>
      <c r="M839" t="s">
        <v>4550</v>
      </c>
      <c r="O839" s="2" t="str">
        <f>IFERROR(IF($B839="","",INDEX(所属情報!$E:$E,MATCH($A839,所属情報!$A:$A,0))),"")</f>
        <v>Nara Univ. of Education</v>
      </c>
      <c r="P839" s="2" t="str">
        <f t="shared" si="39"/>
        <v>越水　なつみ (2)</v>
      </c>
      <c r="Q839" s="2" t="str">
        <f t="shared" si="40"/>
        <v>ｺｼﾐｽﾞ ﾅﾂﾐ</v>
      </c>
      <c r="R839" s="2" t="str">
        <f t="shared" si="41"/>
        <v>KOSHIMIZU Natsumi (04)</v>
      </c>
      <c r="S839" s="2" t="str">
        <f>IFERROR(IF($F839="","",INDEX(リスト!$C:$C,MATCH($F839,リスト!$B:$B,0))),"")</f>
        <v>29</v>
      </c>
      <c r="T839" s="2" t="str">
        <f>IFERROR(IF($K839="","",INDEX(リスト!$F:$F,MATCH($K839,リスト!$E:$E,0))),"")</f>
        <v>JPN</v>
      </c>
      <c r="U839" s="2" t="str">
        <f>IF($B839="","",RIGHT($G839*1000+200+COUNTIF($G$2:$G839,$G839),9))</f>
        <v>040406202</v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>一条・奈　良</v>
      </c>
    </row>
    <row r="840" spans="1:22" x14ac:dyDescent="0.45">
      <c r="A840" t="s">
        <v>4551</v>
      </c>
      <c r="B840">
        <v>841</v>
      </c>
      <c r="C840" t="s">
        <v>4552</v>
      </c>
      <c r="D840" t="s">
        <v>4553</v>
      </c>
      <c r="E840">
        <v>4</v>
      </c>
      <c r="F840" t="s">
        <v>97</v>
      </c>
      <c r="G840">
        <v>20010409</v>
      </c>
      <c r="H840" t="s">
        <v>4554</v>
      </c>
      <c r="I840" t="s">
        <v>4555</v>
      </c>
      <c r="J840" t="s">
        <v>938</v>
      </c>
      <c r="K840" t="s">
        <v>141</v>
      </c>
      <c r="L840" t="s">
        <v>97</v>
      </c>
      <c r="M840" t="s">
        <v>4556</v>
      </c>
      <c r="O840" s="2" t="str">
        <f>IFERROR(IF($B840="","",INDEX(所属情報!$E:$E,MATCH($A840,所属情報!$A:$A,0))),"")</f>
        <v>Nara Medical Univ.</v>
      </c>
      <c r="P840" s="2" t="str">
        <f t="shared" si="39"/>
        <v>玉本　咲楽 (4)</v>
      </c>
      <c r="Q840" s="2" t="str">
        <f t="shared" si="40"/>
        <v>ﾀﾏﾓﾄ ｻｸﾗ</v>
      </c>
      <c r="R840" s="2" t="str">
        <f t="shared" si="41"/>
        <v>TAMAMOTO Sakura (01)</v>
      </c>
      <c r="S840" s="2" t="str">
        <f>IFERROR(IF($F840="","",INDEX(リスト!$C:$C,MATCH($F840,リスト!$B:$B,0))),"")</f>
        <v>29</v>
      </c>
      <c r="T840" s="2" t="str">
        <f>IFERROR(IF($K840="","",INDEX(リスト!$F:$F,MATCH($K840,リスト!$E:$E,0))),"")</f>
        <v>JPN</v>
      </c>
      <c r="U840" s="2" t="str">
        <f>IF($B840="","",RIGHT($G840*1000+200+COUNTIF($G$2:$G840,$G840),9))</f>
        <v>010409201</v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>奈良学園登美ヶ丘・奈　良</v>
      </c>
    </row>
    <row r="841" spans="1:22" x14ac:dyDescent="0.45">
      <c r="A841" t="s">
        <v>4551</v>
      </c>
      <c r="B841">
        <v>842</v>
      </c>
      <c r="C841" t="s">
        <v>4557</v>
      </c>
      <c r="D841" t="s">
        <v>4558</v>
      </c>
      <c r="E841">
        <v>4</v>
      </c>
      <c r="F841" t="s">
        <v>97</v>
      </c>
      <c r="G841">
        <v>20001010</v>
      </c>
      <c r="H841" t="s">
        <v>4559</v>
      </c>
      <c r="I841" t="s">
        <v>4560</v>
      </c>
      <c r="J841" t="s">
        <v>1511</v>
      </c>
      <c r="K841" t="s">
        <v>141</v>
      </c>
      <c r="L841" t="s">
        <v>97</v>
      </c>
      <c r="M841" t="s">
        <v>3986</v>
      </c>
      <c r="O841" s="2" t="str">
        <f>IFERROR(IF($B841="","",INDEX(所属情報!$E:$E,MATCH($A841,所属情報!$A:$A,0))),"")</f>
        <v>Nara Medical Univ.</v>
      </c>
      <c r="P841" s="2" t="str">
        <f t="shared" si="39"/>
        <v>宮下　実羽 (4)</v>
      </c>
      <c r="Q841" s="2" t="str">
        <f t="shared" si="40"/>
        <v>ﾐﾔｼﾀ ﾐｳ</v>
      </c>
      <c r="R841" s="2" t="str">
        <f t="shared" si="41"/>
        <v>MIYASHITA Miu (00)</v>
      </c>
      <c r="S841" s="2" t="str">
        <f>IFERROR(IF($F841="","",INDEX(リスト!$C:$C,MATCH($F841,リスト!$B:$B,0))),"")</f>
        <v>29</v>
      </c>
      <c r="T841" s="2" t="str">
        <f>IFERROR(IF($K841="","",INDEX(リスト!$F:$F,MATCH($K841,リスト!$E:$E,0))),"")</f>
        <v>JPN</v>
      </c>
      <c r="U841" s="2" t="str">
        <f>IF($B841="","",RIGHT($G841*1000+200+COUNTIF($G$2:$G841,$G841),9))</f>
        <v>001010201</v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>奈良学園・奈　良</v>
      </c>
    </row>
    <row r="842" spans="1:22" x14ac:dyDescent="0.45">
      <c r="A842" t="s">
        <v>4551</v>
      </c>
      <c r="B842">
        <v>843</v>
      </c>
      <c r="C842" t="s">
        <v>4561</v>
      </c>
      <c r="D842" t="s">
        <v>4562</v>
      </c>
      <c r="E842">
        <v>5</v>
      </c>
      <c r="F842" t="s">
        <v>97</v>
      </c>
      <c r="G842">
        <v>20000408</v>
      </c>
      <c r="H842" t="s">
        <v>4563</v>
      </c>
      <c r="I842" t="s">
        <v>2238</v>
      </c>
      <c r="J842" t="s">
        <v>2220</v>
      </c>
      <c r="K842" t="s">
        <v>141</v>
      </c>
      <c r="L842" t="s">
        <v>93</v>
      </c>
      <c r="M842" t="s">
        <v>4564</v>
      </c>
      <c r="O842" s="2" t="str">
        <f>IFERROR(IF($B842="","",INDEX(所属情報!$E:$E,MATCH($A842,所属情報!$A:$A,0))),"")</f>
        <v>Nara Medical Univ.</v>
      </c>
      <c r="P842" s="2" t="str">
        <f t="shared" si="39"/>
        <v>宮﨑　奈桜 (5)</v>
      </c>
      <c r="Q842" s="2" t="str">
        <f t="shared" si="40"/>
        <v>ﾐﾔｻﾞｷ ﾅｵ</v>
      </c>
      <c r="R842" s="2" t="str">
        <f t="shared" si="41"/>
        <v>MIYAZAKI Nao (00)</v>
      </c>
      <c r="S842" s="2" t="str">
        <f>IFERROR(IF($F842="","",INDEX(リスト!$C:$C,MATCH($F842,リスト!$B:$B,0))),"")</f>
        <v>29</v>
      </c>
      <c r="T842" s="2" t="str">
        <f>IFERROR(IF($K842="","",INDEX(リスト!$F:$F,MATCH($K842,リスト!$E:$E,0))),"")</f>
        <v>JPN</v>
      </c>
      <c r="U842" s="2" t="str">
        <f>IF($B842="","",RIGHT($G842*1000+200+COUNTIF($G$2:$G842,$G842),9))</f>
        <v>000408201</v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>四天王寺・大　阪</v>
      </c>
    </row>
    <row r="843" spans="1:22" x14ac:dyDescent="0.45">
      <c r="A843" t="s">
        <v>4551</v>
      </c>
      <c r="B843">
        <v>844</v>
      </c>
      <c r="C843" t="s">
        <v>4565</v>
      </c>
      <c r="D843" t="s">
        <v>4566</v>
      </c>
      <c r="E843">
        <v>4</v>
      </c>
      <c r="F843" t="s">
        <v>97</v>
      </c>
      <c r="G843">
        <v>20021217</v>
      </c>
      <c r="H843" t="s">
        <v>4567</v>
      </c>
      <c r="I843" t="s">
        <v>746</v>
      </c>
      <c r="J843" t="s">
        <v>4568</v>
      </c>
      <c r="K843" t="s">
        <v>141</v>
      </c>
      <c r="L843" t="s">
        <v>93</v>
      </c>
      <c r="M843" t="s">
        <v>3177</v>
      </c>
      <c r="O843" s="2" t="str">
        <f>IFERROR(IF($B843="","",INDEX(所属情報!$E:$E,MATCH($A843,所属情報!$A:$A,0))),"")</f>
        <v>Nara Medical Univ.</v>
      </c>
      <c r="P843" s="2" t="str">
        <f t="shared" si="39"/>
        <v>渡邉　爽帆 (4)</v>
      </c>
      <c r="Q843" s="2" t="str">
        <f t="shared" si="40"/>
        <v>ﾜﾀﾅﾍﾞ ｻﾔﾎ</v>
      </c>
      <c r="R843" s="2" t="str">
        <f t="shared" si="41"/>
        <v>WATANABE Sayaho (02)</v>
      </c>
      <c r="S843" s="2" t="str">
        <f>IFERROR(IF($F843="","",INDEX(リスト!$C:$C,MATCH($F843,リスト!$B:$B,0))),"")</f>
        <v>29</v>
      </c>
      <c r="T843" s="2" t="str">
        <f>IFERROR(IF($K843="","",INDEX(リスト!$F:$F,MATCH($K843,リスト!$E:$E,0))),"")</f>
        <v>JPN</v>
      </c>
      <c r="U843" s="2" t="str">
        <f>IF($B843="","",RIGHT($G843*1000+200+COUNTIF($G$2:$G843,$G843),9))</f>
        <v>021217202</v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>鳳・大　阪</v>
      </c>
    </row>
    <row r="844" spans="1:22" x14ac:dyDescent="0.45">
      <c r="A844" t="s">
        <v>4551</v>
      </c>
      <c r="B844">
        <v>845</v>
      </c>
      <c r="C844" t="s">
        <v>4569</v>
      </c>
      <c r="D844" t="s">
        <v>4570</v>
      </c>
      <c r="E844">
        <v>4</v>
      </c>
      <c r="F844" t="s">
        <v>97</v>
      </c>
      <c r="G844">
        <v>20010714</v>
      </c>
      <c r="H844" t="s">
        <v>4571</v>
      </c>
      <c r="I844" t="s">
        <v>3661</v>
      </c>
      <c r="J844" t="s">
        <v>4572</v>
      </c>
      <c r="K844" t="s">
        <v>141</v>
      </c>
      <c r="L844" t="s">
        <v>97</v>
      </c>
      <c r="M844" t="s">
        <v>3357</v>
      </c>
      <c r="O844" s="2" t="str">
        <f>IFERROR(IF($B844="","",INDEX(所属情報!$E:$E,MATCH($A844,所属情報!$A:$A,0))),"")</f>
        <v>Nara Medical Univ.</v>
      </c>
      <c r="P844" s="2" t="str">
        <f t="shared" si="39"/>
        <v>上田　万葉 (4)</v>
      </c>
      <c r="Q844" s="2" t="str">
        <f t="shared" si="40"/>
        <v>ｳｴﾀﾞ ﾏﾖ</v>
      </c>
      <c r="R844" s="2" t="str">
        <f t="shared" si="41"/>
        <v>UEDA Mayo (01)</v>
      </c>
      <c r="S844" s="2" t="str">
        <f>IFERROR(IF($F844="","",INDEX(リスト!$C:$C,MATCH($F844,リスト!$B:$B,0))),"")</f>
        <v>29</v>
      </c>
      <c r="T844" s="2" t="str">
        <f>IFERROR(IF($K844="","",INDEX(リスト!$F:$F,MATCH($K844,リスト!$E:$E,0))),"")</f>
        <v>JPN</v>
      </c>
      <c r="U844" s="2" t="str">
        <f>IF($B844="","",RIGHT($G844*1000+200+COUNTIF($G$2:$G844,$G844),9))</f>
        <v>010714201</v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>西大和学園・奈　良</v>
      </c>
    </row>
    <row r="845" spans="1:22" x14ac:dyDescent="0.45">
      <c r="A845" t="s">
        <v>4551</v>
      </c>
      <c r="B845">
        <v>846</v>
      </c>
      <c r="C845" t="s">
        <v>4573</v>
      </c>
      <c r="D845" t="s">
        <v>4574</v>
      </c>
      <c r="E845">
        <v>3</v>
      </c>
      <c r="F845" t="s">
        <v>97</v>
      </c>
      <c r="G845">
        <v>20030411</v>
      </c>
      <c r="H845" t="s">
        <v>4575</v>
      </c>
      <c r="I845" t="s">
        <v>4576</v>
      </c>
      <c r="J845" t="s">
        <v>4577</v>
      </c>
      <c r="K845" t="s">
        <v>141</v>
      </c>
      <c r="L845" t="s">
        <v>97</v>
      </c>
      <c r="M845" t="s">
        <v>4578</v>
      </c>
      <c r="O845" s="2" t="str">
        <f>IFERROR(IF($B845="","",INDEX(所属情報!$E:$E,MATCH($A845,所属情報!$A:$A,0))),"")</f>
        <v>Nara Medical Univ.</v>
      </c>
      <c r="P845" s="2" t="str">
        <f t="shared" si="39"/>
        <v>関　麻衣子 (3)</v>
      </c>
      <c r="Q845" s="2" t="str">
        <f t="shared" si="40"/>
        <v>ｾｷ ﾏｲｺ</v>
      </c>
      <c r="R845" s="2" t="str">
        <f t="shared" si="41"/>
        <v>SEKI Maiko (03)</v>
      </c>
      <c r="S845" s="2" t="str">
        <f>IFERROR(IF($F845="","",INDEX(リスト!$C:$C,MATCH($F845,リスト!$B:$B,0))),"")</f>
        <v>29</v>
      </c>
      <c r="T845" s="2" t="str">
        <f>IFERROR(IF($K845="","",INDEX(リスト!$F:$F,MATCH($K845,リスト!$E:$E,0))),"")</f>
        <v>JPN</v>
      </c>
      <c r="U845" s="2" t="str">
        <f>IF($B845="","",RIGHT($G845*1000+200+COUNTIF($G$2:$G845,$G845),9))</f>
        <v>030411202</v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>郡山・奈　良</v>
      </c>
    </row>
    <row r="846" spans="1:22" x14ac:dyDescent="0.45">
      <c r="A846" t="s">
        <v>4579</v>
      </c>
      <c r="B846">
        <v>847</v>
      </c>
      <c r="C846" t="s">
        <v>4580</v>
      </c>
      <c r="D846" t="s">
        <v>4581</v>
      </c>
      <c r="E846">
        <v>4</v>
      </c>
      <c r="F846" t="s">
        <v>97</v>
      </c>
      <c r="G846">
        <v>20020929</v>
      </c>
      <c r="H846" t="s">
        <v>4582</v>
      </c>
      <c r="I846" t="s">
        <v>2642</v>
      </c>
      <c r="J846" t="s">
        <v>4583</v>
      </c>
      <c r="K846" t="s">
        <v>141</v>
      </c>
      <c r="L846" t="s">
        <v>91</v>
      </c>
      <c r="M846" t="s">
        <v>4584</v>
      </c>
      <c r="O846" s="2" t="str">
        <f>IFERROR(IF($B846="","",INDEX(所属情報!$E:$E,MATCH($A846,所属情報!$A:$A,0))),"")</f>
        <v>Nara Women's Univ.</v>
      </c>
      <c r="P846" s="2" t="str">
        <f t="shared" si="39"/>
        <v>高橋　怜子 (4)</v>
      </c>
      <c r="Q846" s="2" t="str">
        <f t="shared" si="40"/>
        <v>ﾀｶﾊｼ ﾚｲｺ</v>
      </c>
      <c r="R846" s="2" t="str">
        <f t="shared" si="41"/>
        <v>TAKAHASHI Reiko (02)</v>
      </c>
      <c r="S846" s="2" t="str">
        <f>IFERROR(IF($F846="","",INDEX(リスト!$C:$C,MATCH($F846,リスト!$B:$B,0))),"")</f>
        <v>29</v>
      </c>
      <c r="T846" s="2" t="str">
        <f>IFERROR(IF($K846="","",INDEX(リスト!$F:$F,MATCH($K846,リスト!$E:$E,0))),"")</f>
        <v>JPN</v>
      </c>
      <c r="U846" s="2" t="str">
        <f>IF($B846="","",RIGHT($G846*1000+200+COUNTIF($G$2:$G846,$G846),9))</f>
        <v>020929201</v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>堀川・京　都</v>
      </c>
    </row>
    <row r="847" spans="1:22" x14ac:dyDescent="0.45">
      <c r="A847" t="s">
        <v>4579</v>
      </c>
      <c r="B847">
        <v>848</v>
      </c>
      <c r="C847" t="s">
        <v>4585</v>
      </c>
      <c r="D847" t="s">
        <v>4586</v>
      </c>
      <c r="E847">
        <v>3</v>
      </c>
      <c r="F847" t="s">
        <v>968</v>
      </c>
      <c r="G847">
        <v>20031008</v>
      </c>
      <c r="H847" t="s">
        <v>4587</v>
      </c>
      <c r="I847" t="s">
        <v>4588</v>
      </c>
      <c r="J847" t="s">
        <v>2384</v>
      </c>
      <c r="K847" t="s">
        <v>141</v>
      </c>
      <c r="L847" t="s">
        <v>91</v>
      </c>
      <c r="M847" t="s">
        <v>4589</v>
      </c>
      <c r="O847" s="2" t="str">
        <f>IFERROR(IF($B847="","",INDEX(所属情報!$E:$E,MATCH($A847,所属情報!$A:$A,0))),"")</f>
        <v>Nara Women's Univ.</v>
      </c>
      <c r="P847" s="2" t="str">
        <f t="shared" si="39"/>
        <v>川瀬　智尋 (3)</v>
      </c>
      <c r="Q847" s="2" t="str">
        <f t="shared" si="40"/>
        <v>ｶﾜｾ ﾁﾋﾛ</v>
      </c>
      <c r="R847" s="2" t="str">
        <f t="shared" si="41"/>
        <v>KAWASE Chihiro (03)</v>
      </c>
      <c r="S847" s="2" t="str">
        <f>IFERROR(IF($F847="","",INDEX(リスト!$C:$C,MATCH($F847,リスト!$B:$B,0))),"")</f>
        <v>49</v>
      </c>
      <c r="T847" s="2" t="str">
        <f>IFERROR(IF($K847="","",INDEX(リスト!$F:$F,MATCH($K847,リスト!$E:$E,0))),"")</f>
        <v>JPN</v>
      </c>
      <c r="U847" s="2" t="str">
        <f>IF($B847="","",RIGHT($G847*1000+200+COUNTIF($G$2:$G847,$G847),9))</f>
        <v>031008202</v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>桃山・京　都</v>
      </c>
    </row>
    <row r="848" spans="1:22" x14ac:dyDescent="0.45">
      <c r="A848" t="s">
        <v>4579</v>
      </c>
      <c r="B848">
        <v>849</v>
      </c>
      <c r="C848" t="s">
        <v>4590</v>
      </c>
      <c r="D848" t="s">
        <v>4591</v>
      </c>
      <c r="E848">
        <v>2</v>
      </c>
      <c r="F848" t="s">
        <v>97</v>
      </c>
      <c r="G848">
        <v>20050219</v>
      </c>
      <c r="H848" t="s">
        <v>4592</v>
      </c>
      <c r="I848" t="s">
        <v>4593</v>
      </c>
      <c r="J848" t="s">
        <v>1006</v>
      </c>
      <c r="K848" t="s">
        <v>141</v>
      </c>
      <c r="L848" t="s">
        <v>73</v>
      </c>
      <c r="M848" t="s">
        <v>4594</v>
      </c>
      <c r="O848" s="2" t="str">
        <f>IFERROR(IF($B848="","",INDEX(所属情報!$E:$E,MATCH($A848,所属情報!$A:$A,0))),"")</f>
        <v>Nara Women's Univ.</v>
      </c>
      <c r="P848" s="2" t="str">
        <f t="shared" si="39"/>
        <v>宮前　有里 (2)</v>
      </c>
      <c r="Q848" s="2" t="str">
        <f t="shared" si="40"/>
        <v>ﾐﾔﾏｴ ﾕﾘ</v>
      </c>
      <c r="R848" s="2" t="str">
        <f t="shared" si="41"/>
        <v>MIYAMAE Yuri (05)</v>
      </c>
      <c r="S848" s="2" t="str">
        <f>IFERROR(IF($F848="","",INDEX(リスト!$C:$C,MATCH($F848,リスト!$B:$B,0))),"")</f>
        <v>29</v>
      </c>
      <c r="T848" s="2" t="str">
        <f>IFERROR(IF($K848="","",INDEX(リスト!$F:$F,MATCH($K848,リスト!$E:$E,0))),"")</f>
        <v>JPN</v>
      </c>
      <c r="U848" s="2" t="str">
        <f>IF($B848="","",RIGHT($G848*1000+200+COUNTIF($G$2:$G848,$G848),9))</f>
        <v>050219201</v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>金沢二水・石　川</v>
      </c>
    </row>
    <row r="849" spans="1:22" x14ac:dyDescent="0.45">
      <c r="A849" t="s">
        <v>4579</v>
      </c>
      <c r="B849">
        <v>850</v>
      </c>
      <c r="C849" t="s">
        <v>4595</v>
      </c>
      <c r="D849" t="s">
        <v>4596</v>
      </c>
      <c r="E849">
        <v>2</v>
      </c>
      <c r="F849" t="s">
        <v>97</v>
      </c>
      <c r="G849">
        <v>20041012</v>
      </c>
      <c r="H849" t="s">
        <v>4597</v>
      </c>
      <c r="I849" t="s">
        <v>1661</v>
      </c>
      <c r="J849" t="s">
        <v>3396</v>
      </c>
      <c r="K849" t="s">
        <v>141</v>
      </c>
      <c r="L849" t="s">
        <v>71</v>
      </c>
      <c r="M849" t="s">
        <v>4598</v>
      </c>
      <c r="O849" s="2" t="str">
        <f>IFERROR(IF($B849="","",INDEX(所属情報!$E:$E,MATCH($A849,所属情報!$A:$A,0))),"")</f>
        <v>Nara Women's Univ.</v>
      </c>
      <c r="P849" s="2" t="str">
        <f t="shared" si="39"/>
        <v>野村　安希 (2)</v>
      </c>
      <c r="Q849" s="2" t="str">
        <f t="shared" si="40"/>
        <v>ﾉﾑﾗ ｱｷ</v>
      </c>
      <c r="R849" s="2" t="str">
        <f t="shared" si="41"/>
        <v>NOMURA Aki (04)</v>
      </c>
      <c r="S849" s="2" t="str">
        <f>IFERROR(IF($F849="","",INDEX(リスト!$C:$C,MATCH($F849,リスト!$B:$B,0))),"")</f>
        <v>29</v>
      </c>
      <c r="T849" s="2" t="str">
        <f>IFERROR(IF($K849="","",INDEX(リスト!$F:$F,MATCH($K849,リスト!$E:$E,0))),"")</f>
        <v>JPN</v>
      </c>
      <c r="U849" s="2" t="str">
        <f>IF($B849="","",RIGHT($G849*1000+200+COUNTIF($G$2:$G849,$G849),9))</f>
        <v>041012203</v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>砺波・富　山</v>
      </c>
    </row>
    <row r="850" spans="1:22" x14ac:dyDescent="0.45">
      <c r="A850" t="s">
        <v>4599</v>
      </c>
      <c r="B850">
        <v>851</v>
      </c>
      <c r="C850" t="s">
        <v>4600</v>
      </c>
      <c r="D850" t="s">
        <v>4601</v>
      </c>
      <c r="E850">
        <v>2</v>
      </c>
      <c r="F850" t="s">
        <v>968</v>
      </c>
      <c r="G850">
        <v>20050211</v>
      </c>
      <c r="H850" t="s">
        <v>4602</v>
      </c>
      <c r="I850" t="s">
        <v>4603</v>
      </c>
      <c r="J850" t="s">
        <v>1906</v>
      </c>
      <c r="K850" t="s">
        <v>141</v>
      </c>
      <c r="L850" t="s">
        <v>103</v>
      </c>
      <c r="M850" t="s">
        <v>4604</v>
      </c>
      <c r="O850" s="2" t="str">
        <f>IFERROR(IF($B850="","",INDEX(所属情報!$E:$E,MATCH($A850,所属情報!$A:$A,0))),"")</f>
        <v>Nara Univ.</v>
      </c>
      <c r="P850" s="2" t="str">
        <f t="shared" si="39"/>
        <v>又葉　理才 (2)</v>
      </c>
      <c r="Q850" s="2" t="str">
        <f t="shared" si="40"/>
        <v>ﾏﾀﾊﾞ ﾘｻ</v>
      </c>
      <c r="R850" s="2" t="str">
        <f t="shared" si="41"/>
        <v>MATABA Risa (05)</v>
      </c>
      <c r="S850" s="2" t="str">
        <f>IFERROR(IF($F850="","",INDEX(リスト!$C:$C,MATCH($F850,リスト!$B:$B,0))),"")</f>
        <v>49</v>
      </c>
      <c r="T850" s="2" t="str">
        <f>IFERROR(IF($K850="","",INDEX(リスト!$F:$F,MATCH($K850,リスト!$E:$E,0))),"")</f>
        <v>JPN</v>
      </c>
      <c r="U850" s="2" t="str">
        <f>IF($B850="","",RIGHT($G850*1000+200+COUNTIF($G$2:$G850,$G850),9))</f>
        <v>050211201</v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>皆美が丘女子・島　根</v>
      </c>
    </row>
    <row r="851" spans="1:22" x14ac:dyDescent="0.45">
      <c r="A851" t="s">
        <v>4599</v>
      </c>
      <c r="B851">
        <v>852</v>
      </c>
      <c r="C851" t="s">
        <v>4605</v>
      </c>
      <c r="D851" t="s">
        <v>4606</v>
      </c>
      <c r="E851">
        <v>2</v>
      </c>
      <c r="F851" t="s">
        <v>968</v>
      </c>
      <c r="G851">
        <v>20040810</v>
      </c>
      <c r="H851" t="s">
        <v>4607</v>
      </c>
      <c r="I851" t="s">
        <v>4608</v>
      </c>
      <c r="J851" t="s">
        <v>4609</v>
      </c>
      <c r="K851" t="s">
        <v>141</v>
      </c>
      <c r="L851" t="s">
        <v>91</v>
      </c>
      <c r="M851" t="s">
        <v>1226</v>
      </c>
      <c r="O851" s="2" t="str">
        <f>IFERROR(IF($B851="","",INDEX(所属情報!$E:$E,MATCH($A851,所属情報!$A:$A,0))),"")</f>
        <v>Nara Univ.</v>
      </c>
      <c r="P851" s="2" t="str">
        <f t="shared" si="39"/>
        <v>上村　葉 (2)</v>
      </c>
      <c r="Q851" s="2" t="str">
        <f t="shared" si="40"/>
        <v>ｶﾐﾑﾗ ﾖｳ</v>
      </c>
      <c r="R851" s="2" t="str">
        <f t="shared" si="41"/>
        <v>KAMIMURA Yo (04)</v>
      </c>
      <c r="S851" s="2" t="str">
        <f>IFERROR(IF($F851="","",INDEX(リスト!$C:$C,MATCH($F851,リスト!$B:$B,0))),"")</f>
        <v>49</v>
      </c>
      <c r="T851" s="2" t="str">
        <f>IFERROR(IF($K851="","",INDEX(リスト!$F:$F,MATCH($K851,リスト!$E:$E,0))),"")</f>
        <v>JPN</v>
      </c>
      <c r="U851" s="2" t="str">
        <f>IF($B851="","",RIGHT($G851*1000+200+COUNTIF($G$2:$G851,$G851),9))</f>
        <v>040810202</v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>西城陽・京　都</v>
      </c>
    </row>
    <row r="852" spans="1:22" x14ac:dyDescent="0.45">
      <c r="A852" t="s">
        <v>4599</v>
      </c>
      <c r="B852">
        <v>853</v>
      </c>
      <c r="C852" t="s">
        <v>4610</v>
      </c>
      <c r="D852" t="s">
        <v>4611</v>
      </c>
      <c r="E852">
        <v>2</v>
      </c>
      <c r="F852" t="s">
        <v>968</v>
      </c>
      <c r="G852">
        <v>20041001</v>
      </c>
      <c r="H852" t="s">
        <v>4612</v>
      </c>
      <c r="I852" t="s">
        <v>4613</v>
      </c>
      <c r="J852" t="s">
        <v>1090</v>
      </c>
      <c r="K852" t="s">
        <v>141</v>
      </c>
      <c r="L852" t="s">
        <v>71</v>
      </c>
      <c r="M852" t="s">
        <v>4524</v>
      </c>
      <c r="O852" s="2" t="str">
        <f>IFERROR(IF($B852="","",INDEX(所属情報!$E:$E,MATCH($A852,所属情報!$A:$A,0))),"")</f>
        <v>Nara Univ.</v>
      </c>
      <c r="P852" s="2" t="str">
        <f t="shared" si="39"/>
        <v>金尾　有紗 (2)</v>
      </c>
      <c r="Q852" s="2" t="str">
        <f t="shared" si="40"/>
        <v>ｶﾅｵ ｱﾘｻ</v>
      </c>
      <c r="R852" s="2" t="str">
        <f t="shared" si="41"/>
        <v>KANAO Arisa (04)</v>
      </c>
      <c r="S852" s="2" t="str">
        <f>IFERROR(IF($F852="","",INDEX(リスト!$C:$C,MATCH($F852,リスト!$B:$B,0))),"")</f>
        <v>49</v>
      </c>
      <c r="T852" s="2" t="str">
        <f>IFERROR(IF($K852="","",INDEX(リスト!$F:$F,MATCH($K852,リスト!$E:$E,0))),"")</f>
        <v>JPN</v>
      </c>
      <c r="U852" s="2" t="str">
        <f>IF($B852="","",RIGHT($G852*1000+200+COUNTIF($G$2:$G852,$G852),9))</f>
        <v>041001202</v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>富山南・富　山</v>
      </c>
    </row>
    <row r="853" spans="1:22" x14ac:dyDescent="0.45">
      <c r="A853" t="s">
        <v>4614</v>
      </c>
      <c r="B853">
        <v>854</v>
      </c>
      <c r="C853" t="s">
        <v>4615</v>
      </c>
      <c r="D853" t="s">
        <v>4616</v>
      </c>
      <c r="E853">
        <v>4</v>
      </c>
      <c r="F853" t="s">
        <v>95</v>
      </c>
      <c r="G853">
        <v>20010417</v>
      </c>
      <c r="H853" t="s">
        <v>4617</v>
      </c>
      <c r="I853" t="s">
        <v>4618</v>
      </c>
      <c r="J853" t="s">
        <v>4619</v>
      </c>
      <c r="K853" t="s">
        <v>141</v>
      </c>
      <c r="L853" t="s">
        <v>93</v>
      </c>
      <c r="M853" t="s">
        <v>4620</v>
      </c>
      <c r="O853" s="2" t="str">
        <f>IFERROR(IF($B853="","",INDEX(所属情報!$E:$E,MATCH($A853,所属情報!$A:$A,0))),"")</f>
        <v>Univ. of Hyogo</v>
      </c>
      <c r="P853" s="2" t="str">
        <f t="shared" si="39"/>
        <v>川尻　絵留 (4)</v>
      </c>
      <c r="Q853" s="2" t="str">
        <f t="shared" si="40"/>
        <v>ｶﾜｼﾞﾘ ｴﾙ</v>
      </c>
      <c r="R853" s="2" t="str">
        <f t="shared" si="41"/>
        <v>KAWAJIRI Eru (01)</v>
      </c>
      <c r="S853" s="2" t="str">
        <f>IFERROR(IF($F853="","",INDEX(リスト!$C:$C,MATCH($F853,リスト!$B:$B,0))),"")</f>
        <v>28</v>
      </c>
      <c r="T853" s="2" t="str">
        <f>IFERROR(IF($K853="","",INDEX(リスト!$F:$F,MATCH($K853,リスト!$E:$E,0))),"")</f>
        <v>JPN</v>
      </c>
      <c r="U853" s="2" t="str">
        <f>IF($B853="","",RIGHT($G853*1000+200+COUNTIF($G$2:$G853,$G853),9))</f>
        <v>010417201</v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>北野・大　阪</v>
      </c>
    </row>
    <row r="854" spans="1:22" x14ac:dyDescent="0.45">
      <c r="A854" t="s">
        <v>4614</v>
      </c>
      <c r="B854">
        <v>855</v>
      </c>
      <c r="C854" t="s">
        <v>4621</v>
      </c>
      <c r="D854" t="s">
        <v>4622</v>
      </c>
      <c r="E854">
        <v>4</v>
      </c>
      <c r="F854" t="s">
        <v>95</v>
      </c>
      <c r="G854">
        <v>20010425</v>
      </c>
      <c r="H854" t="s">
        <v>4623</v>
      </c>
      <c r="I854" t="s">
        <v>3892</v>
      </c>
      <c r="J854" t="s">
        <v>1180</v>
      </c>
      <c r="K854" t="s">
        <v>141</v>
      </c>
      <c r="L854" t="s">
        <v>95</v>
      </c>
      <c r="M854" t="s">
        <v>3319</v>
      </c>
      <c r="O854" s="2" t="str">
        <f>IFERROR(IF($B854="","",INDEX(所属情報!$E:$E,MATCH($A854,所属情報!$A:$A,0))),"")</f>
        <v>Univ. of Hyogo</v>
      </c>
      <c r="P854" s="2" t="str">
        <f t="shared" si="39"/>
        <v>中澤　春香 (4)</v>
      </c>
      <c r="Q854" s="2" t="str">
        <f t="shared" si="40"/>
        <v>ﾅｶｻﾞﾜ ﾊﾙｶ</v>
      </c>
      <c r="R854" s="2" t="str">
        <f t="shared" si="41"/>
        <v>NAKAZAWA Haruka (01)</v>
      </c>
      <c r="S854" s="2" t="str">
        <f>IFERROR(IF($F854="","",INDEX(リスト!$C:$C,MATCH($F854,リスト!$B:$B,0))),"")</f>
        <v>28</v>
      </c>
      <c r="T854" s="2" t="str">
        <f>IFERROR(IF($K854="","",INDEX(リスト!$F:$F,MATCH($K854,リスト!$E:$E,0))),"")</f>
        <v>JPN</v>
      </c>
      <c r="U854" s="2" t="str">
        <f>IF($B854="","",RIGHT($G854*1000+200+COUNTIF($G$2:$G854,$G854),9))</f>
        <v>010425201</v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>長田・兵　庫</v>
      </c>
    </row>
    <row r="855" spans="1:22" x14ac:dyDescent="0.45">
      <c r="A855" t="s">
        <v>4614</v>
      </c>
      <c r="B855">
        <v>856</v>
      </c>
      <c r="C855" t="s">
        <v>4624</v>
      </c>
      <c r="D855" t="s">
        <v>4625</v>
      </c>
      <c r="E855">
        <v>4</v>
      </c>
      <c r="F855" t="s">
        <v>95</v>
      </c>
      <c r="G855">
        <v>20030329</v>
      </c>
      <c r="H855" t="s">
        <v>4626</v>
      </c>
      <c r="I855" t="s">
        <v>1168</v>
      </c>
      <c r="J855" t="s">
        <v>1629</v>
      </c>
      <c r="K855" t="s">
        <v>141</v>
      </c>
      <c r="L855" t="s">
        <v>81</v>
      </c>
      <c r="M855" t="s">
        <v>4627</v>
      </c>
      <c r="O855" s="2" t="str">
        <f>IFERROR(IF($B855="","",INDEX(所属情報!$E:$E,MATCH($A855,所属情報!$A:$A,0))),"")</f>
        <v>Univ. of Hyogo</v>
      </c>
      <c r="P855" s="2" t="str">
        <f t="shared" si="39"/>
        <v>村上　舞衣 (4)</v>
      </c>
      <c r="Q855" s="2" t="str">
        <f t="shared" si="40"/>
        <v>ﾑﾗｶﾐ ﾏｲ</v>
      </c>
      <c r="R855" s="2" t="str">
        <f t="shared" si="41"/>
        <v>MURAKAMI Mai (03)</v>
      </c>
      <c r="S855" s="2" t="str">
        <f>IFERROR(IF($F855="","",INDEX(リスト!$C:$C,MATCH($F855,リスト!$B:$B,0))),"")</f>
        <v>28</v>
      </c>
      <c r="T855" s="2" t="str">
        <f>IFERROR(IF($K855="","",INDEX(リスト!$F:$F,MATCH($K855,リスト!$E:$E,0))),"")</f>
        <v>JPN</v>
      </c>
      <c r="U855" s="2" t="str">
        <f>IF($B855="","",RIGHT($G855*1000+200+COUNTIF($G$2:$G855,$G855),9))</f>
        <v>030329201</v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>多治見北・岐　阜</v>
      </c>
    </row>
    <row r="856" spans="1:22" x14ac:dyDescent="0.45">
      <c r="A856" t="s">
        <v>4614</v>
      </c>
      <c r="B856">
        <v>857</v>
      </c>
      <c r="C856" t="s">
        <v>4628</v>
      </c>
      <c r="D856" t="s">
        <v>4629</v>
      </c>
      <c r="E856">
        <v>3</v>
      </c>
      <c r="F856" t="s">
        <v>95</v>
      </c>
      <c r="G856">
        <v>20031202</v>
      </c>
      <c r="H856" t="s">
        <v>4630</v>
      </c>
      <c r="I856" t="s">
        <v>2118</v>
      </c>
      <c r="J856" t="s">
        <v>4458</v>
      </c>
      <c r="K856" t="s">
        <v>141</v>
      </c>
      <c r="L856" t="s">
        <v>93</v>
      </c>
      <c r="M856" t="s">
        <v>4631</v>
      </c>
      <c r="O856" s="2" t="str">
        <f>IFERROR(IF($B856="","",INDEX(所属情報!$E:$E,MATCH($A856,所属情報!$A:$A,0))),"")</f>
        <v>Univ. of Hyogo</v>
      </c>
      <c r="P856" s="2" t="str">
        <f t="shared" si="39"/>
        <v>石田　ひより (3)</v>
      </c>
      <c r="Q856" s="2" t="str">
        <f t="shared" si="40"/>
        <v>ｲｼﾀﾞ ﾋﾖﾘ</v>
      </c>
      <c r="R856" s="2" t="str">
        <f t="shared" si="41"/>
        <v>ISHIDA Hiyori (03)</v>
      </c>
      <c r="S856" s="2" t="str">
        <f>IFERROR(IF($F856="","",INDEX(リスト!$C:$C,MATCH($F856,リスト!$B:$B,0))),"")</f>
        <v>28</v>
      </c>
      <c r="T856" s="2" t="str">
        <f>IFERROR(IF($K856="","",INDEX(リスト!$F:$F,MATCH($K856,リスト!$E:$E,0))),"")</f>
        <v>JPN</v>
      </c>
      <c r="U856" s="2" t="str">
        <f>IF($B856="","",RIGHT($G856*1000+200+COUNTIF($G$2:$G856,$G856),9))</f>
        <v>031202201</v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>三国丘・大　阪</v>
      </c>
    </row>
    <row r="857" spans="1:22" x14ac:dyDescent="0.45">
      <c r="A857" t="s">
        <v>4614</v>
      </c>
      <c r="B857">
        <v>858</v>
      </c>
      <c r="C857" t="s">
        <v>4632</v>
      </c>
      <c r="D857" t="s">
        <v>4633</v>
      </c>
      <c r="E857">
        <v>3</v>
      </c>
      <c r="F857" t="s">
        <v>95</v>
      </c>
      <c r="G857">
        <v>20040214</v>
      </c>
      <c r="H857" t="s">
        <v>4634</v>
      </c>
      <c r="I857" t="s">
        <v>4013</v>
      </c>
      <c r="J857" t="s">
        <v>839</v>
      </c>
      <c r="K857" t="s">
        <v>141</v>
      </c>
      <c r="L857" t="s">
        <v>99</v>
      </c>
      <c r="M857" t="s">
        <v>4635</v>
      </c>
      <c r="O857" s="2" t="str">
        <f>IFERROR(IF($B857="","",INDEX(所属情報!$E:$E,MATCH($A857,所属情報!$A:$A,0))),"")</f>
        <v>Univ. of Hyogo</v>
      </c>
      <c r="P857" s="2" t="str">
        <f t="shared" si="39"/>
        <v>川﨑　彩音 (3)</v>
      </c>
      <c r="Q857" s="2" t="str">
        <f t="shared" si="40"/>
        <v>ｶﾜｻｷ ｱﾔﾈ</v>
      </c>
      <c r="R857" s="2" t="str">
        <f t="shared" si="41"/>
        <v>KAWASAKI Ayane (04)</v>
      </c>
      <c r="S857" s="2" t="str">
        <f>IFERROR(IF($F857="","",INDEX(リスト!$C:$C,MATCH($F857,リスト!$B:$B,0))),"")</f>
        <v>28</v>
      </c>
      <c r="T857" s="2" t="str">
        <f>IFERROR(IF($K857="","",INDEX(リスト!$F:$F,MATCH($K857,リスト!$E:$E,0))),"")</f>
        <v>JPN</v>
      </c>
      <c r="U857" s="2" t="str">
        <f>IF($B857="","",RIGHT($G857*1000+200+COUNTIF($G$2:$G857,$G857),9))</f>
        <v>040214201</v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>近畿大和歌山・和歌山</v>
      </c>
    </row>
    <row r="858" spans="1:22" x14ac:dyDescent="0.45">
      <c r="A858" t="s">
        <v>4614</v>
      </c>
      <c r="B858">
        <v>859</v>
      </c>
      <c r="C858" t="s">
        <v>4636</v>
      </c>
      <c r="D858" t="s">
        <v>4637</v>
      </c>
      <c r="E858" t="s">
        <v>704</v>
      </c>
      <c r="F858" t="s">
        <v>95</v>
      </c>
      <c r="G858">
        <v>19991102</v>
      </c>
      <c r="H858" t="s">
        <v>4638</v>
      </c>
      <c r="I858" t="s">
        <v>4639</v>
      </c>
      <c r="J858" t="s">
        <v>4640</v>
      </c>
      <c r="K858" t="s">
        <v>141</v>
      </c>
      <c r="L858" t="s">
        <v>95</v>
      </c>
      <c r="M858" t="s">
        <v>4641</v>
      </c>
      <c r="O858" s="2" t="str">
        <f>IFERROR(IF($B858="","",INDEX(所属情報!$E:$E,MATCH($A858,所属情報!$A:$A,0))),"")</f>
        <v>Univ. of Hyogo</v>
      </c>
      <c r="P858" s="2" t="str">
        <f t="shared" si="39"/>
        <v>畠中　元香 (M2)</v>
      </c>
      <c r="Q858" s="2" t="str">
        <f t="shared" si="40"/>
        <v>ﾊﾀﾅｶ ﾓﾄｺ</v>
      </c>
      <c r="R858" s="2" t="str">
        <f t="shared" si="41"/>
        <v>HATANAKA Motoko (99)</v>
      </c>
      <c r="S858" s="2" t="str">
        <f>IFERROR(IF($F858="","",INDEX(リスト!$C:$C,MATCH($F858,リスト!$B:$B,0))),"")</f>
        <v>28</v>
      </c>
      <c r="T858" s="2" t="str">
        <f>IFERROR(IF($K858="","",INDEX(リスト!$F:$F,MATCH($K858,リスト!$E:$E,0))),"")</f>
        <v>JPN</v>
      </c>
      <c r="U858" s="2" t="str">
        <f>IF($B858="","",RIGHT($G858*1000+200+COUNTIF($G$2:$G858,$G858),9))</f>
        <v>991102201</v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>舞子・兵　庫</v>
      </c>
    </row>
    <row r="859" spans="1:22" x14ac:dyDescent="0.45">
      <c r="A859" t="s">
        <v>4614</v>
      </c>
      <c r="B859">
        <v>860</v>
      </c>
      <c r="C859" t="s">
        <v>4642</v>
      </c>
      <c r="D859" t="s">
        <v>4643</v>
      </c>
      <c r="E859">
        <v>2</v>
      </c>
      <c r="F859" t="s">
        <v>95</v>
      </c>
      <c r="G859">
        <v>20031028</v>
      </c>
      <c r="H859" t="s">
        <v>4644</v>
      </c>
      <c r="I859" t="s">
        <v>1731</v>
      </c>
      <c r="J859" t="s">
        <v>4645</v>
      </c>
      <c r="K859" t="s">
        <v>141</v>
      </c>
      <c r="L859" t="s">
        <v>99</v>
      </c>
      <c r="M859" t="s">
        <v>4635</v>
      </c>
      <c r="O859" s="2" t="str">
        <f>IFERROR(IF($B859="","",INDEX(所属情報!$E:$E,MATCH($A859,所属情報!$A:$A,0))),"")</f>
        <v>Univ. of Hyogo</v>
      </c>
      <c r="P859" s="2" t="str">
        <f t="shared" si="39"/>
        <v>森田　帆南 (2)</v>
      </c>
      <c r="Q859" s="2" t="str">
        <f t="shared" si="40"/>
        <v>ﾓﾘﾀ ﾎﾅﾐ</v>
      </c>
      <c r="R859" s="2" t="str">
        <f t="shared" si="41"/>
        <v>MORITA Honami (03)</v>
      </c>
      <c r="S859" s="2" t="str">
        <f>IFERROR(IF($F859="","",INDEX(リスト!$C:$C,MATCH($F859,リスト!$B:$B,0))),"")</f>
        <v>28</v>
      </c>
      <c r="T859" s="2" t="str">
        <f>IFERROR(IF($K859="","",INDEX(リスト!$F:$F,MATCH($K859,リスト!$E:$E,0))),"")</f>
        <v>JPN</v>
      </c>
      <c r="U859" s="2" t="str">
        <f>IF($B859="","",RIGHT($G859*1000+200+COUNTIF($G$2:$G859,$G859),9))</f>
        <v>031028202</v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>近畿大和歌山・和歌山</v>
      </c>
    </row>
    <row r="860" spans="1:22" x14ac:dyDescent="0.45">
      <c r="A860" t="s">
        <v>4614</v>
      </c>
      <c r="B860">
        <v>861</v>
      </c>
      <c r="C860" t="s">
        <v>4646</v>
      </c>
      <c r="D860" t="s">
        <v>4647</v>
      </c>
      <c r="E860">
        <v>2</v>
      </c>
      <c r="F860" t="s">
        <v>95</v>
      </c>
      <c r="G860">
        <v>20041025</v>
      </c>
      <c r="H860" t="s">
        <v>4648</v>
      </c>
      <c r="I860" t="s">
        <v>1731</v>
      </c>
      <c r="J860" t="s">
        <v>1124</v>
      </c>
      <c r="K860" t="s">
        <v>141</v>
      </c>
      <c r="L860" t="s">
        <v>93</v>
      </c>
      <c r="M860" t="s">
        <v>4649</v>
      </c>
      <c r="O860" s="2" t="str">
        <f>IFERROR(IF($B860="","",INDEX(所属情報!$E:$E,MATCH($A860,所属情報!$A:$A,0))),"")</f>
        <v>Univ. of Hyogo</v>
      </c>
      <c r="P860" s="2" t="str">
        <f t="shared" si="39"/>
        <v>森田　晴菜 (2)</v>
      </c>
      <c r="Q860" s="2" t="str">
        <f t="shared" si="40"/>
        <v>ﾓﾘﾀ ﾊﾙﾅ</v>
      </c>
      <c r="R860" s="2" t="str">
        <f t="shared" si="41"/>
        <v>MORITA Haruna (04)</v>
      </c>
      <c r="S860" s="2" t="str">
        <f>IFERROR(IF($F860="","",INDEX(リスト!$C:$C,MATCH($F860,リスト!$B:$B,0))),"")</f>
        <v>28</v>
      </c>
      <c r="T860" s="2" t="str">
        <f>IFERROR(IF($K860="","",INDEX(リスト!$F:$F,MATCH($K860,リスト!$E:$E,0))),"")</f>
        <v>JPN</v>
      </c>
      <c r="U860" s="2" t="str">
        <f>IF($B860="","",RIGHT($G860*1000+200+COUNTIF($G$2:$G860,$G860),9))</f>
        <v>041025201</v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>大谷・大　阪</v>
      </c>
    </row>
    <row r="861" spans="1:22" x14ac:dyDescent="0.45">
      <c r="A861" t="s">
        <v>4614</v>
      </c>
      <c r="B861">
        <v>862</v>
      </c>
      <c r="C861" t="s">
        <v>4650</v>
      </c>
      <c r="D861" t="s">
        <v>4651</v>
      </c>
      <c r="E861">
        <v>2</v>
      </c>
      <c r="F861" t="s">
        <v>95</v>
      </c>
      <c r="G861">
        <v>20040521</v>
      </c>
      <c r="H861" t="s">
        <v>4652</v>
      </c>
      <c r="I861" t="s">
        <v>2320</v>
      </c>
      <c r="J861" t="s">
        <v>3507</v>
      </c>
      <c r="K861" t="s">
        <v>141</v>
      </c>
      <c r="L861" t="s">
        <v>117</v>
      </c>
      <c r="M861" t="s">
        <v>1635</v>
      </c>
      <c r="O861" s="2" t="str">
        <f>IFERROR(IF($B861="","",INDEX(所属情報!$E:$E,MATCH($A861,所属情報!$A:$A,0))),"")</f>
        <v>Univ. of Hyogo</v>
      </c>
      <c r="P861" s="2" t="str">
        <f t="shared" si="39"/>
        <v>濵田　志乃 (2)</v>
      </c>
      <c r="Q861" s="2" t="str">
        <f t="shared" si="40"/>
        <v>ﾊﾏﾀﾞ ﾕｷﾉ</v>
      </c>
      <c r="R861" s="2" t="str">
        <f t="shared" si="41"/>
        <v>HAMADA Yukino (04)</v>
      </c>
      <c r="S861" s="2" t="str">
        <f>IFERROR(IF($F861="","",INDEX(リスト!$C:$C,MATCH($F861,リスト!$B:$B,0))),"")</f>
        <v>28</v>
      </c>
      <c r="T861" s="2" t="str">
        <f>IFERROR(IF($K861="","",INDEX(リスト!$F:$F,MATCH($K861,リスト!$E:$E,0))),"")</f>
        <v>JPN</v>
      </c>
      <c r="U861" s="2" t="str">
        <f>IF($B861="","",RIGHT($G861*1000+200+COUNTIF($G$2:$G861,$G861),9))</f>
        <v>040521201</v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>高知追手前・高　知</v>
      </c>
    </row>
    <row r="862" spans="1:22" x14ac:dyDescent="0.45">
      <c r="A862" t="s">
        <v>4653</v>
      </c>
      <c r="B862">
        <v>863</v>
      </c>
      <c r="C862" t="s">
        <v>4654</v>
      </c>
      <c r="D862" t="s">
        <v>4655</v>
      </c>
      <c r="E862">
        <v>4</v>
      </c>
      <c r="F862" t="s">
        <v>99</v>
      </c>
      <c r="G862">
        <v>20020409</v>
      </c>
      <c r="H862" t="s">
        <v>4656</v>
      </c>
      <c r="I862" t="s">
        <v>4657</v>
      </c>
      <c r="J862" t="s">
        <v>4658</v>
      </c>
      <c r="K862" t="s">
        <v>141</v>
      </c>
      <c r="L862" t="s">
        <v>99</v>
      </c>
      <c r="M862" t="s">
        <v>1367</v>
      </c>
      <c r="O862" s="2" t="str">
        <f>IFERROR(IF($B862="","",INDEX(所属情報!$E:$E,MATCH($A862,所属情報!$A:$A,0))),"")</f>
        <v>Wakayama Univ.</v>
      </c>
      <c r="P862" s="2" t="str">
        <f t="shared" si="39"/>
        <v>戸田　奈菜羽 (4)</v>
      </c>
      <c r="Q862" s="2" t="str">
        <f t="shared" si="40"/>
        <v>ﾄﾀﾞ ﾅﾅﾊ</v>
      </c>
      <c r="R862" s="2" t="str">
        <f t="shared" si="41"/>
        <v>TODA Nanaha (02)</v>
      </c>
      <c r="S862" s="2" t="str">
        <f>IFERROR(IF($F862="","",INDEX(リスト!$C:$C,MATCH($F862,リスト!$B:$B,0))),"")</f>
        <v>30</v>
      </c>
      <c r="T862" s="2" t="str">
        <f>IFERROR(IF($K862="","",INDEX(リスト!$F:$F,MATCH($K862,リスト!$E:$E,0))),"")</f>
        <v>JPN</v>
      </c>
      <c r="U862" s="2" t="str">
        <f>IF($B862="","",RIGHT($G862*1000+200+COUNTIF($G$2:$G862,$G862),9))</f>
        <v>020409203</v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>向陽・和歌山</v>
      </c>
    </row>
    <row r="863" spans="1:22" x14ac:dyDescent="0.45">
      <c r="A863" t="s">
        <v>4653</v>
      </c>
      <c r="B863">
        <v>864</v>
      </c>
      <c r="C863" t="s">
        <v>4659</v>
      </c>
      <c r="D863" t="s">
        <v>4660</v>
      </c>
      <c r="E863">
        <v>4</v>
      </c>
      <c r="F863" t="s">
        <v>99</v>
      </c>
      <c r="G863">
        <v>20020827</v>
      </c>
      <c r="H863" t="s">
        <v>4661</v>
      </c>
      <c r="I863" t="s">
        <v>4662</v>
      </c>
      <c r="J863" t="s">
        <v>4663</v>
      </c>
      <c r="K863" t="s">
        <v>141</v>
      </c>
      <c r="L863" t="s">
        <v>95</v>
      </c>
      <c r="M863" t="s">
        <v>1591</v>
      </c>
      <c r="O863" s="2" t="str">
        <f>IFERROR(IF($B863="","",INDEX(所属情報!$E:$E,MATCH($A863,所属情報!$A:$A,0))),"")</f>
        <v>Wakayama Univ.</v>
      </c>
      <c r="P863" s="2" t="str">
        <f t="shared" si="39"/>
        <v>丸尾　明代 (4)</v>
      </c>
      <c r="Q863" s="2" t="str">
        <f t="shared" si="40"/>
        <v>ﾏﾙｵ ｱｷﾖ</v>
      </c>
      <c r="R863" s="2" t="str">
        <f t="shared" si="41"/>
        <v>MARUO Akiyo (02)</v>
      </c>
      <c r="S863" s="2" t="str">
        <f>IFERROR(IF($F863="","",INDEX(リスト!$C:$C,MATCH($F863,リスト!$B:$B,0))),"")</f>
        <v>30</v>
      </c>
      <c r="T863" s="2" t="str">
        <f>IFERROR(IF($K863="","",INDEX(リスト!$F:$F,MATCH($K863,リスト!$E:$E,0))),"")</f>
        <v>JPN</v>
      </c>
      <c r="U863" s="2" t="str">
        <f>IF($B863="","",RIGHT($G863*1000+200+COUNTIF($G$2:$G863,$G863),9))</f>
        <v>020827202</v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>姫路商業・兵　庫</v>
      </c>
    </row>
    <row r="864" spans="1:22" x14ac:dyDescent="0.45">
      <c r="A864" t="s">
        <v>4653</v>
      </c>
      <c r="B864">
        <v>865</v>
      </c>
      <c r="C864" t="s">
        <v>4664</v>
      </c>
      <c r="D864" t="s">
        <v>4665</v>
      </c>
      <c r="E864">
        <v>2</v>
      </c>
      <c r="F864" t="s">
        <v>99</v>
      </c>
      <c r="G864">
        <v>20041207</v>
      </c>
      <c r="H864" t="s">
        <v>4666</v>
      </c>
      <c r="I864" t="s">
        <v>4667</v>
      </c>
      <c r="J864" t="s">
        <v>3539</v>
      </c>
      <c r="K864" t="s">
        <v>141</v>
      </c>
      <c r="L864" t="s">
        <v>99</v>
      </c>
      <c r="M864" t="s">
        <v>3514</v>
      </c>
      <c r="O864" s="2" t="str">
        <f>IFERROR(IF($B864="","",INDEX(所属情報!$E:$E,MATCH($A864,所属情報!$A:$A,0))),"")</f>
        <v>Wakayama Univ.</v>
      </c>
      <c r="P864" s="2" t="str">
        <f t="shared" si="39"/>
        <v>井口　彩子 (2)</v>
      </c>
      <c r="Q864" s="2" t="str">
        <f t="shared" si="40"/>
        <v>ｲｸﾞﾁ ｱﾔｺ</v>
      </c>
      <c r="R864" s="2" t="str">
        <f t="shared" si="41"/>
        <v>IGUCHI Ayako (04)</v>
      </c>
      <c r="S864" s="2" t="str">
        <f>IFERROR(IF($F864="","",INDEX(リスト!$C:$C,MATCH($F864,リスト!$B:$B,0))),"")</f>
        <v>30</v>
      </c>
      <c r="T864" s="2" t="str">
        <f>IFERROR(IF($K864="","",INDEX(リスト!$F:$F,MATCH($K864,リスト!$E:$E,0))),"")</f>
        <v>JPN</v>
      </c>
      <c r="U864" s="2" t="str">
        <f>IF($B864="","",RIGHT($G864*1000+200+COUNTIF($G$2:$G864,$G864),9))</f>
        <v>041207202</v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>田辺・和歌山</v>
      </c>
    </row>
    <row r="865" spans="1:22" x14ac:dyDescent="0.45">
      <c r="A865" t="s">
        <v>4653</v>
      </c>
      <c r="B865">
        <v>866</v>
      </c>
      <c r="C865" t="s">
        <v>4668</v>
      </c>
      <c r="D865" t="s">
        <v>4669</v>
      </c>
      <c r="E865">
        <v>2</v>
      </c>
      <c r="F865" t="s">
        <v>99</v>
      </c>
      <c r="G865">
        <v>20041226</v>
      </c>
      <c r="H865" t="s">
        <v>4670</v>
      </c>
      <c r="I865" t="s">
        <v>3328</v>
      </c>
      <c r="J865" t="s">
        <v>1366</v>
      </c>
      <c r="K865" t="s">
        <v>141</v>
      </c>
      <c r="L865" t="s">
        <v>99</v>
      </c>
      <c r="M865" t="s">
        <v>2866</v>
      </c>
      <c r="O865" s="2" t="str">
        <f>IFERROR(IF($B865="","",INDEX(所属情報!$E:$E,MATCH($A865,所属情報!$A:$A,0))),"")</f>
        <v>Wakayama Univ.</v>
      </c>
      <c r="P865" s="2" t="str">
        <f t="shared" si="39"/>
        <v>仲谷　瑠唯 (2)</v>
      </c>
      <c r="Q865" s="2" t="str">
        <f t="shared" si="40"/>
        <v>ﾅｶﾀﾆ ﾙｲ</v>
      </c>
      <c r="R865" s="2" t="str">
        <f t="shared" si="41"/>
        <v>NAKATANI Rui (04)</v>
      </c>
      <c r="S865" s="2" t="str">
        <f>IFERROR(IF($F865="","",INDEX(リスト!$C:$C,MATCH($F865,リスト!$B:$B,0))),"")</f>
        <v>30</v>
      </c>
      <c r="T865" s="2" t="str">
        <f>IFERROR(IF($K865="","",INDEX(リスト!$F:$F,MATCH($K865,リスト!$E:$E,0))),"")</f>
        <v>JPN</v>
      </c>
      <c r="U865" s="2" t="str">
        <f>IF($B865="","",RIGHT($G865*1000+200+COUNTIF($G$2:$G865,$G865),9))</f>
        <v>041226201</v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>智辯学園和歌山・和歌山</v>
      </c>
    </row>
    <row r="866" spans="1:22" x14ac:dyDescent="0.45">
      <c r="A866" t="s">
        <v>4653</v>
      </c>
      <c r="B866">
        <v>867</v>
      </c>
      <c r="C866" t="s">
        <v>4671</v>
      </c>
      <c r="D866" t="s">
        <v>4672</v>
      </c>
      <c r="E866">
        <v>2</v>
      </c>
      <c r="F866" t="s">
        <v>99</v>
      </c>
      <c r="G866">
        <v>20031006</v>
      </c>
      <c r="H866" t="s">
        <v>4673</v>
      </c>
      <c r="I866" t="s">
        <v>723</v>
      </c>
      <c r="J866" t="s">
        <v>4674</v>
      </c>
      <c r="K866" t="s">
        <v>141</v>
      </c>
      <c r="L866" t="s">
        <v>89</v>
      </c>
      <c r="M866" t="s">
        <v>4106</v>
      </c>
      <c r="O866" s="2" t="str">
        <f>IFERROR(IF($B866="","",INDEX(所属情報!$E:$E,MATCH($A866,所属情報!$A:$A,0))),"")</f>
        <v>Wakayama Univ.</v>
      </c>
      <c r="P866" s="2" t="str">
        <f t="shared" si="39"/>
        <v>西田　千鶴 (2)</v>
      </c>
      <c r="Q866" s="2" t="str">
        <f t="shared" si="40"/>
        <v>ﾆｼﾀﾞ ﾁﾂﾞﾙ</v>
      </c>
      <c r="R866" s="2" t="str">
        <f t="shared" si="41"/>
        <v>NISHIDA Chizuru (03)</v>
      </c>
      <c r="S866" s="2" t="str">
        <f>IFERROR(IF($F866="","",INDEX(リスト!$C:$C,MATCH($F866,リスト!$B:$B,0))),"")</f>
        <v>30</v>
      </c>
      <c r="T866" s="2" t="str">
        <f>IFERROR(IF($K866="","",INDEX(リスト!$F:$F,MATCH($K866,リスト!$E:$E,0))),"")</f>
        <v>JPN</v>
      </c>
      <c r="U866" s="2" t="str">
        <f>IF($B866="","",RIGHT($G866*1000+200+COUNTIF($G$2:$G866,$G866),9))</f>
        <v>031006201</v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>石山・滋　賀</v>
      </c>
    </row>
    <row r="867" spans="1:22" x14ac:dyDescent="0.45">
      <c r="A867" t="s">
        <v>4653</v>
      </c>
      <c r="B867">
        <v>868</v>
      </c>
      <c r="C867" t="s">
        <v>4675</v>
      </c>
      <c r="D867" t="s">
        <v>4676</v>
      </c>
      <c r="E867">
        <v>2</v>
      </c>
      <c r="F867" t="s">
        <v>99</v>
      </c>
      <c r="G867">
        <v>20041015</v>
      </c>
      <c r="H867" t="s">
        <v>4677</v>
      </c>
      <c r="I867" t="s">
        <v>1685</v>
      </c>
      <c r="J867" t="s">
        <v>938</v>
      </c>
      <c r="K867" t="s">
        <v>141</v>
      </c>
      <c r="L867" t="s">
        <v>99</v>
      </c>
      <c r="M867" t="s">
        <v>4678</v>
      </c>
      <c r="O867" s="2" t="str">
        <f>IFERROR(IF($B867="","",INDEX(所属情報!$E:$E,MATCH($A867,所属情報!$A:$A,0))),"")</f>
        <v>Wakayama Univ.</v>
      </c>
      <c r="P867" s="2" t="str">
        <f t="shared" si="39"/>
        <v>阪本　咲来 (2)</v>
      </c>
      <c r="Q867" s="2" t="str">
        <f t="shared" si="40"/>
        <v>ｻｶﾓﾄ ｻｸﾗ</v>
      </c>
      <c r="R867" s="2" t="str">
        <f t="shared" si="41"/>
        <v>SAKAMOTO Sakura (04)</v>
      </c>
      <c r="S867" s="2" t="str">
        <f>IFERROR(IF($F867="","",INDEX(リスト!$C:$C,MATCH($F867,リスト!$B:$B,0))),"")</f>
        <v>30</v>
      </c>
      <c r="T867" s="2" t="str">
        <f>IFERROR(IF($K867="","",INDEX(リスト!$F:$F,MATCH($K867,リスト!$E:$E,0))),"")</f>
        <v>JPN</v>
      </c>
      <c r="U867" s="2" t="str">
        <f>IF($B867="","",RIGHT($G867*1000+200+COUNTIF($G$2:$G867,$G867),9))</f>
        <v>041015201</v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>近畿大新宮・和歌山</v>
      </c>
    </row>
    <row r="868" spans="1:22" x14ac:dyDescent="0.45">
      <c r="A868" t="s">
        <v>4679</v>
      </c>
      <c r="B868">
        <v>869</v>
      </c>
      <c r="C868" t="s">
        <v>4680</v>
      </c>
      <c r="D868" t="s">
        <v>4681</v>
      </c>
      <c r="E868">
        <v>4</v>
      </c>
      <c r="F868" t="s">
        <v>109</v>
      </c>
      <c r="G868">
        <v>20020808</v>
      </c>
      <c r="H868" t="s">
        <v>4682</v>
      </c>
      <c r="I868" t="s">
        <v>1772</v>
      </c>
      <c r="J868" t="s">
        <v>4683</v>
      </c>
      <c r="K868" t="s">
        <v>141</v>
      </c>
      <c r="L868" t="s">
        <v>109</v>
      </c>
      <c r="M868" t="s">
        <v>4684</v>
      </c>
      <c r="O868" s="2" t="str">
        <f>IFERROR(IF($B868="","",INDEX(所属情報!$E:$E,MATCH($A868,所属情報!$A:$A,0))),"")</f>
        <v>Meiji Univ. of Integrative Medicine</v>
      </c>
      <c r="P868" s="2" t="str">
        <f t="shared" si="39"/>
        <v>本田　芽吹 (4)</v>
      </c>
      <c r="Q868" s="2" t="str">
        <f t="shared" si="40"/>
        <v>ﾎﾝﾀﾞ ﾒﾌﾞｷ</v>
      </c>
      <c r="R868" s="2" t="str">
        <f t="shared" si="41"/>
        <v>HONDA Mebuki (02)</v>
      </c>
      <c r="S868" s="2" t="str">
        <f>IFERROR(IF($F868="","",INDEX(リスト!$C:$C,MATCH($F868,リスト!$B:$B,0))),"")</f>
        <v>35</v>
      </c>
      <c r="T868" s="2" t="str">
        <f>IFERROR(IF($K868="","",INDEX(リスト!$F:$F,MATCH($K868,リスト!$E:$E,0))),"")</f>
        <v>JPN</v>
      </c>
      <c r="U868" s="2" t="str">
        <f>IF($B868="","",RIGHT($G868*1000+200+COUNTIF($G$2:$G868,$G868),9))</f>
        <v>020808201</v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>野田学園・山　口</v>
      </c>
    </row>
    <row r="869" spans="1:22" x14ac:dyDescent="0.45">
      <c r="A869" t="s">
        <v>4679</v>
      </c>
      <c r="B869">
        <v>870</v>
      </c>
      <c r="C869" t="s">
        <v>4685</v>
      </c>
      <c r="D869" t="s">
        <v>4686</v>
      </c>
      <c r="E869">
        <v>4</v>
      </c>
      <c r="F869" t="s">
        <v>131</v>
      </c>
      <c r="G869">
        <v>20021113</v>
      </c>
      <c r="H869" t="s">
        <v>4687</v>
      </c>
      <c r="I869" t="s">
        <v>4688</v>
      </c>
      <c r="J869" t="s">
        <v>4689</v>
      </c>
      <c r="K869" t="s">
        <v>141</v>
      </c>
      <c r="L869" t="s">
        <v>131</v>
      </c>
      <c r="M869" t="s">
        <v>4690</v>
      </c>
      <c r="O869" s="2" t="str">
        <f>IFERROR(IF($B869="","",INDEX(所属情報!$E:$E,MATCH($A869,所属情報!$A:$A,0))),"")</f>
        <v>Meiji Univ. of Integrative Medicine</v>
      </c>
      <c r="P869" s="2" t="str">
        <f t="shared" si="39"/>
        <v>金沢　杏音 (4)</v>
      </c>
      <c r="Q869" s="2" t="str">
        <f t="shared" si="40"/>
        <v>ｶﾅｻﾞﾜ ﾓﾓﾈ</v>
      </c>
      <c r="R869" s="2" t="str">
        <f t="shared" si="41"/>
        <v>KANAZAWA Momone (02)</v>
      </c>
      <c r="S869" s="2" t="str">
        <f>IFERROR(IF($F869="","",INDEX(リスト!$C:$C,MATCH($F869,リスト!$B:$B,0))),"")</f>
        <v>46</v>
      </c>
      <c r="T869" s="2" t="str">
        <f>IFERROR(IF($K869="","",INDEX(リスト!$F:$F,MATCH($K869,リスト!$E:$E,0))),"")</f>
        <v>JPN</v>
      </c>
      <c r="U869" s="2" t="str">
        <f>IF($B869="","",RIGHT($G869*1000+200+COUNTIF($G$2:$G869,$G869),9))</f>
        <v>021113202</v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>鹿児島南・鹿児島</v>
      </c>
    </row>
    <row r="870" spans="1:22" x14ac:dyDescent="0.45">
      <c r="A870" t="s">
        <v>4679</v>
      </c>
      <c r="B870">
        <v>871</v>
      </c>
      <c r="C870" t="s">
        <v>4691</v>
      </c>
      <c r="D870" t="s">
        <v>4692</v>
      </c>
      <c r="E870">
        <v>4</v>
      </c>
      <c r="F870" t="s">
        <v>87</v>
      </c>
      <c r="G870">
        <v>20030101</v>
      </c>
      <c r="H870" t="s">
        <v>4693</v>
      </c>
      <c r="I870" t="s">
        <v>3512</v>
      </c>
      <c r="J870" t="s">
        <v>4694</v>
      </c>
      <c r="K870" t="s">
        <v>141</v>
      </c>
      <c r="L870" t="s">
        <v>87</v>
      </c>
      <c r="M870" t="s">
        <v>4695</v>
      </c>
      <c r="O870" s="2" t="str">
        <f>IFERROR(IF($B870="","",INDEX(所属情報!$E:$E,MATCH($A870,所属情報!$A:$A,0))),"")</f>
        <v>Meiji Univ. of Integrative Medicine</v>
      </c>
      <c r="P870" s="2" t="str">
        <f t="shared" si="39"/>
        <v>濵口　真幸 (4)</v>
      </c>
      <c r="Q870" s="2" t="str">
        <f t="shared" si="40"/>
        <v>ﾊﾏｸﾞﾁ ﾏﾕｷ</v>
      </c>
      <c r="R870" s="2" t="str">
        <f t="shared" si="41"/>
        <v>HAMAGUCHI Mayuki (03)</v>
      </c>
      <c r="S870" s="2" t="str">
        <f>IFERROR(IF($F870="","",INDEX(リスト!$C:$C,MATCH($F870,リスト!$B:$B,0))),"")</f>
        <v>24</v>
      </c>
      <c r="T870" s="2" t="str">
        <f>IFERROR(IF($K870="","",INDEX(リスト!$F:$F,MATCH($K870,リスト!$E:$E,0))),"")</f>
        <v>JPN</v>
      </c>
      <c r="U870" s="2" t="str">
        <f>IF($B870="","",RIGHT($G870*1000+200+COUNTIF($G$2:$G870,$G870),9))</f>
        <v>030101201</v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>伊勢工業・三　重</v>
      </c>
    </row>
    <row r="871" spans="1:22" x14ac:dyDescent="0.45">
      <c r="A871" t="s">
        <v>4679</v>
      </c>
      <c r="B871">
        <v>872</v>
      </c>
      <c r="C871" t="s">
        <v>4696</v>
      </c>
      <c r="D871" t="s">
        <v>4697</v>
      </c>
      <c r="E871">
        <v>4</v>
      </c>
      <c r="F871" t="s">
        <v>93</v>
      </c>
      <c r="G871">
        <v>20021108</v>
      </c>
      <c r="H871" t="s">
        <v>4698</v>
      </c>
      <c r="I871" t="s">
        <v>4699</v>
      </c>
      <c r="J871" t="s">
        <v>4700</v>
      </c>
      <c r="K871" t="s">
        <v>141</v>
      </c>
      <c r="L871" t="s">
        <v>93</v>
      </c>
      <c r="M871" t="s">
        <v>725</v>
      </c>
      <c r="O871" s="2" t="str">
        <f>IFERROR(IF($B871="","",INDEX(所属情報!$E:$E,MATCH($A871,所属情報!$A:$A,0))),"")</f>
        <v>Meiji Univ. of Integrative Medicine</v>
      </c>
      <c r="P871" s="2" t="str">
        <f t="shared" si="39"/>
        <v>梛野　響木 (4)</v>
      </c>
      <c r="Q871" s="2" t="str">
        <f t="shared" si="40"/>
        <v>ﾅｷﾞﾉ ﾋﾋﾞｷ</v>
      </c>
      <c r="R871" s="2" t="str">
        <f t="shared" si="41"/>
        <v>NAGINO Hibiki (02)</v>
      </c>
      <c r="S871" s="2" t="str">
        <f>IFERROR(IF($F871="","",INDEX(リスト!$C:$C,MATCH($F871,リスト!$B:$B,0))),"")</f>
        <v>27</v>
      </c>
      <c r="T871" s="2" t="str">
        <f>IFERROR(IF($K871="","",INDEX(リスト!$F:$F,MATCH($K871,リスト!$E:$E,0))),"")</f>
        <v>JPN</v>
      </c>
      <c r="U871" s="2" t="str">
        <f>IF($B871="","",RIGHT($G871*1000+200+COUNTIF($G$2:$G871,$G871),9))</f>
        <v>021108202</v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>大塚・大　阪</v>
      </c>
    </row>
    <row r="872" spans="1:22" x14ac:dyDescent="0.45">
      <c r="A872" t="s">
        <v>4679</v>
      </c>
      <c r="B872">
        <v>873</v>
      </c>
      <c r="C872" t="s">
        <v>4701</v>
      </c>
      <c r="D872" t="s">
        <v>4702</v>
      </c>
      <c r="E872">
        <v>4</v>
      </c>
      <c r="F872" t="s">
        <v>89</v>
      </c>
      <c r="G872">
        <v>20030301</v>
      </c>
      <c r="H872" t="s">
        <v>4703</v>
      </c>
      <c r="I872" t="s">
        <v>4704</v>
      </c>
      <c r="J872" t="s">
        <v>4705</v>
      </c>
      <c r="K872" t="s">
        <v>141</v>
      </c>
      <c r="L872" t="s">
        <v>89</v>
      </c>
      <c r="M872" t="s">
        <v>3808</v>
      </c>
      <c r="O872" s="2" t="str">
        <f>IFERROR(IF($B872="","",INDEX(所属情報!$E:$E,MATCH($A872,所属情報!$A:$A,0))),"")</f>
        <v>Meiji Univ. of Integrative Medicine</v>
      </c>
      <c r="P872" s="2" t="str">
        <f t="shared" si="39"/>
        <v>杉野　樹里海 (4)</v>
      </c>
      <c r="Q872" s="2" t="str">
        <f t="shared" si="40"/>
        <v>ｽｷﾞﾉ ｼﾞｭﾘｱ</v>
      </c>
      <c r="R872" s="2" t="str">
        <f t="shared" si="41"/>
        <v>SUGINO Juria (03)</v>
      </c>
      <c r="S872" s="2" t="str">
        <f>IFERROR(IF($F872="","",INDEX(リスト!$C:$C,MATCH($F872,リスト!$B:$B,0))),"")</f>
        <v>25</v>
      </c>
      <c r="T872" s="2" t="str">
        <f>IFERROR(IF($K872="","",INDEX(リスト!$F:$F,MATCH($K872,リスト!$E:$E,0))),"")</f>
        <v>JPN</v>
      </c>
      <c r="U872" s="2" t="str">
        <f>IF($B872="","",RIGHT($G872*1000+200+COUNTIF($G$2:$G872,$G872),9))</f>
        <v>030301201</v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>滋賀学園・滋　賀</v>
      </c>
    </row>
    <row r="873" spans="1:22" x14ac:dyDescent="0.45">
      <c r="A873" t="s">
        <v>4679</v>
      </c>
      <c r="B873">
        <v>874</v>
      </c>
      <c r="C873" t="s">
        <v>4706</v>
      </c>
      <c r="D873" t="s">
        <v>4707</v>
      </c>
      <c r="E873">
        <v>3</v>
      </c>
      <c r="F873" t="s">
        <v>95</v>
      </c>
      <c r="G873">
        <v>20030805</v>
      </c>
      <c r="H873" t="s">
        <v>4708</v>
      </c>
      <c r="I873" t="s">
        <v>4709</v>
      </c>
      <c r="J873" t="s">
        <v>741</v>
      </c>
      <c r="K873" t="s">
        <v>141</v>
      </c>
      <c r="L873" t="s">
        <v>95</v>
      </c>
      <c r="M873" t="s">
        <v>4710</v>
      </c>
      <c r="O873" s="2" t="str">
        <f>IFERROR(IF($B873="","",INDEX(所属情報!$E:$E,MATCH($A873,所属情報!$A:$A,0))),"")</f>
        <v>Meiji Univ. of Integrative Medicine</v>
      </c>
      <c r="P873" s="2" t="str">
        <f t="shared" si="39"/>
        <v>古西　亜海 (3)</v>
      </c>
      <c r="Q873" s="2" t="str">
        <f t="shared" si="40"/>
        <v>ﾌﾙﾆｼ ｱﾐ</v>
      </c>
      <c r="R873" s="2" t="str">
        <f t="shared" si="41"/>
        <v>FURUNISHI Ami (03)</v>
      </c>
      <c r="S873" s="2" t="str">
        <f>IFERROR(IF($F873="","",INDEX(リスト!$C:$C,MATCH($F873,リスト!$B:$B,0))),"")</f>
        <v>28</v>
      </c>
      <c r="T873" s="2" t="str">
        <f>IFERROR(IF($K873="","",INDEX(リスト!$F:$F,MATCH($K873,リスト!$E:$E,0))),"")</f>
        <v>JPN</v>
      </c>
      <c r="U873" s="2" t="str">
        <f>IF($B873="","",RIGHT($G873*1000+200+COUNTIF($G$2:$G873,$G873),9))</f>
        <v>030805201</v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>豊岡総合・兵　庫</v>
      </c>
    </row>
    <row r="874" spans="1:22" x14ac:dyDescent="0.45">
      <c r="A874" t="s">
        <v>4679</v>
      </c>
      <c r="B874">
        <v>875</v>
      </c>
      <c r="C874" t="s">
        <v>4711</v>
      </c>
      <c r="D874" t="s">
        <v>4712</v>
      </c>
      <c r="E874">
        <v>3</v>
      </c>
      <c r="F874" t="s">
        <v>93</v>
      </c>
      <c r="G874">
        <v>20030730</v>
      </c>
      <c r="H874" t="s">
        <v>4713</v>
      </c>
      <c r="I874" t="s">
        <v>920</v>
      </c>
      <c r="J874" t="s">
        <v>1548</v>
      </c>
      <c r="K874" t="s">
        <v>141</v>
      </c>
      <c r="L874" t="s">
        <v>93</v>
      </c>
      <c r="M874" t="s">
        <v>1185</v>
      </c>
      <c r="O874" s="2" t="str">
        <f>IFERROR(IF($B874="","",INDEX(所属情報!$E:$E,MATCH($A874,所属情報!$A:$A,0))),"")</f>
        <v>Meiji Univ. of Integrative Medicine</v>
      </c>
      <c r="P874" s="2" t="str">
        <f t="shared" si="39"/>
        <v>吉田　優衣 (3)</v>
      </c>
      <c r="Q874" s="2" t="str">
        <f t="shared" si="40"/>
        <v>ﾖｼﾀﾞ ﾕｲ</v>
      </c>
      <c r="R874" s="2" t="str">
        <f t="shared" si="41"/>
        <v>YOSHIDA Yui (03)</v>
      </c>
      <c r="S874" s="2" t="str">
        <f>IFERROR(IF($F874="","",INDEX(リスト!$C:$C,MATCH($F874,リスト!$B:$B,0))),"")</f>
        <v>27</v>
      </c>
      <c r="T874" s="2" t="str">
        <f>IFERROR(IF($K874="","",INDEX(リスト!$F:$F,MATCH($K874,リスト!$E:$E,0))),"")</f>
        <v>JPN</v>
      </c>
      <c r="U874" s="2" t="str">
        <f>IF($B874="","",RIGHT($G874*1000+200+COUNTIF($G$2:$G874,$G874),9))</f>
        <v>030730203</v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>大阪・大　阪</v>
      </c>
    </row>
    <row r="875" spans="1:22" x14ac:dyDescent="0.45">
      <c r="A875" t="s">
        <v>4679</v>
      </c>
      <c r="B875">
        <v>876</v>
      </c>
      <c r="C875" t="s">
        <v>4714</v>
      </c>
      <c r="D875" t="s">
        <v>4715</v>
      </c>
      <c r="E875">
        <v>3</v>
      </c>
      <c r="F875" t="s">
        <v>91</v>
      </c>
      <c r="G875">
        <v>20030718</v>
      </c>
      <c r="H875" t="s">
        <v>4716</v>
      </c>
      <c r="I875" t="s">
        <v>4717</v>
      </c>
      <c r="J875" t="s">
        <v>4472</v>
      </c>
      <c r="K875" t="s">
        <v>141</v>
      </c>
      <c r="L875" t="s">
        <v>91</v>
      </c>
      <c r="M875" t="s">
        <v>1091</v>
      </c>
      <c r="O875" s="2" t="str">
        <f>IFERROR(IF($B875="","",INDEX(所属情報!$E:$E,MATCH($A875,所属情報!$A:$A,0))),"")</f>
        <v>Meiji Univ. of Integrative Medicine</v>
      </c>
      <c r="P875" s="2" t="str">
        <f t="shared" si="39"/>
        <v>村山　美乃 (3)</v>
      </c>
      <c r="Q875" s="2" t="str">
        <f t="shared" si="40"/>
        <v>ﾑﾗﾔﾏ ﾖｼﾉ</v>
      </c>
      <c r="R875" s="2" t="str">
        <f t="shared" si="41"/>
        <v>MURAYAMA Yoshino (03)</v>
      </c>
      <c r="S875" s="2" t="str">
        <f>IFERROR(IF($F875="","",INDEX(リスト!$C:$C,MATCH($F875,リスト!$B:$B,0))),"")</f>
        <v>26</v>
      </c>
      <c r="T875" s="2" t="str">
        <f>IFERROR(IF($K875="","",INDEX(リスト!$F:$F,MATCH($K875,リスト!$E:$E,0))),"")</f>
        <v>JPN</v>
      </c>
      <c r="U875" s="2" t="str">
        <f>IF($B875="","",RIGHT($G875*1000+200+COUNTIF($G$2:$G875,$G875),9))</f>
        <v>030718201</v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>京都西山・京　都</v>
      </c>
    </row>
    <row r="876" spans="1:22" x14ac:dyDescent="0.45">
      <c r="A876" t="s">
        <v>4679</v>
      </c>
      <c r="B876">
        <v>877</v>
      </c>
      <c r="C876" t="s">
        <v>4718</v>
      </c>
      <c r="D876" t="s">
        <v>4719</v>
      </c>
      <c r="E876">
        <v>2</v>
      </c>
      <c r="F876" t="s">
        <v>95</v>
      </c>
      <c r="G876">
        <v>20040616</v>
      </c>
      <c r="H876" t="s">
        <v>4720</v>
      </c>
      <c r="I876" t="s">
        <v>4721</v>
      </c>
      <c r="J876" t="s">
        <v>2358</v>
      </c>
      <c r="K876" t="s">
        <v>141</v>
      </c>
      <c r="L876" t="s">
        <v>105</v>
      </c>
      <c r="M876" t="s">
        <v>834</v>
      </c>
      <c r="O876" s="2" t="str">
        <f>IFERROR(IF($B876="","",INDEX(所属情報!$E:$E,MATCH($A876,所属情報!$A:$A,0))),"")</f>
        <v>Meiji Univ. of Integrative Medicine</v>
      </c>
      <c r="P876" s="2" t="str">
        <f t="shared" si="39"/>
        <v>青田　光央 (2)</v>
      </c>
      <c r="Q876" s="2" t="str">
        <f t="shared" si="40"/>
        <v>ｱｵﾀ ﾐｵ</v>
      </c>
      <c r="R876" s="2" t="str">
        <f t="shared" si="41"/>
        <v>AOTA Mio (04)</v>
      </c>
      <c r="S876" s="2" t="str">
        <f>IFERROR(IF($F876="","",INDEX(リスト!$C:$C,MATCH($F876,リスト!$B:$B,0))),"")</f>
        <v>28</v>
      </c>
      <c r="T876" s="2" t="str">
        <f>IFERROR(IF($K876="","",INDEX(リスト!$F:$F,MATCH($K876,リスト!$E:$E,0))),"")</f>
        <v>JPN</v>
      </c>
      <c r="U876" s="2" t="str">
        <f>IF($B876="","",RIGHT($G876*1000+200+COUNTIF($G$2:$G876,$G876),9))</f>
        <v>040616203</v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>興譲館・岡　山</v>
      </c>
    </row>
    <row r="877" spans="1:22" x14ac:dyDescent="0.45">
      <c r="A877" t="s">
        <v>4679</v>
      </c>
      <c r="B877">
        <v>878</v>
      </c>
      <c r="C877" t="s">
        <v>4722</v>
      </c>
      <c r="D877" t="s">
        <v>4723</v>
      </c>
      <c r="E877">
        <v>2</v>
      </c>
      <c r="F877" t="s">
        <v>91</v>
      </c>
      <c r="G877">
        <v>20040504</v>
      </c>
      <c r="H877" t="s">
        <v>4724</v>
      </c>
      <c r="I877" t="s">
        <v>4725</v>
      </c>
      <c r="J877" t="s">
        <v>1048</v>
      </c>
      <c r="K877" t="s">
        <v>141</v>
      </c>
      <c r="L877" t="s">
        <v>91</v>
      </c>
      <c r="M877" t="s">
        <v>4726</v>
      </c>
      <c r="O877" s="2" t="str">
        <f>IFERROR(IF($B877="","",INDEX(所属情報!$E:$E,MATCH($A877,所属情報!$A:$A,0))),"")</f>
        <v>Meiji Univ. of Integrative Medicine</v>
      </c>
      <c r="P877" s="2" t="str">
        <f t="shared" si="39"/>
        <v>末吉　凪 (2)</v>
      </c>
      <c r="Q877" s="2" t="str">
        <f t="shared" si="40"/>
        <v>ｽｴﾖｼ ﾅｷﾞ</v>
      </c>
      <c r="R877" s="2" t="str">
        <f t="shared" si="41"/>
        <v>SUEYOSHI Nagi (04)</v>
      </c>
      <c r="S877" s="2" t="str">
        <f>IFERROR(IF($F877="","",INDEX(リスト!$C:$C,MATCH($F877,リスト!$B:$B,0))),"")</f>
        <v>26</v>
      </c>
      <c r="T877" s="2" t="str">
        <f>IFERROR(IF($K877="","",INDEX(リスト!$F:$F,MATCH($K877,リスト!$E:$E,0))),"")</f>
        <v>JPN</v>
      </c>
      <c r="U877" s="2" t="str">
        <f>IF($B877="","",RIGHT($G877*1000+200+COUNTIF($G$2:$G877,$G877),9))</f>
        <v>040504203</v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>北桑田・京　都</v>
      </c>
    </row>
    <row r="878" spans="1:22" x14ac:dyDescent="0.45">
      <c r="A878" t="s">
        <v>4679</v>
      </c>
      <c r="B878">
        <v>879</v>
      </c>
      <c r="C878" t="s">
        <v>4727</v>
      </c>
      <c r="D878" t="s">
        <v>4728</v>
      </c>
      <c r="E878">
        <v>2</v>
      </c>
      <c r="F878" t="s">
        <v>73</v>
      </c>
      <c r="G878">
        <v>20040507</v>
      </c>
      <c r="H878" t="s">
        <v>4729</v>
      </c>
      <c r="I878" t="s">
        <v>4730</v>
      </c>
      <c r="J878" t="s">
        <v>1329</v>
      </c>
      <c r="K878" t="s">
        <v>141</v>
      </c>
      <c r="L878" t="s">
        <v>73</v>
      </c>
      <c r="M878" t="s">
        <v>4731</v>
      </c>
      <c r="O878" s="2" t="str">
        <f>IFERROR(IF($B878="","",INDEX(所属情報!$E:$E,MATCH($A878,所属情報!$A:$A,0))),"")</f>
        <v>Meiji Univ. of Integrative Medicine</v>
      </c>
      <c r="P878" s="2" t="str">
        <f t="shared" si="39"/>
        <v>山田　吏桜 (2)</v>
      </c>
      <c r="Q878" s="2" t="str">
        <f t="shared" si="40"/>
        <v>ﾔﾏﾀﾞ ﾘｵ</v>
      </c>
      <c r="R878" s="2" t="str">
        <f t="shared" si="41"/>
        <v>YAMADA Rio (04)</v>
      </c>
      <c r="S878" s="2" t="str">
        <f>IFERROR(IF($F878="","",INDEX(リスト!$C:$C,MATCH($F878,リスト!$B:$B,0))),"")</f>
        <v>17</v>
      </c>
      <c r="T878" s="2" t="str">
        <f>IFERROR(IF($K878="","",INDEX(リスト!$F:$F,MATCH($K878,リスト!$E:$E,0))),"")</f>
        <v>JPN</v>
      </c>
      <c r="U878" s="2" t="str">
        <f>IF($B878="","",RIGHT($G878*1000+200+COUNTIF($G$2:$G878,$G878),9))</f>
        <v>040507202</v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>遊学館・石　川</v>
      </c>
    </row>
    <row r="879" spans="1:22" x14ac:dyDescent="0.45">
      <c r="A879" t="s">
        <v>4679</v>
      </c>
      <c r="B879">
        <v>880</v>
      </c>
      <c r="C879" t="s">
        <v>4732</v>
      </c>
      <c r="D879" t="s">
        <v>4733</v>
      </c>
      <c r="E879">
        <v>2</v>
      </c>
      <c r="F879" t="s">
        <v>87</v>
      </c>
      <c r="G879">
        <v>20050115</v>
      </c>
      <c r="H879" t="s">
        <v>4734</v>
      </c>
      <c r="I879" t="s">
        <v>4735</v>
      </c>
      <c r="J879" t="s">
        <v>873</v>
      </c>
      <c r="K879" t="s">
        <v>141</v>
      </c>
      <c r="L879" t="s">
        <v>87</v>
      </c>
      <c r="M879" t="s">
        <v>4736</v>
      </c>
      <c r="O879" s="2" t="str">
        <f>IFERROR(IF($B879="","",INDEX(所属情報!$E:$E,MATCH($A879,所属情報!$A:$A,0))),"")</f>
        <v>Meiji Univ. of Integrative Medicine</v>
      </c>
      <c r="P879" s="2" t="str">
        <f t="shared" si="39"/>
        <v>小畑　文乃 (2)</v>
      </c>
      <c r="Q879" s="2" t="str">
        <f t="shared" si="40"/>
        <v>ｵﾊﾞﾀ ｱﾔﾉ</v>
      </c>
      <c r="R879" s="2" t="str">
        <f t="shared" si="41"/>
        <v>OBATA Ayano (05)</v>
      </c>
      <c r="S879" s="2" t="str">
        <f>IFERROR(IF($F879="","",INDEX(リスト!$C:$C,MATCH($F879,リスト!$B:$B,0))),"")</f>
        <v>24</v>
      </c>
      <c r="T879" s="2" t="str">
        <f>IFERROR(IF($K879="","",INDEX(リスト!$F:$F,MATCH($K879,リスト!$E:$E,0))),"")</f>
        <v>JPN</v>
      </c>
      <c r="U879" s="2" t="str">
        <f>IF($B879="","",RIGHT($G879*1000+200+COUNTIF($G$2:$G879,$G879),9))</f>
        <v>050115202</v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>四日市農芸・三　重</v>
      </c>
    </row>
    <row r="880" spans="1:22" x14ac:dyDescent="0.45">
      <c r="A880" t="s">
        <v>4679</v>
      </c>
      <c r="B880">
        <v>881</v>
      </c>
      <c r="C880" t="s">
        <v>4737</v>
      </c>
      <c r="D880" t="s">
        <v>4738</v>
      </c>
      <c r="E880">
        <v>2</v>
      </c>
      <c r="F880" t="s">
        <v>93</v>
      </c>
      <c r="G880">
        <v>20041119</v>
      </c>
      <c r="H880" t="s">
        <v>4739</v>
      </c>
      <c r="I880" t="s">
        <v>787</v>
      </c>
      <c r="J880" t="s">
        <v>4740</v>
      </c>
      <c r="K880" t="s">
        <v>141</v>
      </c>
      <c r="L880" t="s">
        <v>93</v>
      </c>
      <c r="M880" t="s">
        <v>2018</v>
      </c>
      <c r="O880" s="2" t="str">
        <f>IFERROR(IF($B880="","",INDEX(所属情報!$E:$E,MATCH($A880,所属情報!$A:$A,0))),"")</f>
        <v>Meiji Univ. of Integrative Medicine</v>
      </c>
      <c r="P880" s="2" t="str">
        <f t="shared" si="39"/>
        <v>竹内　美蓮 (2)</v>
      </c>
      <c r="Q880" s="2" t="str">
        <f t="shared" si="40"/>
        <v>ﾀｹｳﾁ ﾐﾚﾝ</v>
      </c>
      <c r="R880" s="2" t="str">
        <f t="shared" si="41"/>
        <v>TAKEUCHI Miren (04)</v>
      </c>
      <c r="S880" s="2" t="str">
        <f>IFERROR(IF($F880="","",INDEX(リスト!$C:$C,MATCH($F880,リスト!$B:$B,0))),"")</f>
        <v>27</v>
      </c>
      <c r="T880" s="2" t="str">
        <f>IFERROR(IF($K880="","",INDEX(リスト!$F:$F,MATCH($K880,リスト!$E:$E,0))),"")</f>
        <v>JPN</v>
      </c>
      <c r="U880" s="2" t="str">
        <f>IF($B880="","",RIGHT($G880*1000+200+COUNTIF($G$2:$G880,$G880),9))</f>
        <v>041119203</v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>東海大大阪仰星・大　阪</v>
      </c>
    </row>
    <row r="881" spans="1:22" x14ac:dyDescent="0.45">
      <c r="A881" t="s">
        <v>4679</v>
      </c>
      <c r="B881">
        <v>882</v>
      </c>
      <c r="C881" t="s">
        <v>4741</v>
      </c>
      <c r="D881" t="s">
        <v>4742</v>
      </c>
      <c r="E881">
        <v>2</v>
      </c>
      <c r="F881" t="s">
        <v>101</v>
      </c>
      <c r="G881">
        <v>20040723</v>
      </c>
      <c r="H881" t="s">
        <v>4743</v>
      </c>
      <c r="I881" t="s">
        <v>2118</v>
      </c>
      <c r="J881" t="s">
        <v>4744</v>
      </c>
      <c r="K881" t="s">
        <v>141</v>
      </c>
      <c r="L881" t="s">
        <v>105</v>
      </c>
      <c r="M881" t="s">
        <v>834</v>
      </c>
      <c r="O881" s="2" t="str">
        <f>IFERROR(IF($B881="","",INDEX(所属情報!$E:$E,MATCH($A881,所属情報!$A:$A,0))),"")</f>
        <v>Meiji Univ. of Integrative Medicine</v>
      </c>
      <c r="P881" s="2" t="str">
        <f t="shared" si="39"/>
        <v>石田　瑞歩 (2)</v>
      </c>
      <c r="Q881" s="2" t="str">
        <f t="shared" si="40"/>
        <v>ｲｼﾀﾞ ﾐｽﾞﾎ</v>
      </c>
      <c r="R881" s="2" t="str">
        <f t="shared" si="41"/>
        <v>ISHIDA Mizuho (04)</v>
      </c>
      <c r="S881" s="2" t="str">
        <f>IFERROR(IF($F881="","",INDEX(リスト!$C:$C,MATCH($F881,リスト!$B:$B,0))),"")</f>
        <v>31</v>
      </c>
      <c r="T881" s="2" t="str">
        <f>IFERROR(IF($K881="","",INDEX(リスト!$F:$F,MATCH($K881,リスト!$E:$E,0))),"")</f>
        <v>JPN</v>
      </c>
      <c r="U881" s="2" t="str">
        <f>IF($B881="","",RIGHT($G881*1000+200+COUNTIF($G$2:$G881,$G881),9))</f>
        <v>040723203</v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>興譲館・岡　山</v>
      </c>
    </row>
    <row r="882" spans="1:22" x14ac:dyDescent="0.45">
      <c r="A882" t="s">
        <v>4679</v>
      </c>
      <c r="B882">
        <v>883</v>
      </c>
      <c r="C882" t="s">
        <v>4745</v>
      </c>
      <c r="D882" t="s">
        <v>4746</v>
      </c>
      <c r="E882">
        <v>2</v>
      </c>
      <c r="F882" t="s">
        <v>123</v>
      </c>
      <c r="G882">
        <v>20040514</v>
      </c>
      <c r="H882" t="s">
        <v>4747</v>
      </c>
      <c r="I882" t="s">
        <v>4748</v>
      </c>
      <c r="J882" t="s">
        <v>839</v>
      </c>
      <c r="K882" t="s">
        <v>141</v>
      </c>
      <c r="L882" t="s">
        <v>123</v>
      </c>
      <c r="M882" t="s">
        <v>4749</v>
      </c>
      <c r="O882" s="2" t="str">
        <f>IFERROR(IF($B882="","",INDEX(所属情報!$E:$E,MATCH($A882,所属情報!$A:$A,0))),"")</f>
        <v>Meiji Univ. of Integrative Medicine</v>
      </c>
      <c r="P882" s="2" t="str">
        <f t="shared" si="39"/>
        <v>山崎　絢音 (2)</v>
      </c>
      <c r="Q882" s="2" t="str">
        <f t="shared" si="40"/>
        <v>ﾔﾏｻｷ ｱﾔﾈ</v>
      </c>
      <c r="R882" s="2" t="str">
        <f t="shared" si="41"/>
        <v>YAMASAKI Ayane (04)</v>
      </c>
      <c r="S882" s="2" t="str">
        <f>IFERROR(IF($F882="","",INDEX(リスト!$C:$C,MATCH($F882,リスト!$B:$B,0))),"")</f>
        <v>42</v>
      </c>
      <c r="T882" s="2" t="str">
        <f>IFERROR(IF($K882="","",INDEX(リスト!$F:$F,MATCH($K882,リスト!$E:$E,0))),"")</f>
        <v>JPN</v>
      </c>
      <c r="U882" s="2" t="str">
        <f>IF($B882="","",RIGHT($G882*1000+200+COUNTIF($G$2:$G882,$G882),9))</f>
        <v>040514202</v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>口加・長　崎</v>
      </c>
    </row>
    <row r="883" spans="1:22" x14ac:dyDescent="0.45">
      <c r="A883" t="s">
        <v>4679</v>
      </c>
      <c r="B883">
        <v>884</v>
      </c>
      <c r="C883" t="s">
        <v>4750</v>
      </c>
      <c r="D883" t="s">
        <v>4751</v>
      </c>
      <c r="E883">
        <v>1</v>
      </c>
      <c r="F883" t="s">
        <v>91</v>
      </c>
      <c r="G883">
        <v>20050805</v>
      </c>
      <c r="I883" t="s">
        <v>4752</v>
      </c>
      <c r="J883" t="s">
        <v>4753</v>
      </c>
      <c r="K883" t="s">
        <v>141</v>
      </c>
      <c r="L883" t="s">
        <v>91</v>
      </c>
      <c r="M883" t="s">
        <v>1063</v>
      </c>
      <c r="O883" s="2" t="str">
        <f>IFERROR(IF($B883="","",INDEX(所属情報!$E:$E,MATCH($A883,所属情報!$A:$A,0))),"")</f>
        <v>Meiji Univ. of Integrative Medicine</v>
      </c>
      <c r="P883" s="2" t="str">
        <f t="shared" si="39"/>
        <v>国府　久楽楽 (1)</v>
      </c>
      <c r="Q883" s="2" t="str">
        <f t="shared" si="40"/>
        <v>ｺｸﾌ ｸﾗﾗ</v>
      </c>
      <c r="R883" s="2" t="str">
        <f t="shared" si="41"/>
        <v>KOKUFU Kurara (05)</v>
      </c>
      <c r="S883" s="2" t="str">
        <f>IFERROR(IF($F883="","",INDEX(リスト!$C:$C,MATCH($F883,リスト!$B:$B,0))),"")</f>
        <v>26</v>
      </c>
      <c r="T883" s="2" t="str">
        <f>IFERROR(IF($K883="","",INDEX(リスト!$F:$F,MATCH($K883,リスト!$E:$E,0))),"")</f>
        <v>JPN</v>
      </c>
      <c r="U883" s="2" t="str">
        <f>IF($B883="","",RIGHT($G883*1000+200+COUNTIF($G$2:$G883,$G883),9))</f>
        <v>050805201</v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>洛北・京　都</v>
      </c>
    </row>
    <row r="884" spans="1:22" x14ac:dyDescent="0.45">
      <c r="A884" t="s">
        <v>4679</v>
      </c>
      <c r="B884">
        <v>885</v>
      </c>
      <c r="C884" t="s">
        <v>4754</v>
      </c>
      <c r="D884" t="s">
        <v>4755</v>
      </c>
      <c r="E884">
        <v>1</v>
      </c>
      <c r="F884" t="s">
        <v>85</v>
      </c>
      <c r="G884">
        <v>20050823</v>
      </c>
      <c r="I884" t="s">
        <v>1351</v>
      </c>
      <c r="J884" t="s">
        <v>4756</v>
      </c>
      <c r="K884" t="s">
        <v>141</v>
      </c>
      <c r="L884" t="s">
        <v>85</v>
      </c>
      <c r="M884" t="s">
        <v>1641</v>
      </c>
      <c r="O884" s="2" t="str">
        <f>IFERROR(IF($B884="","",INDEX(所属情報!$E:$E,MATCH($A884,所属情報!$A:$A,0))),"")</f>
        <v>Meiji Univ. of Integrative Medicine</v>
      </c>
      <c r="P884" s="2" t="str">
        <f t="shared" si="39"/>
        <v>田中　小萩 (1)</v>
      </c>
      <c r="Q884" s="2" t="str">
        <f t="shared" si="40"/>
        <v>ﾀﾅｶ ｺﾊｷﾞ</v>
      </c>
      <c r="R884" s="2" t="str">
        <f t="shared" si="41"/>
        <v>TANAKA Kohagi (05)</v>
      </c>
      <c r="S884" s="2" t="str">
        <f>IFERROR(IF($F884="","",INDEX(リスト!$C:$C,MATCH($F884,リスト!$B:$B,0))),"")</f>
        <v>23</v>
      </c>
      <c r="T884" s="2" t="str">
        <f>IFERROR(IF($K884="","",INDEX(リスト!$F:$F,MATCH($K884,リスト!$E:$E,0))),"")</f>
        <v>JPN</v>
      </c>
      <c r="U884" s="2" t="str">
        <f>IF($B884="","",RIGHT($G884*1000+200+COUNTIF($G$2:$G884,$G884),9))</f>
        <v>050823201</v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>安城学園・愛　知</v>
      </c>
    </row>
    <row r="885" spans="1:22" x14ac:dyDescent="0.45">
      <c r="A885" t="s">
        <v>4679</v>
      </c>
      <c r="B885">
        <v>886</v>
      </c>
      <c r="C885" t="s">
        <v>4757</v>
      </c>
      <c r="D885" t="s">
        <v>4758</v>
      </c>
      <c r="E885">
        <v>1</v>
      </c>
      <c r="F885" t="s">
        <v>91</v>
      </c>
      <c r="G885">
        <v>20050702</v>
      </c>
      <c r="I885" t="s">
        <v>4759</v>
      </c>
      <c r="J885" t="s">
        <v>4760</v>
      </c>
      <c r="K885" t="s">
        <v>141</v>
      </c>
      <c r="L885" t="s">
        <v>91</v>
      </c>
      <c r="M885" t="s">
        <v>1170</v>
      </c>
      <c r="O885" s="2" t="str">
        <f>IFERROR(IF($B885="","",INDEX(所属情報!$E:$E,MATCH($A885,所属情報!$A:$A,0))),"")</f>
        <v>Meiji Univ. of Integrative Medicine</v>
      </c>
      <c r="P885" s="2" t="str">
        <f t="shared" si="39"/>
        <v>水田　夢佳 (1)</v>
      </c>
      <c r="Q885" s="2" t="str">
        <f t="shared" si="40"/>
        <v>ﾐｽﾞﾀ ﾕﾒｶ</v>
      </c>
      <c r="R885" s="2" t="str">
        <f t="shared" si="41"/>
        <v>MIZUTA Yumeka (05)</v>
      </c>
      <c r="S885" s="2" t="str">
        <f>IFERROR(IF($F885="","",INDEX(リスト!$C:$C,MATCH($F885,リスト!$B:$B,0))),"")</f>
        <v>26</v>
      </c>
      <c r="T885" s="2" t="str">
        <f>IFERROR(IF($K885="","",INDEX(リスト!$F:$F,MATCH($K885,リスト!$E:$E,0))),"")</f>
        <v>JPN</v>
      </c>
      <c r="U885" s="2" t="str">
        <f>IF($B885="","",RIGHT($G885*1000+200+COUNTIF($G$2:$G885,$G885),9))</f>
        <v>050702201</v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>京都光華・京　都</v>
      </c>
    </row>
    <row r="886" spans="1:22" x14ac:dyDescent="0.45">
      <c r="A886" t="s">
        <v>4679</v>
      </c>
      <c r="B886">
        <v>887</v>
      </c>
      <c r="C886" t="s">
        <v>4761</v>
      </c>
      <c r="D886" t="s">
        <v>4762</v>
      </c>
      <c r="E886">
        <v>1</v>
      </c>
      <c r="F886" t="s">
        <v>85</v>
      </c>
      <c r="G886">
        <v>20050724</v>
      </c>
      <c r="I886" t="s">
        <v>1128</v>
      </c>
      <c r="J886" t="s">
        <v>933</v>
      </c>
      <c r="K886" t="s">
        <v>141</v>
      </c>
      <c r="L886" t="s">
        <v>85</v>
      </c>
      <c r="M886" t="s">
        <v>2779</v>
      </c>
      <c r="O886" s="2" t="str">
        <f>IFERROR(IF($B886="","",INDEX(所属情報!$E:$E,MATCH($A886,所属情報!$A:$A,0))),"")</f>
        <v>Meiji Univ. of Integrative Medicine</v>
      </c>
      <c r="P886" s="2" t="str">
        <f t="shared" si="39"/>
        <v>中村　安緒 (1)</v>
      </c>
      <c r="Q886" s="2" t="str">
        <f t="shared" si="40"/>
        <v>ﾅｶﾑﾗ ｱｵｲ</v>
      </c>
      <c r="R886" s="2" t="str">
        <f t="shared" si="41"/>
        <v>NAKAMURA Aoi (05)</v>
      </c>
      <c r="S886" s="2" t="str">
        <f>IFERROR(IF($F886="","",INDEX(リスト!$C:$C,MATCH($F886,リスト!$B:$B,0))),"")</f>
        <v>23</v>
      </c>
      <c r="T886" s="2" t="str">
        <f>IFERROR(IF($K886="","",INDEX(リスト!$F:$F,MATCH($K886,リスト!$E:$E,0))),"")</f>
        <v>JPN</v>
      </c>
      <c r="U886" s="2" t="str">
        <f>IF($B886="","",RIGHT($G886*1000+200+COUNTIF($G$2:$G886,$G886),9))</f>
        <v>050724201</v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>光ヶ丘女子・愛　知</v>
      </c>
    </row>
    <row r="887" spans="1:22" x14ac:dyDescent="0.45">
      <c r="A887" t="s">
        <v>4679</v>
      </c>
      <c r="B887">
        <v>888</v>
      </c>
      <c r="C887" t="s">
        <v>4763</v>
      </c>
      <c r="D887" t="s">
        <v>4764</v>
      </c>
      <c r="E887">
        <v>1</v>
      </c>
      <c r="F887" t="s">
        <v>91</v>
      </c>
      <c r="G887">
        <v>20050620</v>
      </c>
      <c r="I887" t="s">
        <v>2687</v>
      </c>
      <c r="J887" t="s">
        <v>2591</v>
      </c>
      <c r="K887" t="s">
        <v>141</v>
      </c>
      <c r="L887" t="s">
        <v>91</v>
      </c>
      <c r="M887" t="s">
        <v>3690</v>
      </c>
      <c r="O887" s="2" t="str">
        <f>IFERROR(IF($B887="","",INDEX(所属情報!$E:$E,MATCH($A887,所属情報!$A:$A,0))),"")</f>
        <v>Meiji Univ. of Integrative Medicine</v>
      </c>
      <c r="P887" s="2" t="str">
        <f t="shared" si="39"/>
        <v>鈴木　彩未 (1)</v>
      </c>
      <c r="Q887" s="2" t="str">
        <f t="shared" si="40"/>
        <v>ｽｽﾞｷ ｱﾔﾐ</v>
      </c>
      <c r="R887" s="2" t="str">
        <f t="shared" si="41"/>
        <v>SUZUKI Ayami (05)</v>
      </c>
      <c r="S887" s="2" t="str">
        <f>IFERROR(IF($F887="","",INDEX(リスト!$C:$C,MATCH($F887,リスト!$B:$B,0))),"")</f>
        <v>26</v>
      </c>
      <c r="T887" s="2" t="str">
        <f>IFERROR(IF($K887="","",INDEX(リスト!$F:$F,MATCH($K887,リスト!$E:$E,0))),"")</f>
        <v>JPN</v>
      </c>
      <c r="U887" s="2" t="str">
        <f>IF($B887="","",RIGHT($G887*1000+200+COUNTIF($G$2:$G887,$G887),9))</f>
        <v>050620203</v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>福知山成美・京　都</v>
      </c>
    </row>
    <row r="888" spans="1:22" x14ac:dyDescent="0.45">
      <c r="A888" t="s">
        <v>4679</v>
      </c>
      <c r="B888">
        <v>889</v>
      </c>
      <c r="C888" t="s">
        <v>4765</v>
      </c>
      <c r="D888" t="s">
        <v>4766</v>
      </c>
      <c r="E888">
        <v>1</v>
      </c>
      <c r="F888" t="s">
        <v>131</v>
      </c>
      <c r="G888">
        <v>20050618</v>
      </c>
      <c r="I888" t="s">
        <v>4767</v>
      </c>
      <c r="J888" t="s">
        <v>1868</v>
      </c>
      <c r="K888" t="s">
        <v>141</v>
      </c>
      <c r="L888" t="s">
        <v>131</v>
      </c>
      <c r="M888" t="s">
        <v>4768</v>
      </c>
      <c r="O888" s="2" t="str">
        <f>IFERROR(IF($B888="","",INDEX(所属情報!$E:$E,MATCH($A888,所属情報!$A:$A,0))),"")</f>
        <v>Meiji Univ. of Integrative Medicine</v>
      </c>
      <c r="P888" s="2" t="str">
        <f t="shared" si="39"/>
        <v>間世田　華帆 (1)</v>
      </c>
      <c r="Q888" s="2" t="str">
        <f t="shared" si="40"/>
        <v>ﾏｾﾀﾞ ｶﾎ</v>
      </c>
      <c r="R888" s="2" t="str">
        <f t="shared" si="41"/>
        <v>MASEDA Kaho (05)</v>
      </c>
      <c r="S888" s="2" t="str">
        <f>IFERROR(IF($F888="","",INDEX(リスト!$C:$C,MATCH($F888,リスト!$B:$B,0))),"")</f>
        <v>46</v>
      </c>
      <c r="T888" s="2" t="str">
        <f>IFERROR(IF($K888="","",INDEX(リスト!$F:$F,MATCH($K888,リスト!$E:$E,0))),"")</f>
        <v>JPN</v>
      </c>
      <c r="U888" s="2" t="str">
        <f>IF($B888="","",RIGHT($G888*1000+200+COUNTIF($G$2:$G888,$G888),9))</f>
        <v>050618202</v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>鹿児島玉龍・鹿児島</v>
      </c>
    </row>
    <row r="889" spans="1:22" x14ac:dyDescent="0.45">
      <c r="A889" t="s">
        <v>4679</v>
      </c>
      <c r="B889">
        <v>890</v>
      </c>
      <c r="C889" t="s">
        <v>4769</v>
      </c>
      <c r="D889" t="s">
        <v>4770</v>
      </c>
      <c r="E889">
        <v>1</v>
      </c>
      <c r="F889" t="s">
        <v>95</v>
      </c>
      <c r="G889">
        <v>20051031</v>
      </c>
      <c r="I889" t="s">
        <v>4771</v>
      </c>
      <c r="J889" t="s">
        <v>4772</v>
      </c>
      <c r="K889" t="s">
        <v>141</v>
      </c>
      <c r="L889" t="s">
        <v>93</v>
      </c>
      <c r="M889" t="s">
        <v>4402</v>
      </c>
      <c r="O889" s="2" t="str">
        <f>IFERROR(IF($B889="","",INDEX(所属情報!$E:$E,MATCH($A889,所属情報!$A:$A,0))),"")</f>
        <v>Meiji Univ. of Integrative Medicine</v>
      </c>
      <c r="P889" s="2" t="str">
        <f t="shared" si="39"/>
        <v>西脇　祐菜 (1)</v>
      </c>
      <c r="Q889" s="2" t="str">
        <f t="shared" si="40"/>
        <v>ﾆｼﾜｷ ﾕｳﾅ</v>
      </c>
      <c r="R889" s="2" t="str">
        <f t="shared" si="41"/>
        <v>NISHIWAKI Yuuna (05)</v>
      </c>
      <c r="S889" s="2" t="str">
        <f>IFERROR(IF($F889="","",INDEX(リスト!$C:$C,MATCH($F889,リスト!$B:$B,0))),"")</f>
        <v>28</v>
      </c>
      <c r="T889" s="2" t="str">
        <f>IFERROR(IF($K889="","",INDEX(リスト!$F:$F,MATCH($K889,リスト!$E:$E,0))),"")</f>
        <v>JPN</v>
      </c>
      <c r="U889" s="2" t="str">
        <f>IF($B889="","",RIGHT($G889*1000+200+COUNTIF($G$2:$G889,$G889),9))</f>
        <v>051031201</v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>宣真・大　阪</v>
      </c>
    </row>
    <row r="890" spans="1:22" x14ac:dyDescent="0.45">
      <c r="A890" t="s">
        <v>4773</v>
      </c>
      <c r="B890">
        <v>892</v>
      </c>
      <c r="C890" t="s">
        <v>4774</v>
      </c>
      <c r="D890" t="s">
        <v>4775</v>
      </c>
      <c r="E890" t="s">
        <v>704</v>
      </c>
      <c r="F890" t="s">
        <v>95</v>
      </c>
      <c r="G890">
        <v>19990525</v>
      </c>
      <c r="H890" t="s">
        <v>4776</v>
      </c>
      <c r="I890" t="s">
        <v>4777</v>
      </c>
      <c r="J890" t="s">
        <v>1695</v>
      </c>
      <c r="K890" t="s">
        <v>141</v>
      </c>
      <c r="L890" t="s">
        <v>95</v>
      </c>
      <c r="M890" t="s">
        <v>3335</v>
      </c>
      <c r="O890" s="2" t="str">
        <f>IFERROR(IF($B890="","",INDEX(所属情報!$E:$E,MATCH($A890,所属情報!$A:$A,0))),"")</f>
        <v>Osaka Metropolitan Univ.</v>
      </c>
      <c r="P890" s="2" t="str">
        <f t="shared" si="39"/>
        <v>小澤　皐 (M2)</v>
      </c>
      <c r="Q890" s="2" t="str">
        <f t="shared" si="40"/>
        <v>ｵｻﾞﾜ ｻﾂｷ</v>
      </c>
      <c r="R890" s="2" t="str">
        <f t="shared" si="41"/>
        <v>OZAWA Satsuki (99)</v>
      </c>
      <c r="S890" s="2" t="str">
        <f>IFERROR(IF($F890="","",INDEX(リスト!$C:$C,MATCH($F890,リスト!$B:$B,0))),"")</f>
        <v>28</v>
      </c>
      <c r="T890" s="2" t="str">
        <f>IFERROR(IF($K890="","",INDEX(リスト!$F:$F,MATCH($K890,リスト!$E:$E,0))),"")</f>
        <v>JPN</v>
      </c>
      <c r="U890" s="2" t="str">
        <f>IF($B890="","",RIGHT($G890*1000+200+COUNTIF($G$2:$G890,$G890),9))</f>
        <v>990525201</v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>神戸・兵　庫</v>
      </c>
    </row>
    <row r="891" spans="1:22" x14ac:dyDescent="0.45">
      <c r="A891" t="s">
        <v>4773</v>
      </c>
      <c r="B891">
        <v>893</v>
      </c>
      <c r="C891" t="s">
        <v>4778</v>
      </c>
      <c r="D891" t="s">
        <v>4779</v>
      </c>
      <c r="E891">
        <v>3</v>
      </c>
      <c r="F891" t="s">
        <v>93</v>
      </c>
      <c r="G891">
        <v>20040224</v>
      </c>
      <c r="H891" t="s">
        <v>4780</v>
      </c>
      <c r="I891" t="s">
        <v>4781</v>
      </c>
      <c r="J891" t="s">
        <v>1406</v>
      </c>
      <c r="K891" t="s">
        <v>141</v>
      </c>
      <c r="L891" t="s">
        <v>105</v>
      </c>
      <c r="M891" t="s">
        <v>4782</v>
      </c>
      <c r="O891" s="2" t="str">
        <f>IFERROR(IF($B891="","",INDEX(所属情報!$E:$E,MATCH($A891,所属情報!$A:$A,0))),"")</f>
        <v>Osaka Metropolitan Univ.</v>
      </c>
      <c r="P891" s="2" t="str">
        <f t="shared" si="39"/>
        <v>藤澤　夏海 (3)</v>
      </c>
      <c r="Q891" s="2" t="str">
        <f t="shared" si="40"/>
        <v>ﾌｼﾞｻﾜ ﾅﾂﾐ</v>
      </c>
      <c r="R891" s="2" t="str">
        <f t="shared" si="41"/>
        <v>FUJISAWA Natsumi (04)</v>
      </c>
      <c r="S891" s="2" t="str">
        <f>IFERROR(IF($F891="","",INDEX(リスト!$C:$C,MATCH($F891,リスト!$B:$B,0))),"")</f>
        <v>27</v>
      </c>
      <c r="T891" s="2" t="str">
        <f>IFERROR(IF($K891="","",INDEX(リスト!$F:$F,MATCH($K891,リスト!$E:$E,0))),"")</f>
        <v>JPN</v>
      </c>
      <c r="U891" s="2" t="str">
        <f>IF($B891="","",RIGHT($G891*1000+200+COUNTIF($G$2:$G891,$G891),9))</f>
        <v>040224202</v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>岡山朝日・岡　山</v>
      </c>
    </row>
    <row r="892" spans="1:22" x14ac:dyDescent="0.45">
      <c r="A892" t="s">
        <v>4773</v>
      </c>
      <c r="B892">
        <v>894</v>
      </c>
      <c r="C892" t="s">
        <v>4783</v>
      </c>
      <c r="D892" t="s">
        <v>4784</v>
      </c>
      <c r="E892" t="s">
        <v>704</v>
      </c>
      <c r="F892" t="s">
        <v>93</v>
      </c>
      <c r="G892">
        <v>20000902</v>
      </c>
      <c r="H892" t="s">
        <v>4785</v>
      </c>
      <c r="I892" t="s">
        <v>4786</v>
      </c>
      <c r="J892" t="s">
        <v>771</v>
      </c>
      <c r="K892" t="s">
        <v>141</v>
      </c>
      <c r="L892" t="s">
        <v>95</v>
      </c>
      <c r="M892" t="s">
        <v>3302</v>
      </c>
      <c r="O892" s="2" t="str">
        <f>IFERROR(IF($B892="","",INDEX(所属情報!$E:$E,MATCH($A892,所属情報!$A:$A,0))),"")</f>
        <v>Osaka Metropolitan Univ.</v>
      </c>
      <c r="P892" s="2" t="str">
        <f t="shared" si="39"/>
        <v>生田　朋 (M2)</v>
      </c>
      <c r="Q892" s="2" t="str">
        <f t="shared" si="40"/>
        <v>ｲｸﾀ ﾄﾓ</v>
      </c>
      <c r="R892" s="2" t="str">
        <f t="shared" si="41"/>
        <v>IKUTA Tomo (00)</v>
      </c>
      <c r="S892" s="2" t="str">
        <f>IFERROR(IF($F892="","",INDEX(リスト!$C:$C,MATCH($F892,リスト!$B:$B,0))),"")</f>
        <v>27</v>
      </c>
      <c r="T892" s="2" t="str">
        <f>IFERROR(IF($K892="","",INDEX(リスト!$F:$F,MATCH($K892,リスト!$E:$E,0))),"")</f>
        <v>JPN</v>
      </c>
      <c r="U892" s="2" t="str">
        <f>IF($B892="","",RIGHT($G892*1000+200+COUNTIF($G$2:$G892,$G892),9))</f>
        <v>000902201</v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>姫路西・兵　庫</v>
      </c>
    </row>
    <row r="893" spans="1:22" x14ac:dyDescent="0.45">
      <c r="A893" t="s">
        <v>4773</v>
      </c>
      <c r="B893">
        <v>895</v>
      </c>
      <c r="C893" t="s">
        <v>4787</v>
      </c>
      <c r="D893" t="s">
        <v>4788</v>
      </c>
      <c r="E893">
        <v>3</v>
      </c>
      <c r="F893" t="s">
        <v>93</v>
      </c>
      <c r="G893">
        <v>20031018</v>
      </c>
      <c r="H893" t="s">
        <v>4789</v>
      </c>
      <c r="I893" t="s">
        <v>1168</v>
      </c>
      <c r="J893" t="s">
        <v>1204</v>
      </c>
      <c r="K893" t="s">
        <v>141</v>
      </c>
      <c r="L893" t="s">
        <v>93</v>
      </c>
      <c r="M893" t="s">
        <v>3934</v>
      </c>
      <c r="O893" s="2" t="str">
        <f>IFERROR(IF($B893="","",INDEX(所属情報!$E:$E,MATCH($A893,所属情報!$A:$A,0))),"")</f>
        <v>Osaka Metropolitan Univ.</v>
      </c>
      <c r="P893" s="2" t="str">
        <f t="shared" si="39"/>
        <v>村上　風羽 (3)</v>
      </c>
      <c r="Q893" s="2" t="str">
        <f t="shared" si="40"/>
        <v>ﾑﾗｶﾐ ﾌｳ</v>
      </c>
      <c r="R893" s="2" t="str">
        <f t="shared" si="41"/>
        <v>MURAKAMI Fu (03)</v>
      </c>
      <c r="S893" s="2" t="str">
        <f>IFERROR(IF($F893="","",INDEX(リスト!$C:$C,MATCH($F893,リスト!$B:$B,0))),"")</f>
        <v>27</v>
      </c>
      <c r="T893" s="2" t="str">
        <f>IFERROR(IF($K893="","",INDEX(リスト!$F:$F,MATCH($K893,リスト!$E:$E,0))),"")</f>
        <v>JPN</v>
      </c>
      <c r="U893" s="2" t="str">
        <f>IF($B893="","",RIGHT($G893*1000+200+COUNTIF($G$2:$G893,$G893),9))</f>
        <v>031018202</v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>豊中・大　阪</v>
      </c>
    </row>
    <row r="894" spans="1:22" x14ac:dyDescent="0.45">
      <c r="A894" t="s">
        <v>4773</v>
      </c>
      <c r="B894">
        <v>896</v>
      </c>
      <c r="C894" t="s">
        <v>4790</v>
      </c>
      <c r="D894" t="s">
        <v>4791</v>
      </c>
      <c r="E894">
        <v>2</v>
      </c>
      <c r="F894" t="s">
        <v>95</v>
      </c>
      <c r="G894">
        <v>20030821</v>
      </c>
      <c r="H894" t="s">
        <v>4792</v>
      </c>
      <c r="I894" t="s">
        <v>4793</v>
      </c>
      <c r="J894" t="s">
        <v>1848</v>
      </c>
      <c r="K894" t="s">
        <v>141</v>
      </c>
      <c r="L894" t="s">
        <v>95</v>
      </c>
      <c r="M894" t="s">
        <v>3335</v>
      </c>
      <c r="O894" s="2" t="str">
        <f>IFERROR(IF($B894="","",INDEX(所属情報!$E:$E,MATCH($A894,所属情報!$A:$A,0))),"")</f>
        <v>Osaka Metropolitan Univ.</v>
      </c>
      <c r="P894" s="2" t="str">
        <f t="shared" si="39"/>
        <v>有賀　光理 (2)</v>
      </c>
      <c r="Q894" s="2" t="str">
        <f t="shared" si="40"/>
        <v>ｱﾙｶﾞ ﾋｶﾘ</v>
      </c>
      <c r="R894" s="2" t="str">
        <f t="shared" si="41"/>
        <v>ARUGA Hikari (03)</v>
      </c>
      <c r="S894" s="2" t="str">
        <f>IFERROR(IF($F894="","",INDEX(リスト!$C:$C,MATCH($F894,リスト!$B:$B,0))),"")</f>
        <v>28</v>
      </c>
      <c r="T894" s="2" t="str">
        <f>IFERROR(IF($K894="","",INDEX(リスト!$F:$F,MATCH($K894,リスト!$E:$E,0))),"")</f>
        <v>JPN</v>
      </c>
      <c r="U894" s="2" t="str">
        <f>IF($B894="","",RIGHT($G894*1000+200+COUNTIF($G$2:$G894,$G894),9))</f>
        <v>030821202</v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>神戸・兵　庫</v>
      </c>
    </row>
    <row r="895" spans="1:22" x14ac:dyDescent="0.45">
      <c r="A895" t="s">
        <v>4773</v>
      </c>
      <c r="B895">
        <v>897</v>
      </c>
      <c r="C895" t="s">
        <v>4794</v>
      </c>
      <c r="D895" t="s">
        <v>4795</v>
      </c>
      <c r="E895">
        <v>2</v>
      </c>
      <c r="F895" t="s">
        <v>95</v>
      </c>
      <c r="G895">
        <v>20041007</v>
      </c>
      <c r="H895" t="s">
        <v>4796</v>
      </c>
      <c r="I895" t="s">
        <v>4797</v>
      </c>
      <c r="J895" t="s">
        <v>1629</v>
      </c>
      <c r="K895" t="s">
        <v>141</v>
      </c>
      <c r="L895" t="s">
        <v>95</v>
      </c>
      <c r="M895" t="s">
        <v>3302</v>
      </c>
      <c r="O895" s="2" t="str">
        <f>IFERROR(IF($B895="","",INDEX(所属情報!$E:$E,MATCH($A895,所属情報!$A:$A,0))),"")</f>
        <v>Osaka Metropolitan Univ.</v>
      </c>
      <c r="P895" s="2" t="str">
        <f t="shared" si="39"/>
        <v>塚本　舞 (2)</v>
      </c>
      <c r="Q895" s="2" t="str">
        <f t="shared" si="40"/>
        <v>ﾂｶﾓﾄ ﾏｲ</v>
      </c>
      <c r="R895" s="2" t="str">
        <f t="shared" si="41"/>
        <v>TSUKAMOTO Mai (04)</v>
      </c>
      <c r="S895" s="2" t="str">
        <f>IFERROR(IF($F895="","",INDEX(リスト!$C:$C,MATCH($F895,リスト!$B:$B,0))),"")</f>
        <v>28</v>
      </c>
      <c r="T895" s="2" t="str">
        <f>IFERROR(IF($K895="","",INDEX(リスト!$F:$F,MATCH($K895,リスト!$E:$E,0))),"")</f>
        <v>JPN</v>
      </c>
      <c r="U895" s="2" t="str">
        <f>IF($B895="","",RIGHT($G895*1000+200+COUNTIF($G$2:$G895,$G895),9))</f>
        <v>041007201</v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>姫路西・兵　庫</v>
      </c>
    </row>
    <row r="896" spans="1:22" x14ac:dyDescent="0.45">
      <c r="A896" t="s">
        <v>4773</v>
      </c>
      <c r="B896">
        <v>898</v>
      </c>
      <c r="C896" t="s">
        <v>4798</v>
      </c>
      <c r="D896" t="s">
        <v>4799</v>
      </c>
      <c r="E896">
        <v>2</v>
      </c>
      <c r="F896" t="s">
        <v>95</v>
      </c>
      <c r="G896">
        <v>20040412</v>
      </c>
      <c r="H896" t="s">
        <v>4800</v>
      </c>
      <c r="I896" t="s">
        <v>2173</v>
      </c>
      <c r="J896" t="s">
        <v>1651</v>
      </c>
      <c r="K896" t="s">
        <v>141</v>
      </c>
      <c r="L896" t="s">
        <v>95</v>
      </c>
      <c r="M896" t="s">
        <v>3324</v>
      </c>
      <c r="O896" s="2" t="str">
        <f>IFERROR(IF($B896="","",INDEX(所属情報!$E:$E,MATCH($A896,所属情報!$A:$A,0))),"")</f>
        <v>Osaka Metropolitan Univ.</v>
      </c>
      <c r="P896" s="2" t="str">
        <f t="shared" si="39"/>
        <v>中田　陽菜乃 (2)</v>
      </c>
      <c r="Q896" s="2" t="str">
        <f t="shared" si="40"/>
        <v>ﾅｶﾀ ﾋﾅﾉ</v>
      </c>
      <c r="R896" s="2" t="str">
        <f t="shared" si="41"/>
        <v>NAKATA Hinano (04)</v>
      </c>
      <c r="S896" s="2" t="str">
        <f>IFERROR(IF($F896="","",INDEX(リスト!$C:$C,MATCH($F896,リスト!$B:$B,0))),"")</f>
        <v>28</v>
      </c>
      <c r="T896" s="2" t="str">
        <f>IFERROR(IF($K896="","",INDEX(リスト!$F:$F,MATCH($K896,リスト!$E:$E,0))),"")</f>
        <v>JPN</v>
      </c>
      <c r="U896" s="2" t="str">
        <f>IF($B896="","",RIGHT($G896*1000+200+COUNTIF($G$2:$G896,$G896),9))</f>
        <v>040412204</v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>尼崎稲園・兵　庫</v>
      </c>
    </row>
    <row r="897" spans="1:22" x14ac:dyDescent="0.45">
      <c r="A897" t="s">
        <v>4773</v>
      </c>
      <c r="B897">
        <v>899</v>
      </c>
      <c r="C897" t="s">
        <v>4801</v>
      </c>
      <c r="D897" t="s">
        <v>4802</v>
      </c>
      <c r="E897">
        <v>2</v>
      </c>
      <c r="F897" t="s">
        <v>95</v>
      </c>
      <c r="G897">
        <v>20041205</v>
      </c>
      <c r="H897" t="s">
        <v>4803</v>
      </c>
      <c r="I897" t="s">
        <v>953</v>
      </c>
      <c r="J897" t="s">
        <v>747</v>
      </c>
      <c r="K897" t="s">
        <v>141</v>
      </c>
      <c r="L897" t="s">
        <v>95</v>
      </c>
      <c r="M897" t="s">
        <v>1264</v>
      </c>
      <c r="O897" s="2" t="str">
        <f>IFERROR(IF($B897="","",INDEX(所属情報!$E:$E,MATCH($A897,所属情報!$A:$A,0))),"")</f>
        <v>Osaka Metropolitan Univ.</v>
      </c>
      <c r="P897" s="2" t="str">
        <f t="shared" si="39"/>
        <v>太田　美沙希 (2)</v>
      </c>
      <c r="Q897" s="2" t="str">
        <f t="shared" si="40"/>
        <v>ｵｵﾀ ﾐｻｷ</v>
      </c>
      <c r="R897" s="2" t="str">
        <f t="shared" si="41"/>
        <v>OTA Misaki (04)</v>
      </c>
      <c r="S897" s="2" t="str">
        <f>IFERROR(IF($F897="","",INDEX(リスト!$C:$C,MATCH($F897,リスト!$B:$B,0))),"")</f>
        <v>28</v>
      </c>
      <c r="T897" s="2" t="str">
        <f>IFERROR(IF($K897="","",INDEX(リスト!$F:$F,MATCH($K897,リスト!$E:$E,0))),"")</f>
        <v>JPN</v>
      </c>
      <c r="U897" s="2" t="str">
        <f>IF($B897="","",RIGHT($G897*1000+200+COUNTIF($G$2:$G897,$G897),9))</f>
        <v>041205201</v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>神戸山手女子・兵　庫</v>
      </c>
    </row>
    <row r="898" spans="1:22" x14ac:dyDescent="0.45">
      <c r="A898" t="s">
        <v>4773</v>
      </c>
      <c r="B898">
        <v>900</v>
      </c>
      <c r="C898" t="s">
        <v>4804</v>
      </c>
      <c r="D898" t="s">
        <v>4805</v>
      </c>
      <c r="E898">
        <v>2</v>
      </c>
      <c r="F898" t="s">
        <v>93</v>
      </c>
      <c r="G898">
        <v>20040621</v>
      </c>
      <c r="H898" t="s">
        <v>4806</v>
      </c>
      <c r="I898" t="s">
        <v>1489</v>
      </c>
      <c r="J898" t="s">
        <v>1015</v>
      </c>
      <c r="K898" t="s">
        <v>141</v>
      </c>
      <c r="L898" t="s">
        <v>93</v>
      </c>
      <c r="M898" t="s">
        <v>2415</v>
      </c>
      <c r="O898" s="2" t="str">
        <f>IFERROR(IF($B898="","",INDEX(所属情報!$E:$E,MATCH($A898,所属情報!$A:$A,0))),"")</f>
        <v>Osaka Metropolitan Univ.</v>
      </c>
      <c r="P898" s="2" t="str">
        <f t="shared" si="39"/>
        <v>清水　里瑚 (2)</v>
      </c>
      <c r="Q898" s="2" t="str">
        <f t="shared" si="40"/>
        <v>ｼﾐｽﾞ ﾘｺ</v>
      </c>
      <c r="R898" s="2" t="str">
        <f t="shared" si="41"/>
        <v>SHIMIZU Riko (04)</v>
      </c>
      <c r="S898" s="2" t="str">
        <f>IFERROR(IF($F898="","",INDEX(リスト!$C:$C,MATCH($F898,リスト!$B:$B,0))),"")</f>
        <v>27</v>
      </c>
      <c r="T898" s="2" t="str">
        <f>IFERROR(IF($K898="","",INDEX(リスト!$F:$F,MATCH($K898,リスト!$E:$E,0))),"")</f>
        <v>JPN</v>
      </c>
      <c r="U898" s="2" t="str">
        <f>IF($B898="","",RIGHT($G898*1000+200+COUNTIF($G$2:$G898,$G898),9))</f>
        <v>040621202</v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>岸和田・大　阪</v>
      </c>
    </row>
    <row r="899" spans="1:22" x14ac:dyDescent="0.45">
      <c r="A899" t="s">
        <v>4773</v>
      </c>
      <c r="B899">
        <v>901</v>
      </c>
      <c r="C899" t="s">
        <v>4807</v>
      </c>
      <c r="D899" t="s">
        <v>4808</v>
      </c>
      <c r="E899">
        <v>2</v>
      </c>
      <c r="F899" t="s">
        <v>105</v>
      </c>
      <c r="G899">
        <v>20041015</v>
      </c>
      <c r="H899" t="s">
        <v>4809</v>
      </c>
      <c r="I899" t="s">
        <v>3538</v>
      </c>
      <c r="J899" t="s">
        <v>3245</v>
      </c>
      <c r="K899" t="s">
        <v>141</v>
      </c>
      <c r="L899" t="s">
        <v>105</v>
      </c>
      <c r="M899" t="s">
        <v>4810</v>
      </c>
      <c r="O899" s="2" t="str">
        <f>IFERROR(IF($B899="","",INDEX(所属情報!$E:$E,MATCH($A899,所属情報!$A:$A,0))),"")</f>
        <v>Osaka Metropolitan Univ.</v>
      </c>
      <c r="P899" s="2" t="str">
        <f t="shared" ref="P899:P962" si="42">IF($C899="","",IF($E899="",$C899,$C899&amp;" ("&amp;$E899&amp;")"))</f>
        <v>山口　紗知 (2)</v>
      </c>
      <c r="Q899" s="2" t="str">
        <f t="shared" ref="Q899:Q962" si="43">IF($D899="","",ASC($D899))</f>
        <v>ﾔﾏｸﾞﾁ ｻﾁ</v>
      </c>
      <c r="R899" s="2" t="str">
        <f t="shared" ref="R899:R962" si="44">IF($I899="","",UPPER($I899)&amp;" "&amp;UPPER(LEFT($J899,1))&amp;LOWER(RIGHT($J899,LEN($J899)-1))&amp;" ("&amp;MID($G899,3,2)&amp;")")</f>
        <v>YAMAGUCHI Sachi (04)</v>
      </c>
      <c r="S899" s="2" t="str">
        <f>IFERROR(IF($F899="","",INDEX(リスト!$C:$C,MATCH($F899,リスト!$B:$B,0))),"")</f>
        <v>33</v>
      </c>
      <c r="T899" s="2" t="str">
        <f>IFERROR(IF($K899="","",INDEX(リスト!$F:$F,MATCH($K899,リスト!$E:$E,0))),"")</f>
        <v>JPN</v>
      </c>
      <c r="U899" s="2" t="str">
        <f>IF($B899="","",RIGHT($G899*1000+200+COUNTIF($G$2:$G899,$G899),9))</f>
        <v>041015202</v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>倉敷青陵・岡　山</v>
      </c>
    </row>
    <row r="900" spans="1:22" x14ac:dyDescent="0.45">
      <c r="A900" t="s">
        <v>4811</v>
      </c>
      <c r="B900">
        <v>906</v>
      </c>
      <c r="C900" t="s">
        <v>4812</v>
      </c>
      <c r="D900" t="s">
        <v>4813</v>
      </c>
      <c r="E900">
        <v>4</v>
      </c>
      <c r="F900" t="s">
        <v>91</v>
      </c>
      <c r="G900">
        <v>20020911</v>
      </c>
      <c r="H900" t="s">
        <v>4814</v>
      </c>
      <c r="I900" t="s">
        <v>3679</v>
      </c>
      <c r="J900" t="s">
        <v>4815</v>
      </c>
      <c r="K900" t="s">
        <v>141</v>
      </c>
      <c r="L900" t="s">
        <v>91</v>
      </c>
      <c r="M900" t="s">
        <v>988</v>
      </c>
      <c r="O900" s="2" t="str">
        <f>IFERROR(IF($B900="","",INDEX(所属情報!$E:$E,MATCH($A900,所属情報!$A:$A,0))),"")</f>
        <v>Ryukoku Univ.</v>
      </c>
      <c r="P900" s="2" t="str">
        <f t="shared" si="42"/>
        <v>森　望来 (4)</v>
      </c>
      <c r="Q900" s="2" t="str">
        <f t="shared" si="43"/>
        <v>ﾓﾘ ﾐﾗｲ</v>
      </c>
      <c r="R900" s="2" t="str">
        <f t="shared" si="44"/>
        <v>MORI Mirai (02)</v>
      </c>
      <c r="S900" s="2" t="str">
        <f>IFERROR(IF($F900="","",INDEX(リスト!$C:$C,MATCH($F900,リスト!$B:$B,0))),"")</f>
        <v>26</v>
      </c>
      <c r="T900" s="2" t="str">
        <f>IFERROR(IF($K900="","",INDEX(リスト!$F:$F,MATCH($K900,リスト!$E:$E,0))),"")</f>
        <v>JPN</v>
      </c>
      <c r="U900" s="2" t="str">
        <f>IF($B900="","",RIGHT($G900*1000+200+COUNTIF($G$2:$G900,$G900),9))</f>
        <v>020911201</v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>鳥羽・京　都</v>
      </c>
    </row>
    <row r="901" spans="1:22" x14ac:dyDescent="0.45">
      <c r="A901" t="s">
        <v>4811</v>
      </c>
      <c r="B901">
        <v>907</v>
      </c>
      <c r="C901" t="s">
        <v>4816</v>
      </c>
      <c r="D901" t="s">
        <v>4817</v>
      </c>
      <c r="E901">
        <v>3</v>
      </c>
      <c r="F901" t="s">
        <v>91</v>
      </c>
      <c r="G901">
        <v>20040209</v>
      </c>
      <c r="H901" t="s">
        <v>4818</v>
      </c>
      <c r="I901" t="s">
        <v>4819</v>
      </c>
      <c r="J901" t="s">
        <v>823</v>
      </c>
      <c r="K901" t="s">
        <v>141</v>
      </c>
      <c r="L901" t="s">
        <v>91</v>
      </c>
      <c r="M901" t="s">
        <v>1610</v>
      </c>
      <c r="O901" s="2" t="str">
        <f>IFERROR(IF($B901="","",INDEX(所属情報!$E:$E,MATCH($A901,所属情報!$A:$A,0))),"")</f>
        <v>Ryukoku Univ.</v>
      </c>
      <c r="P901" s="2" t="str">
        <f t="shared" si="42"/>
        <v>長澤　小雪 (3)</v>
      </c>
      <c r="Q901" s="2" t="str">
        <f t="shared" si="43"/>
        <v>ﾅｶﾞｻﾜ ｺﾕｷ</v>
      </c>
      <c r="R901" s="2" t="str">
        <f t="shared" si="44"/>
        <v>NAGASAWA Koyuki (04)</v>
      </c>
      <c r="S901" s="2" t="str">
        <f>IFERROR(IF($F901="","",INDEX(リスト!$C:$C,MATCH($F901,リスト!$B:$B,0))),"")</f>
        <v>26</v>
      </c>
      <c r="T901" s="2" t="str">
        <f>IFERROR(IF($K901="","",INDEX(リスト!$F:$F,MATCH($K901,リスト!$E:$E,0))),"")</f>
        <v>JPN</v>
      </c>
      <c r="U901" s="2" t="str">
        <f>IF($B901="","",RIGHT($G901*1000+200+COUNTIF($G$2:$G901,$G901),9))</f>
        <v>040209201</v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>龍谷大平安・京　都</v>
      </c>
    </row>
    <row r="902" spans="1:22" x14ac:dyDescent="0.45">
      <c r="A902" t="s">
        <v>4811</v>
      </c>
      <c r="B902">
        <v>908</v>
      </c>
      <c r="C902" t="s">
        <v>4820</v>
      </c>
      <c r="D902" t="s">
        <v>4821</v>
      </c>
      <c r="E902">
        <v>2</v>
      </c>
      <c r="F902" t="s">
        <v>89</v>
      </c>
      <c r="G902">
        <v>20041013</v>
      </c>
      <c r="H902" t="s">
        <v>4822</v>
      </c>
      <c r="I902" t="s">
        <v>4823</v>
      </c>
      <c r="J902" t="s">
        <v>2461</v>
      </c>
      <c r="K902" t="s">
        <v>141</v>
      </c>
      <c r="L902" t="s">
        <v>89</v>
      </c>
      <c r="M902" t="s">
        <v>4824</v>
      </c>
      <c r="O902" s="2" t="str">
        <f>IFERROR(IF($B902="","",INDEX(所属情報!$E:$E,MATCH($A902,所属情報!$A:$A,0))),"")</f>
        <v>Ryukoku Univ.</v>
      </c>
      <c r="P902" s="2" t="str">
        <f t="shared" si="42"/>
        <v>作本　真里奈 (2)</v>
      </c>
      <c r="Q902" s="2" t="str">
        <f t="shared" si="43"/>
        <v>ｻｸﾓﾄ ﾏﾘﾅ</v>
      </c>
      <c r="R902" s="2" t="str">
        <f t="shared" si="44"/>
        <v>SAKUMOTO Marina (04)</v>
      </c>
      <c r="S902" s="2" t="str">
        <f>IFERROR(IF($F902="","",INDEX(リスト!$C:$C,MATCH($F902,リスト!$B:$B,0))),"")</f>
        <v>25</v>
      </c>
      <c r="T902" s="2" t="str">
        <f>IFERROR(IF($K902="","",INDEX(リスト!$F:$F,MATCH($K902,リスト!$E:$E,0))),"")</f>
        <v>JPN</v>
      </c>
      <c r="U902" s="2" t="str">
        <f>IF($B902="","",RIGHT($G902*1000+200+COUNTIF($G$2:$G902,$G902),9))</f>
        <v>041013201</v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>虎姫・滋　賀</v>
      </c>
    </row>
    <row r="903" spans="1:22" x14ac:dyDescent="0.45">
      <c r="A903" t="s">
        <v>4811</v>
      </c>
      <c r="B903">
        <v>909</v>
      </c>
      <c r="C903" t="s">
        <v>4825</v>
      </c>
      <c r="D903" t="s">
        <v>4826</v>
      </c>
      <c r="E903">
        <v>2</v>
      </c>
      <c r="F903" t="s">
        <v>89</v>
      </c>
      <c r="G903">
        <v>20050117</v>
      </c>
      <c r="H903" t="s">
        <v>4827</v>
      </c>
      <c r="I903" t="s">
        <v>3612</v>
      </c>
      <c r="J903" t="s">
        <v>2597</v>
      </c>
      <c r="K903" t="s">
        <v>141</v>
      </c>
      <c r="L903" t="s">
        <v>89</v>
      </c>
      <c r="M903" t="s">
        <v>3842</v>
      </c>
      <c r="O903" s="2" t="str">
        <f>IFERROR(IF($B903="","",INDEX(所属情報!$E:$E,MATCH($A903,所属情報!$A:$A,0))),"")</f>
        <v>Ryukoku Univ.</v>
      </c>
      <c r="P903" s="2" t="str">
        <f t="shared" si="42"/>
        <v>大西　凜 (2)</v>
      </c>
      <c r="Q903" s="2" t="str">
        <f t="shared" si="43"/>
        <v>ｵｵﾆｼ ﾘﾝ</v>
      </c>
      <c r="R903" s="2" t="str">
        <f t="shared" si="44"/>
        <v>ONISHI Rin (05)</v>
      </c>
      <c r="S903" s="2" t="str">
        <f>IFERROR(IF($F903="","",INDEX(リスト!$C:$C,MATCH($F903,リスト!$B:$B,0))),"")</f>
        <v>25</v>
      </c>
      <c r="T903" s="2" t="str">
        <f>IFERROR(IF($K903="","",INDEX(リスト!$F:$F,MATCH($K903,リスト!$E:$E,0))),"")</f>
        <v>JPN</v>
      </c>
      <c r="U903" s="2" t="str">
        <f>IF($B903="","",RIGHT($G903*1000+200+COUNTIF($G$2:$G903,$G903),9))</f>
        <v>050117201</v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>光泉カトリック・滋　賀</v>
      </c>
    </row>
    <row r="904" spans="1:22" x14ac:dyDescent="0.45">
      <c r="A904" t="s">
        <v>4811</v>
      </c>
      <c r="B904">
        <v>910</v>
      </c>
      <c r="C904" t="s">
        <v>4828</v>
      </c>
      <c r="D904" t="s">
        <v>4829</v>
      </c>
      <c r="E904">
        <v>1</v>
      </c>
      <c r="F904" t="s">
        <v>93</v>
      </c>
      <c r="G904">
        <v>20051025</v>
      </c>
      <c r="I904" t="s">
        <v>4730</v>
      </c>
      <c r="J904" t="s">
        <v>909</v>
      </c>
      <c r="K904" t="s">
        <v>141</v>
      </c>
      <c r="L904" t="s">
        <v>93</v>
      </c>
      <c r="M904" t="s">
        <v>1135</v>
      </c>
      <c r="O904" s="2" t="str">
        <f>IFERROR(IF($B904="","",INDEX(所属情報!$E:$E,MATCH($A904,所属情報!$A:$A,0))),"")</f>
        <v>Ryukoku Univ.</v>
      </c>
      <c r="P904" s="2" t="str">
        <f t="shared" si="42"/>
        <v>山田　穂乃花 (1)</v>
      </c>
      <c r="Q904" s="2" t="str">
        <f t="shared" si="43"/>
        <v>ﾔﾏﾀﾞﾎﾉｶ</v>
      </c>
      <c r="R904" s="2" t="str">
        <f t="shared" si="44"/>
        <v>YAMADA Honoka (05)</v>
      </c>
      <c r="S904" s="2" t="str">
        <f>IFERROR(IF($F904="","",INDEX(リスト!$C:$C,MATCH($F904,リスト!$B:$B,0))),"")</f>
        <v>27</v>
      </c>
      <c r="T904" s="2" t="str">
        <f>IFERROR(IF($K904="","",INDEX(リスト!$F:$F,MATCH($K904,リスト!$E:$E,0))),"")</f>
        <v>JPN</v>
      </c>
      <c r="U904" s="2" t="str">
        <f>IF($B904="","",RIGHT($G904*1000+200+COUNTIF($G$2:$G904,$G904),9))</f>
        <v>051025202</v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>大阪成蹊女子・大　阪</v>
      </c>
    </row>
    <row r="905" spans="1:22" x14ac:dyDescent="0.45">
      <c r="A905" t="s">
        <v>4579</v>
      </c>
      <c r="B905">
        <v>911</v>
      </c>
      <c r="C905" t="s">
        <v>4830</v>
      </c>
      <c r="D905" t="s">
        <v>4831</v>
      </c>
      <c r="E905">
        <v>4</v>
      </c>
      <c r="F905" t="s">
        <v>97</v>
      </c>
      <c r="G905">
        <v>20021112</v>
      </c>
      <c r="I905" t="s">
        <v>3622</v>
      </c>
      <c r="J905" t="s">
        <v>2972</v>
      </c>
      <c r="K905" t="s">
        <v>141</v>
      </c>
      <c r="L905" t="s">
        <v>95</v>
      </c>
      <c r="M905" t="s">
        <v>4832</v>
      </c>
      <c r="O905" s="2" t="str">
        <f>IFERROR(IF($B905="","",INDEX(所属情報!$E:$E,MATCH($A905,所属情報!$A:$A,0))),"")</f>
        <v>Nara Women's Univ.</v>
      </c>
      <c r="P905" s="2" t="str">
        <f t="shared" si="42"/>
        <v>杉村　日菜子 (4)</v>
      </c>
      <c r="Q905" s="2" t="str">
        <f t="shared" si="43"/>
        <v>ｽｷﾞﾑﾗ ﾋﾅｺ</v>
      </c>
      <c r="R905" s="2" t="str">
        <f t="shared" si="44"/>
        <v>SUGIMURA Hinako (02)</v>
      </c>
      <c r="S905" s="2" t="str">
        <f>IFERROR(IF($F905="","",INDEX(リスト!$C:$C,MATCH($F905,リスト!$B:$B,0))),"")</f>
        <v>29</v>
      </c>
      <c r="T905" s="2" t="str">
        <f>IFERROR(IF($K905="","",INDEX(リスト!$F:$F,MATCH($K905,リスト!$E:$E,0))),"")</f>
        <v>JPN</v>
      </c>
      <c r="U905" s="2" t="str">
        <f>IF($B905="","",RIGHT($G905*1000+200+COUNTIF($G$2:$G905,$G905),9))</f>
        <v>021112201</v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>川西緑台・兵　庫</v>
      </c>
    </row>
    <row r="906" spans="1:22" x14ac:dyDescent="0.45">
      <c r="A906" t="s">
        <v>3967</v>
      </c>
      <c r="B906">
        <v>912</v>
      </c>
      <c r="C906" t="s">
        <v>4833</v>
      </c>
      <c r="D906" t="s">
        <v>4834</v>
      </c>
      <c r="E906">
        <v>1</v>
      </c>
      <c r="F906" t="s">
        <v>968</v>
      </c>
      <c r="G906">
        <v>20050725</v>
      </c>
      <c r="H906" t="s">
        <v>4835</v>
      </c>
      <c r="I906" t="s">
        <v>1884</v>
      </c>
      <c r="J906" t="s">
        <v>2630</v>
      </c>
      <c r="K906" t="s">
        <v>141</v>
      </c>
      <c r="L906" t="s">
        <v>91</v>
      </c>
      <c r="M906" t="s">
        <v>2796</v>
      </c>
      <c r="O906" s="2" t="str">
        <f>IFERROR(IF($B906="","",INDEX(所属情報!$E:$E,MATCH($A906,所属情報!$A:$A,0))),"")</f>
        <v>Kyoto Univ. of Foreign Studies</v>
      </c>
      <c r="P906" s="2" t="str">
        <f t="shared" si="42"/>
        <v>中西　知穂 (1)</v>
      </c>
      <c r="Q906" s="2" t="str">
        <f t="shared" si="43"/>
        <v>ﾅｶﾆｼ ﾁﾎ</v>
      </c>
      <c r="R906" s="2" t="str">
        <f t="shared" si="44"/>
        <v>NAKANISHI Chiho (05)</v>
      </c>
      <c r="S906" s="2" t="str">
        <f>IFERROR(IF($F906="","",INDEX(リスト!$C:$C,MATCH($F906,リスト!$B:$B,0))),"")</f>
        <v>49</v>
      </c>
      <c r="T906" s="2" t="str">
        <f>IFERROR(IF($K906="","",INDEX(リスト!$F:$F,MATCH($K906,リスト!$E:$E,0))),"")</f>
        <v>JPN</v>
      </c>
      <c r="U906" s="2" t="str">
        <f>IF($B906="","",RIGHT($G906*1000+200+COUNTIF($G$2:$G906,$G906),9))</f>
        <v>050725202</v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>京都外大西・京　都</v>
      </c>
    </row>
    <row r="907" spans="1:22" x14ac:dyDescent="0.45">
      <c r="A907" t="s">
        <v>4811</v>
      </c>
      <c r="B907">
        <v>913</v>
      </c>
      <c r="C907" t="s">
        <v>4836</v>
      </c>
      <c r="D907" t="s">
        <v>4837</v>
      </c>
      <c r="E907">
        <v>3</v>
      </c>
      <c r="F907" t="s">
        <v>73</v>
      </c>
      <c r="G907">
        <v>20030827</v>
      </c>
      <c r="H907" t="s">
        <v>4838</v>
      </c>
      <c r="I907" t="s">
        <v>4839</v>
      </c>
      <c r="J907" t="s">
        <v>4840</v>
      </c>
      <c r="K907" t="s">
        <v>141</v>
      </c>
      <c r="L907" t="s">
        <v>73</v>
      </c>
      <c r="M907" t="s">
        <v>4841</v>
      </c>
      <c r="O907" s="2" t="str">
        <f>IFERROR(IF($B907="","",INDEX(所属情報!$E:$E,MATCH($A907,所属情報!$A:$A,0))),"")</f>
        <v>Ryukoku Univ.</v>
      </c>
      <c r="P907" s="2" t="str">
        <f t="shared" si="42"/>
        <v>濱谷　樹里 (3)</v>
      </c>
      <c r="Q907" s="2" t="str">
        <f t="shared" si="43"/>
        <v>ﾊﾏﾀﾆ ｼﾞｭﾘ</v>
      </c>
      <c r="R907" s="2" t="str">
        <f t="shared" si="44"/>
        <v>HAMATANI Juri (03)</v>
      </c>
      <c r="S907" s="2" t="str">
        <f>IFERROR(IF($F907="","",INDEX(リスト!$C:$C,MATCH($F907,リスト!$B:$B,0))),"")</f>
        <v>17</v>
      </c>
      <c r="T907" s="2" t="str">
        <f>IFERROR(IF($K907="","",INDEX(リスト!$F:$F,MATCH($K907,リスト!$E:$E,0))),"")</f>
        <v>JPN</v>
      </c>
      <c r="U907" s="2" t="str">
        <f>IF($B907="","",RIGHT($G907*1000+200+COUNTIF($G$2:$G907,$G907),9))</f>
        <v>030827202</v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>金沢龍谷・石　川</v>
      </c>
    </row>
    <row r="908" spans="1:22" x14ac:dyDescent="0.45">
      <c r="A908" t="s">
        <v>3632</v>
      </c>
      <c r="B908">
        <v>914</v>
      </c>
      <c r="C908" t="s">
        <v>4842</v>
      </c>
      <c r="D908" t="s">
        <v>4843</v>
      </c>
      <c r="E908">
        <v>3</v>
      </c>
      <c r="F908" t="s">
        <v>91</v>
      </c>
      <c r="G908">
        <v>20031031</v>
      </c>
      <c r="H908" t="s">
        <v>4844</v>
      </c>
      <c r="I908" t="s">
        <v>2118</v>
      </c>
      <c r="J908" t="s">
        <v>4845</v>
      </c>
      <c r="K908" t="s">
        <v>141</v>
      </c>
      <c r="L908" t="s">
        <v>87</v>
      </c>
      <c r="M908" t="s">
        <v>4846</v>
      </c>
      <c r="O908" s="2" t="str">
        <f>IFERROR(IF($B908="","",INDEX(所属情報!$E:$E,MATCH($A908,所属情報!$A:$A,0))),"")</f>
        <v>Kyoto Women's Univ.</v>
      </c>
      <c r="P908" s="2" t="str">
        <f t="shared" si="42"/>
        <v>石田　桜香 (3)</v>
      </c>
      <c r="Q908" s="2" t="str">
        <f t="shared" si="43"/>
        <v>ｲｼﾀﾞ ｵｳｶ</v>
      </c>
      <c r="R908" s="2" t="str">
        <f t="shared" si="44"/>
        <v>ISHIDA Ohka (03)</v>
      </c>
      <c r="S908" s="2" t="str">
        <f>IFERROR(IF($F908="","",INDEX(リスト!$C:$C,MATCH($F908,リスト!$B:$B,0))),"")</f>
        <v>26</v>
      </c>
      <c r="T908" s="2" t="str">
        <f>IFERROR(IF($K908="","",INDEX(リスト!$F:$F,MATCH($K908,リスト!$E:$E,0))),"")</f>
        <v>JPN</v>
      </c>
      <c r="U908" s="2" t="str">
        <f>IF($B908="","",RIGHT($G908*1000+200+COUNTIF($G$2:$G908,$G908),9))</f>
        <v>031031202</v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>セントヨゼフ女子学園・三　重</v>
      </c>
    </row>
    <row r="909" spans="1:22" x14ac:dyDescent="0.45">
      <c r="A909" t="s">
        <v>1892</v>
      </c>
      <c r="B909">
        <v>915</v>
      </c>
      <c r="C909" t="s">
        <v>4847</v>
      </c>
      <c r="D909" t="s">
        <v>4848</v>
      </c>
      <c r="E909">
        <v>1</v>
      </c>
      <c r="F909" t="s">
        <v>968</v>
      </c>
      <c r="G909">
        <v>20050718</v>
      </c>
      <c r="H909" t="s">
        <v>4849</v>
      </c>
      <c r="I909" t="s">
        <v>1410</v>
      </c>
      <c r="J909" t="s">
        <v>4850</v>
      </c>
      <c r="K909" t="s">
        <v>141</v>
      </c>
      <c r="L909" t="s">
        <v>93</v>
      </c>
      <c r="M909" t="s">
        <v>1019</v>
      </c>
      <c r="O909" s="2" t="str">
        <f>IFERROR(IF($B909="","",INDEX(所属情報!$E:$E,MATCH($A909,所属情報!$A:$A,0))),"")</f>
        <v>Kansai Univ.</v>
      </c>
      <c r="P909" s="2" t="str">
        <f t="shared" si="42"/>
        <v>森脇　杏 (1)</v>
      </c>
      <c r="Q909" s="2" t="str">
        <f t="shared" si="43"/>
        <v>ﾓﾘﾜｷ ｱﾝ</v>
      </c>
      <c r="R909" s="2" t="str">
        <f t="shared" si="44"/>
        <v>MORIWAKI An (05)</v>
      </c>
      <c r="S909" s="2" t="str">
        <f>IFERROR(IF($F909="","",INDEX(リスト!$C:$C,MATCH($F909,リスト!$B:$B,0))),"")</f>
        <v>49</v>
      </c>
      <c r="T909" s="2" t="str">
        <f>IFERROR(IF($K909="","",INDEX(リスト!$F:$F,MATCH($K909,リスト!$E:$E,0))),"")</f>
        <v>JPN</v>
      </c>
      <c r="U909" s="2" t="str">
        <f>IF($B909="","",RIGHT($G909*1000+200+COUNTIF($G$2:$G909,$G909),9))</f>
        <v>050718201</v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>関西大北陽・大　阪</v>
      </c>
    </row>
    <row r="910" spans="1:22" x14ac:dyDescent="0.45">
      <c r="A910" t="s">
        <v>1892</v>
      </c>
      <c r="B910">
        <v>916</v>
      </c>
      <c r="C910" t="s">
        <v>4851</v>
      </c>
      <c r="D910" t="s">
        <v>4852</v>
      </c>
      <c r="E910">
        <v>1</v>
      </c>
      <c r="F910" t="s">
        <v>968</v>
      </c>
      <c r="G910">
        <v>20051016</v>
      </c>
      <c r="H910" t="s">
        <v>4853</v>
      </c>
      <c r="I910" t="s">
        <v>4854</v>
      </c>
      <c r="J910" t="s">
        <v>4855</v>
      </c>
      <c r="K910" t="s">
        <v>141</v>
      </c>
      <c r="L910" t="s">
        <v>93</v>
      </c>
      <c r="M910" t="s">
        <v>1185</v>
      </c>
      <c r="O910" s="2" t="str">
        <f>IFERROR(IF($B910="","",INDEX(所属情報!$E:$E,MATCH($A910,所属情報!$A:$A,0))),"")</f>
        <v>Kansai Univ.</v>
      </c>
      <c r="P910" s="2" t="str">
        <f t="shared" si="42"/>
        <v>吉武　ﾌｧﾃｨﾏ花 (1)</v>
      </c>
      <c r="Q910" s="2" t="str">
        <f t="shared" si="43"/>
        <v>ﾖｼﾀｹ ﾌｧﾃｨﾏﾊﾅ</v>
      </c>
      <c r="R910" s="2" t="str">
        <f t="shared" si="44"/>
        <v>YOSHITAKE Fathimahana (05)</v>
      </c>
      <c r="S910" s="2" t="str">
        <f>IFERROR(IF($F910="","",INDEX(リスト!$C:$C,MATCH($F910,リスト!$B:$B,0))),"")</f>
        <v>49</v>
      </c>
      <c r="T910" s="2" t="str">
        <f>IFERROR(IF($K910="","",INDEX(リスト!$F:$F,MATCH($K910,リスト!$E:$E,0))),"")</f>
        <v>JPN</v>
      </c>
      <c r="U910" s="2" t="str">
        <f>IF($B910="","",RIGHT($G910*1000+200+COUNTIF($G$2:$G910,$G910),9))</f>
        <v>051016202</v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>大阪・大　阪</v>
      </c>
    </row>
    <row r="911" spans="1:22" x14ac:dyDescent="0.45">
      <c r="A911" t="s">
        <v>1892</v>
      </c>
      <c r="B911">
        <v>917</v>
      </c>
      <c r="C911" t="s">
        <v>4856</v>
      </c>
      <c r="D911" t="s">
        <v>4857</v>
      </c>
      <c r="E911">
        <v>1</v>
      </c>
      <c r="F911" t="s">
        <v>968</v>
      </c>
      <c r="G911">
        <v>20050410</v>
      </c>
      <c r="H911" t="s">
        <v>4858</v>
      </c>
      <c r="I911" t="s">
        <v>4315</v>
      </c>
      <c r="J911" t="s">
        <v>2272</v>
      </c>
      <c r="K911" t="s">
        <v>141</v>
      </c>
      <c r="L911" t="s">
        <v>115</v>
      </c>
      <c r="M911" t="s">
        <v>4859</v>
      </c>
      <c r="O911" s="2" t="str">
        <f>IFERROR(IF($B911="","",INDEX(所属情報!$E:$E,MATCH($A911,所属情報!$A:$A,0))),"")</f>
        <v>Kansai Univ.</v>
      </c>
      <c r="P911" s="2" t="str">
        <f t="shared" si="42"/>
        <v>早川　小晴 (1)</v>
      </c>
      <c r="Q911" s="2" t="str">
        <f t="shared" si="43"/>
        <v>ﾊﾔｶﾜ ｺﾊﾙ</v>
      </c>
      <c r="R911" s="2" t="str">
        <f t="shared" si="44"/>
        <v>HAYAKAWA Koharu (05)</v>
      </c>
      <c r="S911" s="2" t="str">
        <f>IFERROR(IF($F911="","",INDEX(リスト!$C:$C,MATCH($F911,リスト!$B:$B,0))),"")</f>
        <v>49</v>
      </c>
      <c r="T911" s="2" t="str">
        <f>IFERROR(IF($K911="","",INDEX(リスト!$F:$F,MATCH($K911,リスト!$E:$E,0))),"")</f>
        <v>JPN</v>
      </c>
      <c r="U911" s="2" t="str">
        <f>IF($B911="","",RIGHT($G911*1000+200+COUNTIF($G$2:$G911,$G911),9))</f>
        <v>050410202</v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>松山西中等・愛　媛</v>
      </c>
    </row>
    <row r="912" spans="1:22" x14ac:dyDescent="0.45">
      <c r="A912" t="s">
        <v>1892</v>
      </c>
      <c r="B912">
        <v>918</v>
      </c>
      <c r="C912" t="s">
        <v>4860</v>
      </c>
      <c r="D912" t="s">
        <v>4861</v>
      </c>
      <c r="E912">
        <v>1</v>
      </c>
      <c r="F912" t="s">
        <v>968</v>
      </c>
      <c r="G912">
        <v>20060308</v>
      </c>
      <c r="H912" t="s">
        <v>4862</v>
      </c>
      <c r="I912" t="s">
        <v>3612</v>
      </c>
      <c r="J912" t="s">
        <v>1788</v>
      </c>
      <c r="K912" t="s">
        <v>141</v>
      </c>
      <c r="L912" t="s">
        <v>111</v>
      </c>
      <c r="M912" t="s">
        <v>4863</v>
      </c>
      <c r="O912" s="2" t="str">
        <f>IFERROR(IF($B912="","",INDEX(所属情報!$E:$E,MATCH($A912,所属情報!$A:$A,0))),"")</f>
        <v>Kansai Univ.</v>
      </c>
      <c r="P912" s="2" t="str">
        <f t="shared" si="42"/>
        <v>大西　友菜 (1)</v>
      </c>
      <c r="Q912" s="2" t="str">
        <f t="shared" si="43"/>
        <v>ｵｵﾆｼ ﾕｳﾅ</v>
      </c>
      <c r="R912" s="2" t="str">
        <f t="shared" si="44"/>
        <v>ONISHI Yuna (06)</v>
      </c>
      <c r="S912" s="2" t="str">
        <f>IFERROR(IF($F912="","",INDEX(リスト!$C:$C,MATCH($F912,リスト!$B:$B,0))),"")</f>
        <v>49</v>
      </c>
      <c r="T912" s="2" t="str">
        <f>IFERROR(IF($K912="","",INDEX(リスト!$F:$F,MATCH($K912,リスト!$E:$E,0))),"")</f>
        <v>JPN</v>
      </c>
      <c r="U912" s="2" t="str">
        <f>IF($B912="","",RIGHT($G912*1000+200+COUNTIF($G$2:$G912,$G912),9))</f>
        <v>060308202</v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>徳島北・徳　島</v>
      </c>
    </row>
    <row r="913" spans="1:22" x14ac:dyDescent="0.45">
      <c r="A913" t="s">
        <v>1892</v>
      </c>
      <c r="B913">
        <v>919</v>
      </c>
      <c r="C913" t="s">
        <v>4864</v>
      </c>
      <c r="D913" t="s">
        <v>4865</v>
      </c>
      <c r="E913">
        <v>1</v>
      </c>
      <c r="F913" t="s">
        <v>968</v>
      </c>
      <c r="G913">
        <v>20050520</v>
      </c>
      <c r="H913" t="s">
        <v>4866</v>
      </c>
      <c r="I913" t="s">
        <v>3115</v>
      </c>
      <c r="J913" t="s">
        <v>891</v>
      </c>
      <c r="K913" t="s">
        <v>141</v>
      </c>
      <c r="L913" t="s">
        <v>93</v>
      </c>
      <c r="M913" t="s">
        <v>1987</v>
      </c>
      <c r="O913" s="2" t="str">
        <f>IFERROR(IF($B913="","",INDEX(所属情報!$E:$E,MATCH($A913,所属情報!$A:$A,0))),"")</f>
        <v>Kansai Univ.</v>
      </c>
      <c r="P913" s="2" t="str">
        <f t="shared" si="42"/>
        <v>室山　真優 (1)</v>
      </c>
      <c r="Q913" s="2" t="str">
        <f t="shared" si="43"/>
        <v>ﾑﾛﾔﾏ ﾏﾕ</v>
      </c>
      <c r="R913" s="2" t="str">
        <f t="shared" si="44"/>
        <v>MUROYAMA Mayu (05)</v>
      </c>
      <c r="S913" s="2" t="str">
        <f>IFERROR(IF($F913="","",INDEX(リスト!$C:$C,MATCH($F913,リスト!$B:$B,0))),"")</f>
        <v>49</v>
      </c>
      <c r="T913" s="2" t="str">
        <f>IFERROR(IF($K913="","",INDEX(リスト!$F:$F,MATCH($K913,リスト!$E:$E,0))),"")</f>
        <v>JPN</v>
      </c>
      <c r="U913" s="2" t="str">
        <f>IF($B913="","",RIGHT($G913*1000+200+COUNTIF($G$2:$G913,$G913),9))</f>
        <v>050520202</v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>香里ヌヴェール学院・大　阪</v>
      </c>
    </row>
    <row r="914" spans="1:22" x14ac:dyDescent="0.45">
      <c r="A914" t="s">
        <v>1892</v>
      </c>
      <c r="B914">
        <v>920</v>
      </c>
      <c r="C914" t="s">
        <v>4867</v>
      </c>
      <c r="D914" t="s">
        <v>4868</v>
      </c>
      <c r="E914">
        <v>1</v>
      </c>
      <c r="F914" t="s">
        <v>968</v>
      </c>
      <c r="G914">
        <v>20050429</v>
      </c>
      <c r="H914" t="s">
        <v>4869</v>
      </c>
      <c r="I914" t="s">
        <v>735</v>
      </c>
      <c r="J914" t="s">
        <v>1225</v>
      </c>
      <c r="K914" t="s">
        <v>141</v>
      </c>
      <c r="L914" t="s">
        <v>41</v>
      </c>
      <c r="M914" t="s">
        <v>2897</v>
      </c>
      <c r="O914" s="2" t="str">
        <f>IFERROR(IF($B914="","",INDEX(所属情報!$E:$E,MATCH($A914,所属情報!$A:$A,0))),"")</f>
        <v>Kansai Univ.</v>
      </c>
      <c r="P914" s="2" t="str">
        <f t="shared" si="42"/>
        <v>山本　望結 (1)</v>
      </c>
      <c r="Q914" s="2" t="str">
        <f t="shared" si="43"/>
        <v>ﾔﾏﾓﾄ ﾐﾕ</v>
      </c>
      <c r="R914" s="2" t="str">
        <f t="shared" si="44"/>
        <v>YAMAMOTO Miyu (05)</v>
      </c>
      <c r="S914" s="2" t="str">
        <f>IFERROR(IF($F914="","",INDEX(リスト!$C:$C,MATCH($F914,リスト!$B:$B,0))),"")</f>
        <v>49</v>
      </c>
      <c r="T914" s="2" t="str">
        <f>IFERROR(IF($K914="","",INDEX(リスト!$F:$F,MATCH($K914,リスト!$E:$E,0))),"")</f>
        <v>JPN</v>
      </c>
      <c r="U914" s="2" t="str">
        <f>IF($B914="","",RIGHT($G914*1000+200+COUNTIF($G$2:$G914,$G914),9))</f>
        <v>050429201</v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>旭川龍谷・北海道</v>
      </c>
    </row>
    <row r="915" spans="1:22" x14ac:dyDescent="0.45">
      <c r="A915" t="s">
        <v>2019</v>
      </c>
      <c r="B915">
        <v>921</v>
      </c>
      <c r="C915" t="s">
        <v>4870</v>
      </c>
      <c r="D915" t="s">
        <v>4871</v>
      </c>
      <c r="E915">
        <v>1</v>
      </c>
      <c r="F915" t="s">
        <v>95</v>
      </c>
      <c r="G915">
        <v>20050829</v>
      </c>
      <c r="I915" t="s">
        <v>2378</v>
      </c>
      <c r="J915" t="s">
        <v>2095</v>
      </c>
      <c r="K915" t="s">
        <v>141</v>
      </c>
      <c r="L915" t="s">
        <v>95</v>
      </c>
      <c r="M915" t="s">
        <v>1965</v>
      </c>
      <c r="O915" s="2" t="str">
        <f>IFERROR(IF($B915="","",INDEX(所属情報!$E:$E,MATCH($A915,所属情報!$A:$A,0))),"")</f>
        <v>Mukogawa Women's Univ.</v>
      </c>
      <c r="P915" s="2" t="str">
        <f t="shared" si="42"/>
        <v>安藤　雅姫 (1)</v>
      </c>
      <c r="Q915" s="2" t="str">
        <f t="shared" si="43"/>
        <v>ｱﾝﾄﾞｳ ﾐﾔﾋﾞ</v>
      </c>
      <c r="R915" s="2" t="str">
        <f t="shared" si="44"/>
        <v>ANDO Miyabi (05)</v>
      </c>
      <c r="S915" s="2" t="str">
        <f>IFERROR(IF($F915="","",INDEX(リスト!$C:$C,MATCH($F915,リスト!$B:$B,0))),"")</f>
        <v>28</v>
      </c>
      <c r="T915" s="2" t="str">
        <f>IFERROR(IF($K915="","",INDEX(リスト!$F:$F,MATCH($K915,リスト!$E:$E,0))),"")</f>
        <v>JPN</v>
      </c>
      <c r="U915" s="2" t="str">
        <f>IF($B915="","",RIGHT($G915*1000+200+COUNTIF($G$2:$G915,$G915),9))</f>
        <v>050829201</v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>姫路南・兵　庫</v>
      </c>
    </row>
    <row r="916" spans="1:22" x14ac:dyDescent="0.45">
      <c r="A916" t="s">
        <v>4872</v>
      </c>
      <c r="B916">
        <v>922</v>
      </c>
      <c r="C916" t="s">
        <v>4873</v>
      </c>
      <c r="D916" t="s">
        <v>4874</v>
      </c>
      <c r="E916">
        <v>1</v>
      </c>
      <c r="F916" t="s">
        <v>93</v>
      </c>
      <c r="G916">
        <v>20051014</v>
      </c>
      <c r="H916" t="s">
        <v>4875</v>
      </c>
      <c r="I916" t="s">
        <v>4876</v>
      </c>
      <c r="J916" t="s">
        <v>4877</v>
      </c>
      <c r="K916" t="s">
        <v>141</v>
      </c>
      <c r="L916" t="s">
        <v>93</v>
      </c>
      <c r="M916" t="s">
        <v>1727</v>
      </c>
      <c r="O916" s="2" t="str">
        <f>IFERROR(IF($B916="","",INDEX(所属情報!$E:$E,MATCH($A916,所属情報!$A:$A,0))),"")</f>
        <v/>
      </c>
      <c r="P916" s="2" t="str">
        <f t="shared" si="42"/>
        <v>有馬　夕莉奈 (1)</v>
      </c>
      <c r="Q916" s="2" t="str">
        <f t="shared" si="43"/>
        <v>ｱﾘﾏ ｾﾘﾅ</v>
      </c>
      <c r="R916" s="2" t="str">
        <f t="shared" si="44"/>
        <v>ARIMA Serina (05)</v>
      </c>
      <c r="S916" s="2" t="str">
        <f>IFERROR(IF($F916="","",INDEX(リスト!$C:$C,MATCH($F916,リスト!$B:$B,0))),"")</f>
        <v>27</v>
      </c>
      <c r="T916" s="2" t="str">
        <f>IFERROR(IF($K916="","",INDEX(リスト!$F:$F,MATCH($K916,リスト!$E:$E,0))),"")</f>
        <v>JPN</v>
      </c>
      <c r="U916" s="2" t="str">
        <f>IF($B916="","",RIGHT($G916*1000+200+COUNTIF($G$2:$G916,$G916),9))</f>
        <v>051014201</v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>大阪体育大浪商・大　阪</v>
      </c>
    </row>
    <row r="917" spans="1:22" x14ac:dyDescent="0.45">
      <c r="A917" t="s">
        <v>4872</v>
      </c>
      <c r="B917">
        <v>923</v>
      </c>
      <c r="C917" t="s">
        <v>4878</v>
      </c>
      <c r="D917" t="s">
        <v>4879</v>
      </c>
      <c r="E917">
        <v>1</v>
      </c>
      <c r="F917" t="s">
        <v>111</v>
      </c>
      <c r="G917">
        <v>20050528</v>
      </c>
      <c r="H917" t="s">
        <v>4880</v>
      </c>
      <c r="I917" t="s">
        <v>4881</v>
      </c>
      <c r="J917" t="s">
        <v>1253</v>
      </c>
      <c r="K917" t="s">
        <v>141</v>
      </c>
      <c r="L917" t="s">
        <v>111</v>
      </c>
      <c r="M917" t="s">
        <v>4093</v>
      </c>
      <c r="O917" s="2" t="str">
        <f>IFERROR(IF($B917="","",INDEX(所属情報!$E:$E,MATCH($A917,所属情報!$A:$A,0))),"")</f>
        <v/>
      </c>
      <c r="P917" s="2" t="str">
        <f t="shared" si="42"/>
        <v>居村　咲希 (1)</v>
      </c>
      <c r="Q917" s="2" t="str">
        <f t="shared" si="43"/>
        <v>ｲﾑﾗ ｻｷ</v>
      </c>
      <c r="R917" s="2" t="str">
        <f t="shared" si="44"/>
        <v>IMURA Saki (05)</v>
      </c>
      <c r="S917" s="2" t="str">
        <f>IFERROR(IF($F917="","",INDEX(リスト!$C:$C,MATCH($F917,リスト!$B:$B,0))),"")</f>
        <v>36</v>
      </c>
      <c r="T917" s="2" t="str">
        <f>IFERROR(IF($K917="","",INDEX(リスト!$F:$F,MATCH($K917,リスト!$E:$E,0))),"")</f>
        <v>JPN</v>
      </c>
      <c r="U917" s="2" t="str">
        <f>IF($B917="","",RIGHT($G917*1000+200+COUNTIF($G$2:$G917,$G917),9))</f>
        <v>050528202</v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>富岡東・徳　島</v>
      </c>
    </row>
    <row r="918" spans="1:22" x14ac:dyDescent="0.45">
      <c r="A918" t="s">
        <v>4872</v>
      </c>
      <c r="B918">
        <v>924</v>
      </c>
      <c r="C918" t="s">
        <v>4882</v>
      </c>
      <c r="D918" t="s">
        <v>4883</v>
      </c>
      <c r="E918">
        <v>1</v>
      </c>
      <c r="F918" t="s">
        <v>91</v>
      </c>
      <c r="G918">
        <v>20050704</v>
      </c>
      <c r="H918" t="s">
        <v>4884</v>
      </c>
      <c r="I918" t="s">
        <v>4885</v>
      </c>
      <c r="J918" t="s">
        <v>2301</v>
      </c>
      <c r="K918" t="s">
        <v>141</v>
      </c>
      <c r="L918" t="s">
        <v>91</v>
      </c>
      <c r="M918" t="s">
        <v>742</v>
      </c>
      <c r="O918" s="2" t="str">
        <f>IFERROR(IF($B918="","",INDEX(所属情報!$E:$E,MATCH($A918,所属情報!$A:$A,0))),"")</f>
        <v/>
      </c>
      <c r="P918" s="2" t="str">
        <f t="shared" si="42"/>
        <v>伊佐　乃亜 (1)</v>
      </c>
      <c r="Q918" s="2" t="str">
        <f t="shared" si="43"/>
        <v>ｲｻ ﾉｱ</v>
      </c>
      <c r="R918" s="2" t="str">
        <f t="shared" si="44"/>
        <v>ISA Noa (05)</v>
      </c>
      <c r="S918" s="2" t="str">
        <f>IFERROR(IF($F918="","",INDEX(リスト!$C:$C,MATCH($F918,リスト!$B:$B,0))),"")</f>
        <v>26</v>
      </c>
      <c r="T918" s="2" t="str">
        <f>IFERROR(IF($K918="","",INDEX(リスト!$F:$F,MATCH($K918,リスト!$E:$E,0))),"")</f>
        <v>JPN</v>
      </c>
      <c r="U918" s="2" t="str">
        <f>IF($B918="","",RIGHT($G918*1000+200+COUNTIF($G$2:$G918,$G918),9))</f>
        <v>050704201</v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>京都橘・京　都</v>
      </c>
    </row>
    <row r="919" spans="1:22" x14ac:dyDescent="0.45">
      <c r="A919" t="s">
        <v>4872</v>
      </c>
      <c r="B919">
        <v>925</v>
      </c>
      <c r="C919" t="s">
        <v>4886</v>
      </c>
      <c r="D919" t="s">
        <v>4887</v>
      </c>
      <c r="E919">
        <v>1</v>
      </c>
      <c r="F919" t="s">
        <v>93</v>
      </c>
      <c r="G919">
        <v>20051122</v>
      </c>
      <c r="H919" t="s">
        <v>4888</v>
      </c>
      <c r="I919" t="s">
        <v>4777</v>
      </c>
      <c r="J919" t="s">
        <v>3507</v>
      </c>
      <c r="K919" t="s">
        <v>141</v>
      </c>
      <c r="L919" t="s">
        <v>93</v>
      </c>
      <c r="M919" t="s">
        <v>783</v>
      </c>
      <c r="O919" s="2" t="str">
        <f>IFERROR(IF($B919="","",INDEX(所属情報!$E:$E,MATCH($A919,所属情報!$A:$A,0))),"")</f>
        <v/>
      </c>
      <c r="P919" s="2" t="str">
        <f t="shared" si="42"/>
        <v>小沢　有希乃 (1)</v>
      </c>
      <c r="Q919" s="2" t="str">
        <f t="shared" si="43"/>
        <v>ｵｻﾞﾜ ﾕｷﾉ</v>
      </c>
      <c r="R919" s="2" t="str">
        <f t="shared" si="44"/>
        <v>OZAWA Yukino (05)</v>
      </c>
      <c r="S919" s="2" t="str">
        <f>IFERROR(IF($F919="","",INDEX(リスト!$C:$C,MATCH($F919,リスト!$B:$B,0))),"")</f>
        <v>27</v>
      </c>
      <c r="T919" s="2" t="str">
        <f>IFERROR(IF($K919="","",INDEX(リスト!$F:$F,MATCH($K919,リスト!$E:$E,0))),"")</f>
        <v>JPN</v>
      </c>
      <c r="U919" s="2" t="str">
        <f>IF($B919="","",RIGHT($G919*1000+200+COUNTIF($G$2:$G919,$G919),9))</f>
        <v>051122201</v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>東大阪大敬愛・大　阪</v>
      </c>
    </row>
    <row r="920" spans="1:22" x14ac:dyDescent="0.45">
      <c r="A920" t="s">
        <v>4872</v>
      </c>
      <c r="B920">
        <v>926</v>
      </c>
      <c r="C920" t="s">
        <v>4889</v>
      </c>
      <c r="D920" t="s">
        <v>4890</v>
      </c>
      <c r="E920">
        <v>1</v>
      </c>
      <c r="F920" t="s">
        <v>93</v>
      </c>
      <c r="G920">
        <v>20050715</v>
      </c>
      <c r="H920" t="s">
        <v>4891</v>
      </c>
      <c r="I920" t="s">
        <v>3679</v>
      </c>
      <c r="J920" t="s">
        <v>2434</v>
      </c>
      <c r="K920" t="s">
        <v>141</v>
      </c>
      <c r="L920" t="s">
        <v>93</v>
      </c>
      <c r="M920" t="s">
        <v>1352</v>
      </c>
      <c r="O920" s="2" t="str">
        <f>IFERROR(IF($B920="","",INDEX(所属情報!$E:$E,MATCH($A920,所属情報!$A:$A,0))),"")</f>
        <v/>
      </c>
      <c r="P920" s="2" t="str">
        <f t="shared" si="42"/>
        <v>森　涼々香 (1)</v>
      </c>
      <c r="Q920" s="2" t="str">
        <f t="shared" si="43"/>
        <v>ﾓﾘ ｽｽﾞｶ</v>
      </c>
      <c r="R920" s="2" t="str">
        <f t="shared" si="44"/>
        <v>MORI Suzuka (05)</v>
      </c>
      <c r="S920" s="2" t="str">
        <f>IFERROR(IF($F920="","",INDEX(リスト!$C:$C,MATCH($F920,リスト!$B:$B,0))),"")</f>
        <v>27</v>
      </c>
      <c r="T920" s="2" t="str">
        <f>IFERROR(IF($K920="","",INDEX(リスト!$F:$F,MATCH($K920,リスト!$E:$E,0))),"")</f>
        <v>JPN</v>
      </c>
      <c r="U920" s="2" t="str">
        <f>IF($B920="","",RIGHT($G920*1000+200+COUNTIF($G$2:$G920,$G920),9))</f>
        <v>050715201</v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>近畿大附属・大　阪</v>
      </c>
    </row>
    <row r="921" spans="1:22" x14ac:dyDescent="0.45">
      <c r="A921" t="s">
        <v>4892</v>
      </c>
      <c r="B921">
        <v>927</v>
      </c>
      <c r="C921" t="s">
        <v>4893</v>
      </c>
      <c r="D921" t="s">
        <v>4894</v>
      </c>
      <c r="E921">
        <v>2</v>
      </c>
      <c r="F921" t="s">
        <v>95</v>
      </c>
      <c r="G921">
        <v>20040420</v>
      </c>
      <c r="H921" t="s">
        <v>4895</v>
      </c>
      <c r="I921" t="s">
        <v>4896</v>
      </c>
      <c r="J921" t="s">
        <v>4897</v>
      </c>
      <c r="K921" t="s">
        <v>141</v>
      </c>
      <c r="L921" t="s">
        <v>83</v>
      </c>
      <c r="M921" t="s">
        <v>4898</v>
      </c>
      <c r="O921" s="2" t="str">
        <f>IFERROR(IF($B921="","",INDEX(所属情報!$E:$E,MATCH($A921,所属情報!$A:$A,0))),"")</f>
        <v>Hyogo Univ. of Teacher Education</v>
      </c>
      <c r="P921" s="2" t="str">
        <f t="shared" si="42"/>
        <v>吉川　咲穂 (2)</v>
      </c>
      <c r="Q921" s="2" t="str">
        <f t="shared" si="43"/>
        <v>ﾖｼｶﾜ ｻﾎ</v>
      </c>
      <c r="R921" s="2" t="str">
        <f t="shared" si="44"/>
        <v>YOSHIKAWA Saho (04)</v>
      </c>
      <c r="S921" s="2" t="str">
        <f>IFERROR(IF($F921="","",INDEX(リスト!$C:$C,MATCH($F921,リスト!$B:$B,0))),"")</f>
        <v>28</v>
      </c>
      <c r="T921" s="2" t="str">
        <f>IFERROR(IF($K921="","",INDEX(リスト!$F:$F,MATCH($K921,リスト!$E:$E,0))),"")</f>
        <v>JPN</v>
      </c>
      <c r="U921" s="2" t="str">
        <f>IF($B921="","",RIGHT($G921*1000+200+COUNTIF($G$2:$G921,$G921),9))</f>
        <v>040420202</v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>清水東・静　岡</v>
      </c>
    </row>
    <row r="922" spans="1:22" x14ac:dyDescent="0.45">
      <c r="A922" t="s">
        <v>4053</v>
      </c>
      <c r="B922">
        <v>928</v>
      </c>
      <c r="C922" t="s">
        <v>4899</v>
      </c>
      <c r="D922" t="s">
        <v>4900</v>
      </c>
      <c r="E922">
        <v>2</v>
      </c>
      <c r="F922" t="s">
        <v>968</v>
      </c>
      <c r="G922">
        <v>20040927</v>
      </c>
      <c r="I922" t="s">
        <v>2080</v>
      </c>
      <c r="J922" t="s">
        <v>1788</v>
      </c>
      <c r="K922" t="s">
        <v>141</v>
      </c>
      <c r="L922" t="s">
        <v>93</v>
      </c>
      <c r="M922" t="s">
        <v>1352</v>
      </c>
      <c r="O922" s="2" t="str">
        <f>IFERROR(IF($B922="","",INDEX(所属情報!$E:$E,MATCH($A922,所属情報!$A:$A,0))),"")</f>
        <v>Kindai Univ.</v>
      </c>
      <c r="P922" s="2" t="str">
        <f t="shared" si="42"/>
        <v>杉本　裕奈 (2)</v>
      </c>
      <c r="Q922" s="2" t="str">
        <f t="shared" si="43"/>
        <v>ｽｷﾞﾓﾄ ﾕﾅ</v>
      </c>
      <c r="R922" s="2" t="str">
        <f t="shared" si="44"/>
        <v>SUGIMOTO Yuna (04)</v>
      </c>
      <c r="S922" s="2" t="str">
        <f>IFERROR(IF($F922="","",INDEX(リスト!$C:$C,MATCH($F922,リスト!$B:$B,0))),"")</f>
        <v>49</v>
      </c>
      <c r="T922" s="2" t="str">
        <f>IFERROR(IF($K922="","",INDEX(リスト!$F:$F,MATCH($K922,リスト!$E:$E,0))),"")</f>
        <v>JPN</v>
      </c>
      <c r="U922" s="2" t="str">
        <f>IF($B922="","",RIGHT($G922*1000+200+COUNTIF($G$2:$G922,$G922),9))</f>
        <v>040927201</v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>近畿大附属・大　阪</v>
      </c>
    </row>
    <row r="923" spans="1:22" x14ac:dyDescent="0.45">
      <c r="A923" t="s">
        <v>4053</v>
      </c>
      <c r="B923">
        <v>929</v>
      </c>
      <c r="C923" t="s">
        <v>4901</v>
      </c>
      <c r="D923" t="s">
        <v>4902</v>
      </c>
      <c r="E923">
        <v>1</v>
      </c>
      <c r="F923" t="s">
        <v>93</v>
      </c>
      <c r="G923">
        <v>20051211</v>
      </c>
      <c r="I923" t="s">
        <v>4903</v>
      </c>
      <c r="J923" t="s">
        <v>2804</v>
      </c>
      <c r="K923" t="s">
        <v>141</v>
      </c>
      <c r="L923" t="s">
        <v>93</v>
      </c>
      <c r="M923" t="s">
        <v>1135</v>
      </c>
      <c r="O923" s="2" t="str">
        <f>IFERROR(IF($B923="","",INDEX(所属情報!$E:$E,MATCH($A923,所属情報!$A:$A,0))),"")</f>
        <v>Kindai Univ.</v>
      </c>
      <c r="P923" s="2" t="str">
        <f t="shared" si="42"/>
        <v>豊田　悠里加 (1)</v>
      </c>
      <c r="Q923" s="2" t="str">
        <f t="shared" si="43"/>
        <v>ﾄﾖﾀﾞ ﾕﾘｶ</v>
      </c>
      <c r="R923" s="2" t="str">
        <f t="shared" si="44"/>
        <v>TOYODA Yurika (05)</v>
      </c>
      <c r="S923" s="2" t="str">
        <f>IFERROR(IF($F923="","",INDEX(リスト!$C:$C,MATCH($F923,リスト!$B:$B,0))),"")</f>
        <v>27</v>
      </c>
      <c r="T923" s="2" t="str">
        <f>IFERROR(IF($K923="","",INDEX(リスト!$F:$F,MATCH($K923,リスト!$E:$E,0))),"")</f>
        <v>JPN</v>
      </c>
      <c r="U923" s="2" t="str">
        <f>IF($B923="","",RIGHT($G923*1000+200+COUNTIF($G$2:$G923,$G923),9))</f>
        <v>051211201</v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>大阪成蹊女子・大　阪</v>
      </c>
    </row>
    <row r="924" spans="1:22" x14ac:dyDescent="0.45">
      <c r="A924" t="s">
        <v>4904</v>
      </c>
      <c r="B924">
        <v>930</v>
      </c>
      <c r="C924" t="s">
        <v>4905</v>
      </c>
      <c r="D924" t="s">
        <v>4906</v>
      </c>
      <c r="E924">
        <v>1</v>
      </c>
      <c r="F924" t="s">
        <v>95</v>
      </c>
      <c r="G924">
        <v>20051027</v>
      </c>
      <c r="H924" t="s">
        <v>4907</v>
      </c>
      <c r="I924" t="s">
        <v>4908</v>
      </c>
      <c r="J924" t="s">
        <v>1078</v>
      </c>
      <c r="K924" t="s">
        <v>141</v>
      </c>
      <c r="L924" t="s">
        <v>95</v>
      </c>
      <c r="M924" t="s">
        <v>1264</v>
      </c>
      <c r="O924" s="2" t="str">
        <f>IFERROR(IF($B924="","",INDEX(所属情報!$E:$E,MATCH($A924,所属情報!$A:$A,0))),"")</f>
        <v>Kwansei Gakuin Univ.</v>
      </c>
      <c r="P924" s="2" t="str">
        <f t="shared" si="42"/>
        <v>吉森　あかり (1)</v>
      </c>
      <c r="Q924" s="2" t="str">
        <f t="shared" si="43"/>
        <v>ﾖｼﾓﾘ ｱｶﾘ</v>
      </c>
      <c r="R924" s="2" t="str">
        <f t="shared" si="44"/>
        <v>YOSHIMORI Akari (05)</v>
      </c>
      <c r="S924" s="2" t="str">
        <f>IFERROR(IF($F924="","",INDEX(リスト!$C:$C,MATCH($F924,リスト!$B:$B,0))),"")</f>
        <v>28</v>
      </c>
      <c r="T924" s="2" t="str">
        <f>IFERROR(IF($K924="","",INDEX(リスト!$F:$F,MATCH($K924,リスト!$E:$E,0))),"")</f>
        <v>JPN</v>
      </c>
      <c r="U924" s="2" t="str">
        <f>IF($B924="","",RIGHT($G924*1000+200+COUNTIF($G$2:$G924,$G924),9))</f>
        <v>051027202</v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>神戸山手女子・兵　庫</v>
      </c>
    </row>
    <row r="925" spans="1:22" x14ac:dyDescent="0.45">
      <c r="A925" t="s">
        <v>3787</v>
      </c>
      <c r="B925">
        <v>931</v>
      </c>
      <c r="C925" t="s">
        <v>4909</v>
      </c>
      <c r="D925" t="s">
        <v>4910</v>
      </c>
      <c r="E925">
        <v>1</v>
      </c>
      <c r="F925" t="s">
        <v>91</v>
      </c>
      <c r="G925">
        <v>20040930</v>
      </c>
      <c r="I925" t="s">
        <v>4911</v>
      </c>
      <c r="J925" t="s">
        <v>4912</v>
      </c>
      <c r="K925" t="s">
        <v>368</v>
      </c>
      <c r="L925" t="s">
        <v>91</v>
      </c>
      <c r="M925" t="s">
        <v>3051</v>
      </c>
      <c r="O925" s="2" t="str">
        <f>IFERROR(IF($B925="","",INDEX(所属情報!$E:$E,MATCH($A925,所属情報!$A:$A,0))),"")</f>
        <v>Biwako Seikei Sport Coll.</v>
      </c>
      <c r="P925" s="2" t="str">
        <f t="shared" si="42"/>
        <v>張　かえん (1)</v>
      </c>
      <c r="Q925" s="2" t="str">
        <f t="shared" si="43"/>
        <v>ﾁｮｳ ｶｴﾝ</v>
      </c>
      <c r="R925" s="2" t="str">
        <f t="shared" si="44"/>
        <v>CYO Kaenn (04)</v>
      </c>
      <c r="S925" s="2" t="str">
        <f>IFERROR(IF($F925="","",INDEX(リスト!$C:$C,MATCH($F925,リスト!$B:$B,0))),"")</f>
        <v>26</v>
      </c>
      <c r="T925" s="2" t="str">
        <f>IFERROR(IF($K925="","",INDEX(リスト!$F:$F,MATCH($K925,リスト!$E:$E,0))),"")</f>
        <v>CHN</v>
      </c>
      <c r="U925" s="2" t="str">
        <f>IF($B925="","",RIGHT($G925*1000+200+COUNTIF($G$2:$G925,$G925),9))</f>
        <v>040930202</v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>京都両洋・京　都</v>
      </c>
    </row>
    <row r="926" spans="1:22" x14ac:dyDescent="0.45">
      <c r="A926" t="s">
        <v>3787</v>
      </c>
      <c r="B926">
        <v>932</v>
      </c>
      <c r="C926" t="s">
        <v>4913</v>
      </c>
      <c r="D926" t="s">
        <v>4914</v>
      </c>
      <c r="E926">
        <v>1</v>
      </c>
      <c r="F926" t="s">
        <v>93</v>
      </c>
      <c r="G926">
        <v>20060110</v>
      </c>
      <c r="I926" t="s">
        <v>926</v>
      </c>
      <c r="J926" t="s">
        <v>4915</v>
      </c>
      <c r="K926" t="s">
        <v>141</v>
      </c>
      <c r="L926" t="s">
        <v>93</v>
      </c>
      <c r="M926" t="s">
        <v>3902</v>
      </c>
      <c r="O926" s="2" t="str">
        <f>IFERROR(IF($B926="","",INDEX(所属情報!$E:$E,MATCH($A926,所属情報!$A:$A,0))),"")</f>
        <v>Biwako Seikei Sport Coll.</v>
      </c>
      <c r="P926" s="2" t="str">
        <f t="shared" si="42"/>
        <v>樋口　冬華 (1)</v>
      </c>
      <c r="Q926" s="2" t="str">
        <f t="shared" si="43"/>
        <v>ﾋｸﾞﾁ ﾌﾕｶ</v>
      </c>
      <c r="R926" s="2" t="str">
        <f t="shared" si="44"/>
        <v>HIGUCHI Fuyuka (06)</v>
      </c>
      <c r="S926" s="2" t="str">
        <f>IFERROR(IF($F926="","",INDEX(リスト!$C:$C,MATCH($F926,リスト!$B:$B,0))),"")</f>
        <v>27</v>
      </c>
      <c r="T926" s="2" t="str">
        <f>IFERROR(IF($K926="","",INDEX(リスト!$F:$F,MATCH($K926,リスト!$E:$E,0))),"")</f>
        <v>JPN</v>
      </c>
      <c r="U926" s="2" t="str">
        <f>IF($B926="","",RIGHT($G926*1000+200+COUNTIF($G$2:$G926,$G926),9))</f>
        <v>060110201</v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>大阪学芸・大　阪</v>
      </c>
    </row>
    <row r="927" spans="1:22" x14ac:dyDescent="0.45">
      <c r="A927" t="s">
        <v>3787</v>
      </c>
      <c r="B927">
        <v>933</v>
      </c>
      <c r="C927" t="s">
        <v>4916</v>
      </c>
      <c r="D927" t="s">
        <v>4917</v>
      </c>
      <c r="E927">
        <v>1</v>
      </c>
      <c r="F927" t="s">
        <v>91</v>
      </c>
      <c r="G927">
        <v>20050822</v>
      </c>
      <c r="I927" t="s">
        <v>2642</v>
      </c>
      <c r="J927" t="s">
        <v>1406</v>
      </c>
      <c r="K927" t="s">
        <v>141</v>
      </c>
      <c r="L927" t="s">
        <v>91</v>
      </c>
      <c r="M927" t="s">
        <v>4918</v>
      </c>
      <c r="O927" s="2" t="str">
        <f>IFERROR(IF($B927="","",INDEX(所属情報!$E:$E,MATCH($A927,所属情報!$A:$A,0))),"")</f>
        <v>Biwako Seikei Sport Coll.</v>
      </c>
      <c r="P927" s="2" t="str">
        <f t="shared" si="42"/>
        <v>高橋　夏美 (1)</v>
      </c>
      <c r="Q927" s="2" t="str">
        <f t="shared" si="43"/>
        <v>ﾀｶﾊｼ ﾅﾂﾐ</v>
      </c>
      <c r="R927" s="2" t="str">
        <f t="shared" si="44"/>
        <v>TAKAHASHI Natsumi (05)</v>
      </c>
      <c r="S927" s="2" t="str">
        <f>IFERROR(IF($F927="","",INDEX(リスト!$C:$C,MATCH($F927,リスト!$B:$B,0))),"")</f>
        <v>26</v>
      </c>
      <c r="T927" s="2" t="str">
        <f>IFERROR(IF($K927="","",INDEX(リスト!$F:$F,MATCH($K927,リスト!$E:$E,0))),"")</f>
        <v>JPN</v>
      </c>
      <c r="U927" s="2" t="str">
        <f>IF($B927="","",RIGHT($G927*1000+200+COUNTIF($G$2:$G927,$G927),9))</f>
        <v>050822201</v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>亀岡・京　都</v>
      </c>
    </row>
    <row r="928" spans="1:22" x14ac:dyDescent="0.45">
      <c r="A928" t="s">
        <v>3529</v>
      </c>
      <c r="B928">
        <v>934</v>
      </c>
      <c r="C928" t="s">
        <v>4919</v>
      </c>
      <c r="D928" t="s">
        <v>4920</v>
      </c>
      <c r="E928">
        <v>1</v>
      </c>
      <c r="F928" t="s">
        <v>97</v>
      </c>
      <c r="G928">
        <v>20050918</v>
      </c>
      <c r="H928" t="s">
        <v>4921</v>
      </c>
      <c r="I928" t="s">
        <v>992</v>
      </c>
      <c r="J928" t="s">
        <v>1706</v>
      </c>
      <c r="K928" t="s">
        <v>141</v>
      </c>
      <c r="L928" t="s">
        <v>97</v>
      </c>
      <c r="M928" t="s">
        <v>2278</v>
      </c>
      <c r="O928" s="2" t="str">
        <f>IFERROR(IF($B928="","",INDEX(所属情報!$E:$E,MATCH($A928,所属情報!$A:$A,0))),"")</f>
        <v>Kobe Univ.</v>
      </c>
      <c r="P928" s="2" t="str">
        <f t="shared" si="42"/>
        <v>福井　那菜 (1)</v>
      </c>
      <c r="Q928" s="2" t="str">
        <f t="shared" si="43"/>
        <v>ﾌｸｲ ﾅﾅ</v>
      </c>
      <c r="R928" s="2" t="str">
        <f t="shared" si="44"/>
        <v>FUKUI Nana (05)</v>
      </c>
      <c r="S928" s="2" t="str">
        <f>IFERROR(IF($F928="","",INDEX(リスト!$C:$C,MATCH($F928,リスト!$B:$B,0))),"")</f>
        <v>29</v>
      </c>
      <c r="T928" s="2" t="str">
        <f>IFERROR(IF($K928="","",INDEX(リスト!$F:$F,MATCH($K928,リスト!$E:$E,0))),"")</f>
        <v>JPN</v>
      </c>
      <c r="U928" s="2" t="str">
        <f>IF($B928="","",RIGHT($G928*1000+200+COUNTIF($G$2:$G928,$G928),9))</f>
        <v>050918201</v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>奈良・奈　良</v>
      </c>
    </row>
    <row r="929" spans="1:22" x14ac:dyDescent="0.45">
      <c r="A929" t="s">
        <v>2348</v>
      </c>
      <c r="B929">
        <v>935</v>
      </c>
      <c r="C929" t="s">
        <v>4922</v>
      </c>
      <c r="D929" t="s">
        <v>4923</v>
      </c>
      <c r="E929">
        <v>2</v>
      </c>
      <c r="F929" t="s">
        <v>968</v>
      </c>
      <c r="G929">
        <v>20040424</v>
      </c>
      <c r="H929" t="s">
        <v>4924</v>
      </c>
      <c r="I929" t="s">
        <v>4925</v>
      </c>
      <c r="J929" t="s">
        <v>4926</v>
      </c>
      <c r="K929" t="s">
        <v>141</v>
      </c>
      <c r="L929" t="s">
        <v>95</v>
      </c>
      <c r="M929" t="s">
        <v>3335</v>
      </c>
      <c r="O929" s="2" t="str">
        <f>IFERROR(IF($B929="","",INDEX(所属情報!$E:$E,MATCH($A929,所属情報!$A:$A,0))),"")</f>
        <v>Osaka Kyoiku Univ.</v>
      </c>
      <c r="P929" s="2" t="str">
        <f t="shared" si="42"/>
        <v>竹林　美颯 (2)</v>
      </c>
      <c r="Q929" s="2" t="str">
        <f t="shared" si="43"/>
        <v>ﾀｹﾊﾞﾔｼ ﾐﾊﾔ</v>
      </c>
      <c r="R929" s="2" t="str">
        <f t="shared" si="44"/>
        <v>TAKEBAYASHI Mihaya (04)</v>
      </c>
      <c r="S929" s="2" t="str">
        <f>IFERROR(IF($F929="","",INDEX(リスト!$C:$C,MATCH($F929,リスト!$B:$B,0))),"")</f>
        <v>49</v>
      </c>
      <c r="T929" s="2" t="str">
        <f>IFERROR(IF($K929="","",INDEX(リスト!$F:$F,MATCH($K929,リスト!$E:$E,0))),"")</f>
        <v>JPN</v>
      </c>
      <c r="U929" s="2" t="str">
        <f>IF($B929="","",RIGHT($G929*1000+200+COUNTIF($G$2:$G929,$G929),9))</f>
        <v>040424201</v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>神戸・兵　庫</v>
      </c>
    </row>
    <row r="930" spans="1:22" x14ac:dyDescent="0.45">
      <c r="A930" t="s">
        <v>2348</v>
      </c>
      <c r="B930">
        <v>936</v>
      </c>
      <c r="C930" t="s">
        <v>4927</v>
      </c>
      <c r="D930" t="s">
        <v>4928</v>
      </c>
      <c r="E930">
        <v>1</v>
      </c>
      <c r="F930" t="s">
        <v>95</v>
      </c>
      <c r="G930">
        <v>20060322</v>
      </c>
      <c r="H930" t="s">
        <v>4929</v>
      </c>
      <c r="I930" t="s">
        <v>4930</v>
      </c>
      <c r="J930" t="s">
        <v>4931</v>
      </c>
      <c r="K930" t="s">
        <v>141</v>
      </c>
      <c r="L930" t="s">
        <v>95</v>
      </c>
      <c r="M930" t="s">
        <v>1970</v>
      </c>
      <c r="O930" s="2" t="str">
        <f>IFERROR(IF($B930="","",INDEX(所属情報!$E:$E,MATCH($A930,所属情報!$A:$A,0))),"")</f>
        <v>Osaka Kyoiku Univ.</v>
      </c>
      <c r="P930" s="2" t="str">
        <f t="shared" si="42"/>
        <v>坪田　まどか (1)</v>
      </c>
      <c r="Q930" s="2" t="str">
        <f t="shared" si="43"/>
        <v>ﾂﾎﾞﾀ ﾏﾄﾞｶ</v>
      </c>
      <c r="R930" s="2" t="str">
        <f t="shared" si="44"/>
        <v>TSUBOTA Madoka (06)</v>
      </c>
      <c r="S930" s="2" t="str">
        <f>IFERROR(IF($F930="","",INDEX(リスト!$C:$C,MATCH($F930,リスト!$B:$B,0))),"")</f>
        <v>28</v>
      </c>
      <c r="T930" s="2" t="str">
        <f>IFERROR(IF($K930="","",INDEX(リスト!$F:$F,MATCH($K930,リスト!$E:$E,0))),"")</f>
        <v>JPN</v>
      </c>
      <c r="U930" s="2" t="str">
        <f>IF($B930="","",RIGHT($G930*1000+200+COUNTIF($G$2:$G930,$G930),9))</f>
        <v>060322201</v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>夢野台・兵　庫</v>
      </c>
    </row>
    <row r="931" spans="1:22" x14ac:dyDescent="0.45">
      <c r="A931" t="s">
        <v>2348</v>
      </c>
      <c r="B931">
        <v>937</v>
      </c>
      <c r="C931" t="s">
        <v>4932</v>
      </c>
      <c r="D931" t="s">
        <v>4933</v>
      </c>
      <c r="E931">
        <v>1</v>
      </c>
      <c r="F931" t="s">
        <v>95</v>
      </c>
      <c r="G931">
        <v>20050527</v>
      </c>
      <c r="H931" t="s">
        <v>4934</v>
      </c>
      <c r="I931" t="s">
        <v>735</v>
      </c>
      <c r="J931" t="s">
        <v>1826</v>
      </c>
      <c r="K931" t="s">
        <v>141</v>
      </c>
      <c r="L931" t="s">
        <v>95</v>
      </c>
      <c r="M931" t="s">
        <v>2379</v>
      </c>
      <c r="O931" s="2" t="str">
        <f>IFERROR(IF($B931="","",INDEX(所属情報!$E:$E,MATCH($A931,所属情報!$A:$A,0))),"")</f>
        <v>Osaka Kyoiku Univ.</v>
      </c>
      <c r="P931" s="2" t="str">
        <f t="shared" si="42"/>
        <v>山本　そら (1)</v>
      </c>
      <c r="Q931" s="2" t="str">
        <f t="shared" si="43"/>
        <v>ﾔﾏﾓﾄ ｿﾗ</v>
      </c>
      <c r="R931" s="2" t="str">
        <f t="shared" si="44"/>
        <v>YAMAMOTO Sora (05)</v>
      </c>
      <c r="S931" s="2" t="str">
        <f>IFERROR(IF($F931="","",INDEX(リスト!$C:$C,MATCH($F931,リスト!$B:$B,0))),"")</f>
        <v>28</v>
      </c>
      <c r="T931" s="2" t="str">
        <f>IFERROR(IF($K931="","",INDEX(リスト!$F:$F,MATCH($K931,リスト!$E:$E,0))),"")</f>
        <v>JPN</v>
      </c>
      <c r="U931" s="2" t="str">
        <f>IF($B931="","",RIGHT($G931*1000+200+COUNTIF($G$2:$G931,$G931),9))</f>
        <v>050527201</v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>県立西宮・兵　庫</v>
      </c>
    </row>
    <row r="932" spans="1:22" x14ac:dyDescent="0.45">
      <c r="A932" t="s">
        <v>2765</v>
      </c>
      <c r="B932">
        <v>938</v>
      </c>
      <c r="C932" t="s">
        <v>4935</v>
      </c>
      <c r="D932" t="s">
        <v>4936</v>
      </c>
      <c r="E932">
        <v>1</v>
      </c>
      <c r="F932" t="s">
        <v>95</v>
      </c>
      <c r="G932">
        <v>20050731</v>
      </c>
      <c r="H932" t="s">
        <v>4937</v>
      </c>
      <c r="I932" t="s">
        <v>1604</v>
      </c>
      <c r="J932" t="s">
        <v>782</v>
      </c>
      <c r="K932" t="s">
        <v>141</v>
      </c>
      <c r="L932" t="s">
        <v>95</v>
      </c>
      <c r="M932" t="s">
        <v>4938</v>
      </c>
      <c r="O932" s="2" t="str">
        <f>IFERROR(IF($B932="","",INDEX(所属情報!$E:$E,MATCH($A932,所属情報!$A:$A,0))),"")</f>
        <v>Kyoto Sangyo Univ.</v>
      </c>
      <c r="P932" s="2" t="str">
        <f t="shared" si="42"/>
        <v>岡田　瀬奈 (1)</v>
      </c>
      <c r="Q932" s="2" t="str">
        <f t="shared" si="43"/>
        <v>ｵｶﾀﾞ ｾﾅ</v>
      </c>
      <c r="R932" s="2" t="str">
        <f t="shared" si="44"/>
        <v>OKADA Sena (05)</v>
      </c>
      <c r="S932" s="2" t="str">
        <f>IFERROR(IF($F932="","",INDEX(リスト!$C:$C,MATCH($F932,リスト!$B:$B,0))),"")</f>
        <v>28</v>
      </c>
      <c r="T932" s="2" t="str">
        <f>IFERROR(IF($K932="","",INDEX(リスト!$F:$F,MATCH($K932,リスト!$E:$E,0))),"")</f>
        <v>JPN</v>
      </c>
      <c r="U932" s="2" t="str">
        <f>IF($B932="","",RIGHT($G932*1000+200+COUNTIF($G$2:$G932,$G932),9))</f>
        <v>050731201</v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>龍野・兵　庫</v>
      </c>
    </row>
    <row r="933" spans="1:22" x14ac:dyDescent="0.45">
      <c r="A933" t="s">
        <v>3967</v>
      </c>
      <c r="B933">
        <v>939</v>
      </c>
      <c r="C933" t="s">
        <v>4939</v>
      </c>
      <c r="D933" t="s">
        <v>4940</v>
      </c>
      <c r="E933">
        <v>1</v>
      </c>
      <c r="F933" t="s">
        <v>71</v>
      </c>
      <c r="G933">
        <v>20050906</v>
      </c>
      <c r="H933" t="s">
        <v>4941</v>
      </c>
      <c r="I933" t="s">
        <v>4942</v>
      </c>
      <c r="J933" t="s">
        <v>3323</v>
      </c>
      <c r="K933" t="s">
        <v>141</v>
      </c>
      <c r="L933" t="s">
        <v>71</v>
      </c>
      <c r="M933" t="s">
        <v>4943</v>
      </c>
      <c r="O933" s="2" t="str">
        <f>IFERROR(IF($B933="","",INDEX(所属情報!$E:$E,MATCH($A933,所属情報!$A:$A,0))),"")</f>
        <v>Kyoto Univ. of Foreign Studies</v>
      </c>
      <c r="P933" s="2" t="str">
        <f t="shared" si="42"/>
        <v>高畠　麻帆 (1)</v>
      </c>
      <c r="Q933" s="2" t="str">
        <f t="shared" si="43"/>
        <v>ﾀｶﾊﾞﾀｹ ﾏﾎ</v>
      </c>
      <c r="R933" s="2" t="str">
        <f t="shared" si="44"/>
        <v>TAKABATAKE Maho (05)</v>
      </c>
      <c r="S933" s="2" t="str">
        <f>IFERROR(IF($F933="","",INDEX(リスト!$C:$C,MATCH($F933,リスト!$B:$B,0))),"")</f>
        <v>16</v>
      </c>
      <c r="T933" s="2" t="str">
        <f>IFERROR(IF($K933="","",INDEX(リスト!$F:$F,MATCH($K933,リスト!$E:$E,0))),"")</f>
        <v>JPN</v>
      </c>
      <c r="U933" s="2" t="str">
        <f>IF($B933="","",RIGHT($G933*1000+200+COUNTIF($G$2:$G933,$G933),9))</f>
        <v>050906201</v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>南砺福野・富　山</v>
      </c>
    </row>
    <row r="934" spans="1:22" x14ac:dyDescent="0.45">
      <c r="A934" t="s">
        <v>3735</v>
      </c>
      <c r="B934">
        <v>940</v>
      </c>
      <c r="C934" t="s">
        <v>4944</v>
      </c>
      <c r="D934" t="s">
        <v>4945</v>
      </c>
      <c r="E934">
        <v>1</v>
      </c>
      <c r="F934" t="s">
        <v>91</v>
      </c>
      <c r="G934">
        <v>20050720</v>
      </c>
      <c r="H934" t="s">
        <v>4946</v>
      </c>
      <c r="I934" t="s">
        <v>3281</v>
      </c>
      <c r="J934" t="s">
        <v>4947</v>
      </c>
      <c r="K934" t="s">
        <v>141</v>
      </c>
      <c r="L934" t="s">
        <v>91</v>
      </c>
      <c r="M934" t="s">
        <v>4948</v>
      </c>
      <c r="O934" s="2" t="str">
        <f>IFERROR(IF($B934="","",INDEX(所属情報!$E:$E,MATCH($A934,所属情報!$A:$A,0))),"")</f>
        <v>Kyoto Koka Women's Univ.</v>
      </c>
      <c r="P934" s="2" t="str">
        <f t="shared" si="42"/>
        <v>谷本　裕香理 (1)</v>
      </c>
      <c r="Q934" s="2" t="str">
        <f t="shared" si="43"/>
        <v>ﾀﾆﾓﾄ ﾕｶﾘ</v>
      </c>
      <c r="R934" s="2" t="str">
        <f t="shared" si="44"/>
        <v>TANIMOTO Yukari (05)</v>
      </c>
      <c r="S934" s="2" t="str">
        <f>IFERROR(IF($F934="","",INDEX(リスト!$C:$C,MATCH($F934,リスト!$B:$B,0))),"")</f>
        <v>26</v>
      </c>
      <c r="T934" s="2" t="str">
        <f>IFERROR(IF($K934="","",INDEX(リスト!$F:$F,MATCH($K934,リスト!$E:$E,0))),"")</f>
        <v>JPN</v>
      </c>
      <c r="U934" s="2" t="str">
        <f>IF($B934="","",RIGHT($G934*1000+200+COUNTIF($G$2:$G934,$G934),9))</f>
        <v>050720201</v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>京都廣学館・京　都</v>
      </c>
    </row>
    <row r="935" spans="1:22" x14ac:dyDescent="0.45">
      <c r="A935" t="s">
        <v>3654</v>
      </c>
      <c r="B935">
        <v>941</v>
      </c>
      <c r="C935" t="s">
        <v>4949</v>
      </c>
      <c r="D935" t="s">
        <v>4950</v>
      </c>
      <c r="E935">
        <v>1</v>
      </c>
      <c r="F935" t="s">
        <v>105</v>
      </c>
      <c r="G935">
        <v>20060117</v>
      </c>
      <c r="I935" t="s">
        <v>2629</v>
      </c>
      <c r="J935" t="s">
        <v>4951</v>
      </c>
      <c r="K935" t="s">
        <v>141</v>
      </c>
      <c r="L935" t="s">
        <v>105</v>
      </c>
      <c r="M935" t="s">
        <v>4952</v>
      </c>
      <c r="O935" s="2" t="str">
        <f>IFERROR(IF($B935="","",INDEX(所属情報!$E:$E,MATCH($A935,所属情報!$A:$A,0))),"")</f>
        <v>Bukkyo Univ.</v>
      </c>
      <c r="P935" s="2" t="str">
        <f t="shared" si="42"/>
        <v>山根　周子 (1)</v>
      </c>
      <c r="Q935" s="2" t="str">
        <f t="shared" si="43"/>
        <v>ﾔﾏﾈ ｼｭｳｺ</v>
      </c>
      <c r="R935" s="2" t="str">
        <f t="shared" si="44"/>
        <v>YAMANE Shuuko (06)</v>
      </c>
      <c r="S935" s="2" t="str">
        <f>IFERROR(IF($F935="","",INDEX(リスト!$C:$C,MATCH($F935,リスト!$B:$B,0))),"")</f>
        <v>33</v>
      </c>
      <c r="T935" s="2" t="str">
        <f>IFERROR(IF($K935="","",INDEX(リスト!$F:$F,MATCH($K935,リスト!$E:$E,0))),"")</f>
        <v>JPN</v>
      </c>
      <c r="U935" s="2" t="str">
        <f>IF($B935="","",RIGHT($G935*1000+200+COUNTIF($G$2:$G935,$G935),9))</f>
        <v>060117201</v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>岡山学芸館・岡　山</v>
      </c>
    </row>
    <row r="936" spans="1:22" x14ac:dyDescent="0.45">
      <c r="A936" t="s">
        <v>2988</v>
      </c>
      <c r="B936">
        <v>942</v>
      </c>
      <c r="C936" t="s">
        <v>4953</v>
      </c>
      <c r="D936" t="s">
        <v>4954</v>
      </c>
      <c r="E936">
        <v>1</v>
      </c>
      <c r="F936" t="s">
        <v>89</v>
      </c>
      <c r="G936">
        <v>20060102</v>
      </c>
      <c r="H936" t="s">
        <v>4955</v>
      </c>
      <c r="I936" t="s">
        <v>4588</v>
      </c>
      <c r="J936" t="s">
        <v>4956</v>
      </c>
      <c r="K936" t="s">
        <v>141</v>
      </c>
      <c r="L936" t="s">
        <v>89</v>
      </c>
      <c r="M936" t="s">
        <v>1619</v>
      </c>
      <c r="O936" s="2" t="str">
        <f>IFERROR(IF($B936="","",INDEX(所属情報!$E:$E,MATCH($A936,所属情報!$A:$A,0))),"")</f>
        <v>Tenri Univ.</v>
      </c>
      <c r="P936" s="2" t="str">
        <f t="shared" si="42"/>
        <v>川瀬　希望 (1)</v>
      </c>
      <c r="Q936" s="2" t="str">
        <f t="shared" si="43"/>
        <v>ｶﾜｾ ﾉｿﾞﾐ</v>
      </c>
      <c r="R936" s="2" t="str">
        <f t="shared" si="44"/>
        <v>KAWASE Nzomi (06)</v>
      </c>
      <c r="S936" s="2" t="str">
        <f>IFERROR(IF($F936="","",INDEX(リスト!$C:$C,MATCH($F936,リスト!$B:$B,0))),"")</f>
        <v>25</v>
      </c>
      <c r="T936" s="2" t="str">
        <f>IFERROR(IF($K936="","",INDEX(リスト!$F:$F,MATCH($K936,リスト!$E:$E,0))),"")</f>
        <v>JPN</v>
      </c>
      <c r="U936" s="2" t="str">
        <f>IF($B936="","",RIGHT($G936*1000+200+COUNTIF($G$2:$G936,$G936),9))</f>
        <v>060102201</v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>彦根翔西館・滋　賀</v>
      </c>
    </row>
    <row r="937" spans="1:22" x14ac:dyDescent="0.45">
      <c r="A937" t="s">
        <v>4957</v>
      </c>
      <c r="B937">
        <v>943</v>
      </c>
      <c r="C937" t="s">
        <v>4958</v>
      </c>
      <c r="D937" t="s">
        <v>4959</v>
      </c>
      <c r="O937" s="2" t="str">
        <f>IFERROR(IF($B937="","",INDEX(所属情報!$E:$E,MATCH($A937,所属情報!$A:$A,0))),"")</f>
        <v>Kwansei Gakuin Univ.</v>
      </c>
      <c r="P937" s="2" t="str">
        <f t="shared" si="42"/>
        <v>開　美優</v>
      </c>
      <c r="Q937" s="2" t="str">
        <f t="shared" si="43"/>
        <v>ﾋﾗｷ ﾐﾕｳ</v>
      </c>
      <c r="R937" s="2" t="str">
        <f t="shared" si="44"/>
        <v/>
      </c>
      <c r="S937" s="2" t="str">
        <f>IFERROR(IF($F937="","",INDEX(リスト!$C:$C,MATCH($F937,リスト!$B:$B,0))),"")</f>
        <v/>
      </c>
      <c r="T937" s="2" t="str">
        <f>IFERROR(IF($K937="","",INDEX(リスト!$F:$F,MATCH($K937,リスト!$E:$E,0))),"")</f>
        <v/>
      </c>
      <c r="U937" s="2" t="str">
        <f>IF($B937="","",RIGHT($G937*1000+200+COUNTIF($G$2:$G937,$G937),9))</f>
        <v>200</v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>　－　</v>
      </c>
    </row>
    <row r="938" spans="1:22" x14ac:dyDescent="0.45">
      <c r="A938" t="s">
        <v>3735</v>
      </c>
      <c r="B938">
        <v>944</v>
      </c>
      <c r="C938" t="s">
        <v>4960</v>
      </c>
      <c r="D938" t="s">
        <v>4961</v>
      </c>
      <c r="E938">
        <v>4</v>
      </c>
      <c r="F938" t="s">
        <v>91</v>
      </c>
      <c r="G938">
        <v>20020624</v>
      </c>
      <c r="H938" t="s">
        <v>4962</v>
      </c>
      <c r="I938" t="s">
        <v>4963</v>
      </c>
      <c r="J938" t="s">
        <v>1253</v>
      </c>
      <c r="K938" t="s">
        <v>141</v>
      </c>
      <c r="L938" t="s">
        <v>91</v>
      </c>
      <c r="M938" t="s">
        <v>1397</v>
      </c>
      <c r="O938" s="2" t="str">
        <f>IFERROR(IF($B938="","",INDEX(所属情報!$E:$E,MATCH($A938,所属情報!$A:$A,0))),"")</f>
        <v>Kyoto Koka Women's Univ.</v>
      </c>
      <c r="P938" s="2" t="str">
        <f t="shared" si="42"/>
        <v>寺田　早希 (4)</v>
      </c>
      <c r="Q938" s="2" t="str">
        <f t="shared" si="43"/>
        <v>ﾃﾗﾀﾞ ｻｷ</v>
      </c>
      <c r="R938" s="2" t="str">
        <f t="shared" si="44"/>
        <v>TERADA Saki (02)</v>
      </c>
      <c r="S938" s="2" t="str">
        <f>IFERROR(IF($F938="","",INDEX(リスト!$C:$C,MATCH($F938,リスト!$B:$B,0))),"")</f>
        <v>26</v>
      </c>
      <c r="T938" s="2" t="str">
        <f>IFERROR(IF($K938="","",INDEX(リスト!$F:$F,MATCH($K938,リスト!$E:$E,0))),"")</f>
        <v>JPN</v>
      </c>
      <c r="U938" s="2" t="str">
        <f>IF($B938="","",RIGHT($G938*1000+200+COUNTIF($G$2:$G938,$G938),9))</f>
        <v>020624201</v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>北稜・京　都</v>
      </c>
    </row>
    <row r="939" spans="1:22" x14ac:dyDescent="0.45">
      <c r="A939" t="s">
        <v>2348</v>
      </c>
      <c r="B939">
        <v>945</v>
      </c>
      <c r="C939" t="s">
        <v>4964</v>
      </c>
      <c r="D939" t="s">
        <v>4965</v>
      </c>
      <c r="E939">
        <v>1</v>
      </c>
      <c r="F939" t="s">
        <v>83</v>
      </c>
      <c r="G939">
        <v>20050722</v>
      </c>
      <c r="H939" t="s">
        <v>4966</v>
      </c>
      <c r="I939" t="s">
        <v>4967</v>
      </c>
      <c r="J939" t="s">
        <v>3653</v>
      </c>
      <c r="K939" t="s">
        <v>141</v>
      </c>
      <c r="L939" t="s">
        <v>83</v>
      </c>
      <c r="M939" t="s">
        <v>2240</v>
      </c>
      <c r="O939" s="2" t="str">
        <f>IFERROR(IF($B939="","",INDEX(所属情報!$E:$E,MATCH($A939,所属情報!$A:$A,0))),"")</f>
        <v>Osaka Kyoiku Univ.</v>
      </c>
      <c r="P939" s="2" t="str">
        <f t="shared" si="42"/>
        <v>杉浦　茉姫 (1)</v>
      </c>
      <c r="Q939" s="2" t="str">
        <f t="shared" si="43"/>
        <v>ｽｷﾞｳﾗ ﾏｷ</v>
      </c>
      <c r="R939" s="2" t="str">
        <f t="shared" si="44"/>
        <v>SUGIURA Maki (05)</v>
      </c>
      <c r="S939" s="2" t="str">
        <f>IFERROR(IF($F939="","",INDEX(リスト!$C:$C,MATCH($F939,リスト!$B:$B,0))),"")</f>
        <v>22</v>
      </c>
      <c r="T939" s="2" t="str">
        <f>IFERROR(IF($K939="","",INDEX(リスト!$F:$F,MATCH($K939,リスト!$E:$E,0))),"")</f>
        <v>JPN</v>
      </c>
      <c r="U939" s="2" t="str">
        <f>IF($B939="","",RIGHT($G939*1000+200+COUNTIF($G$2:$G939,$G939),9))</f>
        <v>050722201</v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>浜松市立・静　岡</v>
      </c>
    </row>
    <row r="940" spans="1:22" x14ac:dyDescent="0.45">
      <c r="A940" t="s">
        <v>2348</v>
      </c>
      <c r="B940">
        <v>946</v>
      </c>
      <c r="C940" t="s">
        <v>4968</v>
      </c>
      <c r="D940" t="s">
        <v>4969</v>
      </c>
      <c r="E940">
        <v>1</v>
      </c>
      <c r="F940" t="s">
        <v>93</v>
      </c>
      <c r="G940">
        <v>20050814</v>
      </c>
      <c r="H940" t="s">
        <v>4970</v>
      </c>
      <c r="I940" t="s">
        <v>4971</v>
      </c>
      <c r="J940" t="s">
        <v>4972</v>
      </c>
      <c r="K940" t="s">
        <v>141</v>
      </c>
      <c r="L940" t="s">
        <v>93</v>
      </c>
      <c r="M940" t="s">
        <v>2415</v>
      </c>
      <c r="O940" s="2" t="str">
        <f>IFERROR(IF($B940="","",INDEX(所属情報!$E:$E,MATCH($A940,所属情報!$A:$A,0))),"")</f>
        <v>Osaka Kyoiku Univ.</v>
      </c>
      <c r="P940" s="2" t="str">
        <f t="shared" si="42"/>
        <v>小南　奏花 (1)</v>
      </c>
      <c r="Q940" s="2" t="str">
        <f t="shared" si="43"/>
        <v>ｺﾐﾅﾐ ｶﾅﾊ</v>
      </c>
      <c r="R940" s="2" t="str">
        <f t="shared" si="44"/>
        <v>KOMINAMI Kanaha (05)</v>
      </c>
      <c r="S940" s="2" t="str">
        <f>IFERROR(IF($F940="","",INDEX(リスト!$C:$C,MATCH($F940,リスト!$B:$B,0))),"")</f>
        <v>27</v>
      </c>
      <c r="T940" s="2" t="str">
        <f>IFERROR(IF($K940="","",INDEX(リスト!$F:$F,MATCH($K940,リスト!$E:$E,0))),"")</f>
        <v>JPN</v>
      </c>
      <c r="U940" s="2" t="str">
        <f>IF($B940="","",RIGHT($G940*1000+200+COUNTIF($G$2:$G940,$G940),9))</f>
        <v>050814202</v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>岸和田・大　阪</v>
      </c>
    </row>
    <row r="941" spans="1:22" x14ac:dyDescent="0.45">
      <c r="A941" t="s">
        <v>2348</v>
      </c>
      <c r="B941">
        <v>947</v>
      </c>
      <c r="C941" t="s">
        <v>4973</v>
      </c>
      <c r="D941" t="s">
        <v>4974</v>
      </c>
      <c r="E941">
        <v>1</v>
      </c>
      <c r="F941" t="s">
        <v>89</v>
      </c>
      <c r="G941">
        <v>20060219</v>
      </c>
      <c r="H941" t="s">
        <v>4975</v>
      </c>
      <c r="I941" t="s">
        <v>2827</v>
      </c>
      <c r="J941" t="s">
        <v>1225</v>
      </c>
      <c r="K941" t="s">
        <v>141</v>
      </c>
      <c r="L941" t="s">
        <v>89</v>
      </c>
      <c r="M941" t="s">
        <v>3917</v>
      </c>
      <c r="O941" s="2" t="str">
        <f>IFERROR(IF($B941="","",INDEX(所属情報!$E:$E,MATCH($A941,所属情報!$A:$A,0))),"")</f>
        <v>Osaka Kyoiku Univ.</v>
      </c>
      <c r="P941" s="2" t="str">
        <f t="shared" si="42"/>
        <v>飯田　美優 (1)</v>
      </c>
      <c r="Q941" s="2" t="str">
        <f t="shared" si="43"/>
        <v>ｲｲﾀﾞ ﾐﾕ</v>
      </c>
      <c r="R941" s="2" t="str">
        <f t="shared" si="44"/>
        <v>IIDA Miyu (06)</v>
      </c>
      <c r="S941" s="2" t="str">
        <f>IFERROR(IF($F941="","",INDEX(リスト!$C:$C,MATCH($F941,リスト!$B:$B,0))),"")</f>
        <v>25</v>
      </c>
      <c r="T941" s="2" t="str">
        <f>IFERROR(IF($K941="","",INDEX(リスト!$F:$F,MATCH($K941,リスト!$E:$E,0))),"")</f>
        <v>JPN</v>
      </c>
      <c r="U941" s="2" t="str">
        <f>IF($B941="","",RIGHT($G941*1000+200+COUNTIF($G$2:$G941,$G941),9))</f>
        <v>060219201</v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>膳所・滋　賀</v>
      </c>
    </row>
    <row r="942" spans="1:22" x14ac:dyDescent="0.45">
      <c r="A942" t="s">
        <v>2348</v>
      </c>
      <c r="B942">
        <v>948</v>
      </c>
      <c r="C942" t="s">
        <v>4976</v>
      </c>
      <c r="D942" t="s">
        <v>4977</v>
      </c>
      <c r="E942">
        <v>1</v>
      </c>
      <c r="F942" t="s">
        <v>93</v>
      </c>
      <c r="G942">
        <v>20050811</v>
      </c>
      <c r="H942" t="s">
        <v>4978</v>
      </c>
      <c r="I942" t="s">
        <v>4979</v>
      </c>
      <c r="J942" t="s">
        <v>4980</v>
      </c>
      <c r="K942" t="s">
        <v>141</v>
      </c>
      <c r="L942" t="s">
        <v>93</v>
      </c>
      <c r="M942" t="s">
        <v>4981</v>
      </c>
      <c r="O942" s="2" t="str">
        <f>IFERROR(IF($B942="","",INDEX(所属情報!$E:$E,MATCH($A942,所属情報!$A:$A,0))),"")</f>
        <v>Osaka Kyoiku Univ.</v>
      </c>
      <c r="P942" s="2" t="str">
        <f t="shared" si="42"/>
        <v>佐野　綺咲 (1)</v>
      </c>
      <c r="Q942" s="2" t="str">
        <f t="shared" si="43"/>
        <v>ｻﾉ ｷｷ</v>
      </c>
      <c r="R942" s="2" t="str">
        <f t="shared" si="44"/>
        <v>SANO Kiki (05)</v>
      </c>
      <c r="S942" s="2" t="str">
        <f>IFERROR(IF($F942="","",INDEX(リスト!$C:$C,MATCH($F942,リスト!$B:$B,0))),"")</f>
        <v>27</v>
      </c>
      <c r="T942" s="2" t="str">
        <f>IFERROR(IF($K942="","",INDEX(リスト!$F:$F,MATCH($K942,リスト!$E:$E,0))),"")</f>
        <v>JPN</v>
      </c>
      <c r="U942" s="2" t="str">
        <f>IF($B942="","",RIGHT($G942*1000+200+COUNTIF($G$2:$G942,$G942),9))</f>
        <v>050811201</v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>東・大　阪</v>
      </c>
    </row>
    <row r="943" spans="1:22" x14ac:dyDescent="0.45">
      <c r="A943" t="s">
        <v>4982</v>
      </c>
      <c r="B943">
        <v>949</v>
      </c>
      <c r="C943" t="s">
        <v>4983</v>
      </c>
      <c r="D943" t="s">
        <v>4984</v>
      </c>
      <c r="E943">
        <v>2</v>
      </c>
      <c r="F943" t="s">
        <v>97</v>
      </c>
      <c r="G943">
        <v>20041222</v>
      </c>
      <c r="H943" t="s">
        <v>4985</v>
      </c>
      <c r="I943" t="s">
        <v>3661</v>
      </c>
      <c r="J943" t="s">
        <v>4986</v>
      </c>
      <c r="K943" t="s">
        <v>141</v>
      </c>
      <c r="L943" t="s">
        <v>97</v>
      </c>
      <c r="M943" t="s">
        <v>4987</v>
      </c>
      <c r="O943" s="2" t="str">
        <f>IFERROR(IF($B943="","",INDEX(所属情報!$E:$E,MATCH($A943,所属情報!$A:$A,0))),"")</f>
        <v>Hannan Univ.</v>
      </c>
      <c r="P943" s="2" t="str">
        <f t="shared" si="42"/>
        <v>上田　一葉 (2)</v>
      </c>
      <c r="Q943" s="2" t="str">
        <f t="shared" si="43"/>
        <v>ｳｴﾀﾞ ﾋﾄﾊ</v>
      </c>
      <c r="R943" s="2" t="str">
        <f t="shared" si="44"/>
        <v>UEDA Hitoha (04)</v>
      </c>
      <c r="S943" s="2" t="str">
        <f>IFERROR(IF($F943="","",INDEX(リスト!$C:$C,MATCH($F943,リスト!$B:$B,0))),"")</f>
        <v>29</v>
      </c>
      <c r="T943" s="2" t="str">
        <f>IFERROR(IF($K943="","",INDEX(リスト!$F:$F,MATCH($K943,リスト!$E:$E,0))),"")</f>
        <v>JPN</v>
      </c>
      <c r="U943" s="2" t="str">
        <f>IF($B943="","",RIGHT($G943*1000+200+COUNTIF($G$2:$G943,$G943),9))</f>
        <v>041222204</v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>桜井・奈　良</v>
      </c>
    </row>
    <row r="944" spans="1:22" x14ac:dyDescent="0.45">
      <c r="A944" t="s">
        <v>4376</v>
      </c>
      <c r="B944">
        <v>950</v>
      </c>
      <c r="C944" t="s">
        <v>4988</v>
      </c>
      <c r="D944" t="s">
        <v>4989</v>
      </c>
      <c r="E944">
        <v>1</v>
      </c>
      <c r="F944" t="s">
        <v>93</v>
      </c>
      <c r="G944">
        <v>20060309</v>
      </c>
      <c r="H944" t="s">
        <v>4990</v>
      </c>
      <c r="I944" t="s">
        <v>4991</v>
      </c>
      <c r="J944" t="s">
        <v>915</v>
      </c>
      <c r="K944" t="s">
        <v>141</v>
      </c>
      <c r="L944" t="s">
        <v>93</v>
      </c>
      <c r="M944" t="s">
        <v>783</v>
      </c>
      <c r="O944" s="2" t="str">
        <f>IFERROR(IF($B944="","",INDEX(所属情報!$E:$E,MATCH($A944,所属情報!$A:$A,0))),"")</f>
        <v>Osaka International Univ.</v>
      </c>
      <c r="P944" s="2" t="str">
        <f t="shared" si="42"/>
        <v>大北　佳怜 (1)</v>
      </c>
      <c r="Q944" s="2" t="str">
        <f t="shared" si="43"/>
        <v>ｵｵｷﾀ ｶﾚﾝ</v>
      </c>
      <c r="R944" s="2" t="str">
        <f t="shared" si="44"/>
        <v>OKITA Karen (06)</v>
      </c>
      <c r="S944" s="2" t="str">
        <f>IFERROR(IF($F944="","",INDEX(リスト!$C:$C,MATCH($F944,リスト!$B:$B,0))),"")</f>
        <v>27</v>
      </c>
      <c r="T944" s="2" t="str">
        <f>IFERROR(IF($K944="","",INDEX(リスト!$F:$F,MATCH($K944,リスト!$E:$E,0))),"")</f>
        <v>JPN</v>
      </c>
      <c r="U944" s="2" t="str">
        <f>IF($B944="","",RIGHT($G944*1000+200+COUNTIF($G$2:$G944,$G944),9))</f>
        <v>060309201</v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>東大阪大敬愛・大　阪</v>
      </c>
    </row>
    <row r="945" spans="1:22" x14ac:dyDescent="0.45">
      <c r="A945" t="s">
        <v>3529</v>
      </c>
      <c r="B945">
        <v>951</v>
      </c>
      <c r="C945" t="s">
        <v>4992</v>
      </c>
      <c r="D945" t="s">
        <v>4993</v>
      </c>
      <c r="E945">
        <v>1</v>
      </c>
      <c r="F945" t="s">
        <v>95</v>
      </c>
      <c r="G945">
        <v>20041026</v>
      </c>
      <c r="H945" t="s">
        <v>4994</v>
      </c>
      <c r="I945" t="s">
        <v>2507</v>
      </c>
      <c r="J945" t="s">
        <v>4995</v>
      </c>
      <c r="K945" t="s">
        <v>141</v>
      </c>
      <c r="L945" t="s">
        <v>95</v>
      </c>
      <c r="M945" t="s">
        <v>3302</v>
      </c>
      <c r="O945" s="2" t="str">
        <f>IFERROR(IF($B945="","",INDEX(所属情報!$E:$E,MATCH($A945,所属情報!$A:$A,0))),"")</f>
        <v>Kobe Univ.</v>
      </c>
      <c r="P945" s="2" t="str">
        <f t="shared" si="42"/>
        <v>金谷　朋代 (1)</v>
      </c>
      <c r="Q945" s="2" t="str">
        <f t="shared" si="43"/>
        <v>ｶﾅﾀﾆ ﾄﾓﾖ</v>
      </c>
      <c r="R945" s="2" t="str">
        <f t="shared" si="44"/>
        <v>KANATANI Tomoyo (04)</v>
      </c>
      <c r="S945" s="2" t="str">
        <f>IFERROR(IF($F945="","",INDEX(リスト!$C:$C,MATCH($F945,リスト!$B:$B,0))),"")</f>
        <v>28</v>
      </c>
      <c r="T945" s="2" t="str">
        <f>IFERROR(IF($K945="","",INDEX(リスト!$F:$F,MATCH($K945,リスト!$E:$E,0))),"")</f>
        <v>JPN</v>
      </c>
      <c r="U945" s="2" t="str">
        <f>IF($B945="","",RIGHT($G945*1000+200+COUNTIF($G$2:$G945,$G945),9))</f>
        <v>041026202</v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>姫路西・兵　庫</v>
      </c>
    </row>
    <row r="946" spans="1:22" x14ac:dyDescent="0.45">
      <c r="A946" t="s">
        <v>3529</v>
      </c>
      <c r="B946">
        <v>952</v>
      </c>
      <c r="C946" t="s">
        <v>4996</v>
      </c>
      <c r="D946" t="s">
        <v>4997</v>
      </c>
      <c r="E946">
        <v>1</v>
      </c>
      <c r="F946" t="s">
        <v>97</v>
      </c>
      <c r="G946">
        <v>20050405</v>
      </c>
      <c r="H946" t="s">
        <v>4998</v>
      </c>
      <c r="I946" t="s">
        <v>4999</v>
      </c>
      <c r="J946" t="s">
        <v>2479</v>
      </c>
      <c r="K946" t="s">
        <v>141</v>
      </c>
      <c r="L946" t="s">
        <v>97</v>
      </c>
      <c r="M946" t="s">
        <v>2278</v>
      </c>
      <c r="O946" s="2" t="str">
        <f>IFERROR(IF($B946="","",INDEX(所属情報!$E:$E,MATCH($A946,所属情報!$A:$A,0))),"")</f>
        <v>Kobe Univ.</v>
      </c>
      <c r="P946" s="2" t="str">
        <f t="shared" si="42"/>
        <v>田口　奈菜子 (1)</v>
      </c>
      <c r="Q946" s="2" t="str">
        <f t="shared" si="43"/>
        <v>ﾀｸﾞﾁ ﾅﾅｺ</v>
      </c>
      <c r="R946" s="2" t="str">
        <f t="shared" si="44"/>
        <v>TAGUCHI Nanako (05)</v>
      </c>
      <c r="S946" s="2" t="str">
        <f>IFERROR(IF($F946="","",INDEX(リスト!$C:$C,MATCH($F946,リスト!$B:$B,0))),"")</f>
        <v>29</v>
      </c>
      <c r="T946" s="2" t="str">
        <f>IFERROR(IF($K946="","",INDEX(リスト!$F:$F,MATCH($K946,リスト!$E:$E,0))),"")</f>
        <v>JPN</v>
      </c>
      <c r="U946" s="2" t="str">
        <f>IF($B946="","",RIGHT($G946*1000+200+COUNTIF($G$2:$G946,$G946),9))</f>
        <v>050405201</v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>奈良・奈　良</v>
      </c>
    </row>
    <row r="947" spans="1:22" x14ac:dyDescent="0.45">
      <c r="A947" t="s">
        <v>4504</v>
      </c>
      <c r="B947">
        <v>953</v>
      </c>
      <c r="C947" t="s">
        <v>5000</v>
      </c>
      <c r="D947" t="s">
        <v>5001</v>
      </c>
      <c r="E947">
        <v>1</v>
      </c>
      <c r="F947" t="s">
        <v>95</v>
      </c>
      <c r="G947">
        <v>20051115</v>
      </c>
      <c r="H947" t="s">
        <v>5002</v>
      </c>
      <c r="I947" t="s">
        <v>5003</v>
      </c>
      <c r="J947" t="s">
        <v>1214</v>
      </c>
      <c r="K947" t="s">
        <v>141</v>
      </c>
      <c r="L947" t="s">
        <v>95</v>
      </c>
      <c r="M947" t="s">
        <v>789</v>
      </c>
      <c r="O947" s="2" t="str">
        <f>IFERROR(IF($B947="","",INDEX(所属情報!$E:$E,MATCH($A947,所属情報!$A:$A,0))),"")</f>
        <v>Doshisha Women's Coll. of Liberal Arts</v>
      </c>
      <c r="P947" s="2" t="str">
        <f t="shared" si="42"/>
        <v>榮　瑠那 (1)</v>
      </c>
      <c r="Q947" s="2" t="str">
        <f t="shared" si="43"/>
        <v>ｻｶｴ ﾙﾅ</v>
      </c>
      <c r="R947" s="2" t="str">
        <f t="shared" si="44"/>
        <v>SAKAE Runa (05)</v>
      </c>
      <c r="S947" s="2" t="str">
        <f>IFERROR(IF($F947="","",INDEX(リスト!$C:$C,MATCH($F947,リスト!$B:$B,0))),"")</f>
        <v>28</v>
      </c>
      <c r="T947" s="2" t="str">
        <f>IFERROR(IF($K947="","",INDEX(リスト!$F:$F,MATCH($K947,リスト!$E:$E,0))),"")</f>
        <v>JPN</v>
      </c>
      <c r="U947" s="2" t="str">
        <f>IF($B947="","",RIGHT($G947*1000+200+COUNTIF($G$2:$G947,$G947),9))</f>
        <v>051115201</v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>滝川第二・兵　庫</v>
      </c>
    </row>
    <row r="948" spans="1:22" x14ac:dyDescent="0.45">
      <c r="A948" t="s">
        <v>5004</v>
      </c>
      <c r="B948">
        <v>954</v>
      </c>
      <c r="C948" t="s">
        <v>5005</v>
      </c>
      <c r="D948" t="s">
        <v>5006</v>
      </c>
      <c r="E948">
        <v>2</v>
      </c>
      <c r="F948" t="s">
        <v>968</v>
      </c>
      <c r="G948">
        <v>20040909</v>
      </c>
      <c r="H948" t="s">
        <v>5007</v>
      </c>
      <c r="I948" t="s">
        <v>5008</v>
      </c>
      <c r="J948" t="s">
        <v>5009</v>
      </c>
      <c r="K948" t="s">
        <v>141</v>
      </c>
      <c r="L948" t="s">
        <v>99</v>
      </c>
      <c r="M948" t="s">
        <v>5010</v>
      </c>
      <c r="O948" s="2" t="str">
        <f>IFERROR(IF($B948="","",INDEX(所属情報!$E:$E,MATCH($A948,所属情報!$A:$A,0))),"")</f>
        <v>Nara Prefectural Univ.</v>
      </c>
      <c r="P948" s="2" t="str">
        <f t="shared" si="42"/>
        <v>中井　琴葉 (2)</v>
      </c>
      <c r="Q948" s="2" t="str">
        <f t="shared" si="43"/>
        <v>ﾅｶｲ ｺﾄﾊ</v>
      </c>
      <c r="R948" s="2" t="str">
        <f t="shared" si="44"/>
        <v>NAKAI Kotoha (04)</v>
      </c>
      <c r="S948" s="2" t="str">
        <f>IFERROR(IF($F948="","",INDEX(リスト!$C:$C,MATCH($F948,リスト!$B:$B,0))),"")</f>
        <v>49</v>
      </c>
      <c r="T948" s="2" t="str">
        <f>IFERROR(IF($K948="","",INDEX(リスト!$F:$F,MATCH($K948,リスト!$E:$E,0))),"")</f>
        <v>JPN</v>
      </c>
      <c r="U948" s="2" t="str">
        <f>IF($B948="","",RIGHT($G948*1000+200+COUNTIF($G$2:$G948,$G948),9))</f>
        <v>040909202</v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>神島・和歌山</v>
      </c>
    </row>
    <row r="949" spans="1:22" x14ac:dyDescent="0.45">
      <c r="A949" t="s">
        <v>5011</v>
      </c>
      <c r="B949">
        <v>956</v>
      </c>
      <c r="C949" t="s">
        <v>5012</v>
      </c>
      <c r="D949" t="s">
        <v>5013</v>
      </c>
      <c r="E949">
        <v>1</v>
      </c>
      <c r="F949" t="s">
        <v>123</v>
      </c>
      <c r="G949">
        <v>20060314</v>
      </c>
      <c r="H949" t="s">
        <v>5014</v>
      </c>
      <c r="I949" t="s">
        <v>4279</v>
      </c>
      <c r="J949" t="s">
        <v>1225</v>
      </c>
      <c r="K949" t="s">
        <v>141</v>
      </c>
      <c r="L949" t="s">
        <v>123</v>
      </c>
      <c r="M949" t="s">
        <v>5015</v>
      </c>
      <c r="O949" s="2" t="str">
        <f>IFERROR(IF($B949="","",INDEX(所属情報!$E:$E,MATCH($A949,所属情報!$A:$A,0))),"")</f>
        <v>Doshisha Women's Coll. of Liberal Arts</v>
      </c>
      <c r="P949" s="2" t="str">
        <f t="shared" si="42"/>
        <v>草野　美夕 (1)</v>
      </c>
      <c r="Q949" s="2" t="str">
        <f t="shared" si="43"/>
        <v>ｸｻﾉ ﾐﾕｳ</v>
      </c>
      <c r="R949" s="2" t="str">
        <f t="shared" si="44"/>
        <v>KUSANO Miyu (06)</v>
      </c>
      <c r="S949" s="2" t="str">
        <f>IFERROR(IF($F949="","",INDEX(リスト!$C:$C,MATCH($F949,リスト!$B:$B,0))),"")</f>
        <v>42</v>
      </c>
      <c r="T949" s="2" t="str">
        <f>IFERROR(IF($K949="","",INDEX(リスト!$F:$F,MATCH($K949,リスト!$E:$E,0))),"")</f>
        <v>JPN</v>
      </c>
      <c r="U949" s="2" t="str">
        <f>IF($B949="","",RIGHT($G949*1000+200+COUNTIF($G$2:$G949,$G949),9))</f>
        <v>060314202</v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>長崎南・長　崎</v>
      </c>
    </row>
    <row r="950" spans="1:22" x14ac:dyDescent="0.45">
      <c r="A950" t="s">
        <v>5011</v>
      </c>
      <c r="B950">
        <v>957</v>
      </c>
      <c r="C950" t="s">
        <v>5016</v>
      </c>
      <c r="D950" t="s">
        <v>5017</v>
      </c>
      <c r="E950">
        <v>1</v>
      </c>
      <c r="F950" t="s">
        <v>105</v>
      </c>
      <c r="G950">
        <v>20050623</v>
      </c>
      <c r="H950" t="s">
        <v>5018</v>
      </c>
      <c r="I950" t="s">
        <v>4991</v>
      </c>
      <c r="J950" t="s">
        <v>2256</v>
      </c>
      <c r="K950" t="s">
        <v>141</v>
      </c>
      <c r="L950" t="s">
        <v>105</v>
      </c>
      <c r="M950" t="s">
        <v>2514</v>
      </c>
      <c r="O950" s="2" t="str">
        <f>IFERROR(IF($B950="","",INDEX(所属情報!$E:$E,MATCH($A950,所属情報!$A:$A,0))),"")</f>
        <v>Doshisha Women's Coll. of Liberal Arts</v>
      </c>
      <c r="P950" s="2" t="str">
        <f t="shared" si="42"/>
        <v>沖田　万由子 (1)</v>
      </c>
      <c r="Q950" s="2" t="str">
        <f t="shared" si="43"/>
        <v>ｵｷﾀ ﾏﾕｺ</v>
      </c>
      <c r="R950" s="2" t="str">
        <f t="shared" si="44"/>
        <v>OKITA Mayuko (05)</v>
      </c>
      <c r="S950" s="2" t="str">
        <f>IFERROR(IF($F950="","",INDEX(リスト!$C:$C,MATCH($F950,リスト!$B:$B,0))),"")</f>
        <v>33</v>
      </c>
      <c r="T950" s="2" t="str">
        <f>IFERROR(IF($K950="","",INDEX(リスト!$F:$F,MATCH($K950,リスト!$E:$E,0))),"")</f>
        <v>JPN</v>
      </c>
      <c r="U950" s="2" t="str">
        <f>IF($B950="","",RIGHT($G950*1000+200+COUNTIF($G$2:$G950,$G950),9))</f>
        <v>050623201</v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>岡山城東・岡　山</v>
      </c>
    </row>
    <row r="951" spans="1:22" x14ac:dyDescent="0.45">
      <c r="A951" t="s">
        <v>3458</v>
      </c>
      <c r="B951">
        <v>958</v>
      </c>
      <c r="C951" t="s">
        <v>5019</v>
      </c>
      <c r="D951" t="s">
        <v>5020</v>
      </c>
      <c r="E951">
        <v>1</v>
      </c>
      <c r="F951" t="s">
        <v>85</v>
      </c>
      <c r="G951">
        <v>20050819</v>
      </c>
      <c r="H951" t="s">
        <v>5021</v>
      </c>
      <c r="I951" t="s">
        <v>4123</v>
      </c>
      <c r="J951" t="s">
        <v>759</v>
      </c>
      <c r="K951" t="s">
        <v>141</v>
      </c>
      <c r="L951" t="s">
        <v>85</v>
      </c>
      <c r="M951" t="s">
        <v>2592</v>
      </c>
      <c r="O951" s="2" t="str">
        <f>IFERROR(IF($B951="","",INDEX(所属情報!$E:$E,MATCH($A951,所属情報!$A:$A,0))),"")</f>
        <v>Kyoto Univ.</v>
      </c>
      <c r="P951" s="2" t="str">
        <f t="shared" si="42"/>
        <v>髙木　こころ (1)</v>
      </c>
      <c r="Q951" s="2" t="str">
        <f t="shared" si="43"/>
        <v>ﾀｶｷﾞ ｺｺﾛ</v>
      </c>
      <c r="R951" s="2" t="str">
        <f t="shared" si="44"/>
        <v>TAKAGI Kokoro (05)</v>
      </c>
      <c r="S951" s="2" t="str">
        <f>IFERROR(IF($F951="","",INDEX(リスト!$C:$C,MATCH($F951,リスト!$B:$B,0))),"")</f>
        <v>23</v>
      </c>
      <c r="T951" s="2" t="str">
        <f>IFERROR(IF($K951="","",INDEX(リスト!$F:$F,MATCH($K951,リスト!$E:$E,0))),"")</f>
        <v>JPN</v>
      </c>
      <c r="U951" s="2" t="str">
        <f>IF($B951="","",RIGHT($G951*1000+200+COUNTIF($G$2:$G951,$G951),9))</f>
        <v>050819201</v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>時習館・愛　知</v>
      </c>
    </row>
    <row r="952" spans="1:22" x14ac:dyDescent="0.45">
      <c r="A952" t="s">
        <v>4773</v>
      </c>
      <c r="B952">
        <v>959</v>
      </c>
      <c r="C952" t="s">
        <v>5022</v>
      </c>
      <c r="D952" t="s">
        <v>5023</v>
      </c>
      <c r="E952">
        <v>1</v>
      </c>
      <c r="F952" t="s">
        <v>93</v>
      </c>
      <c r="G952">
        <v>20050930</v>
      </c>
      <c r="H952" t="s">
        <v>5024</v>
      </c>
      <c r="I952" t="s">
        <v>5025</v>
      </c>
      <c r="J952" t="s">
        <v>933</v>
      </c>
      <c r="K952" t="s">
        <v>141</v>
      </c>
      <c r="L952" t="s">
        <v>93</v>
      </c>
      <c r="M952" t="s">
        <v>2519</v>
      </c>
      <c r="O952" s="2" t="str">
        <f>IFERROR(IF($B952="","",INDEX(所属情報!$E:$E,MATCH($A952,所属情報!$A:$A,0))),"")</f>
        <v>Osaka Metropolitan Univ.</v>
      </c>
      <c r="P952" s="2" t="str">
        <f t="shared" si="42"/>
        <v>多和　蒼唯 (1)</v>
      </c>
      <c r="Q952" s="2" t="str">
        <f t="shared" si="43"/>
        <v>ﾀﾜ ｱｵｲ</v>
      </c>
      <c r="R952" s="2" t="str">
        <f t="shared" si="44"/>
        <v>TAWA Aoi (05)</v>
      </c>
      <c r="S952" s="2" t="str">
        <f>IFERROR(IF($F952="","",INDEX(リスト!$C:$C,MATCH($F952,リスト!$B:$B,0))),"")</f>
        <v>27</v>
      </c>
      <c r="T952" s="2" t="str">
        <f>IFERROR(IF($K952="","",INDEX(リスト!$F:$F,MATCH($K952,リスト!$E:$E,0))),"")</f>
        <v>JPN</v>
      </c>
      <c r="U952" s="2" t="str">
        <f>IF($B952="","",RIGHT($G952*1000+200+COUNTIF($G$2:$G952,$G952),9))</f>
        <v>050930203</v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>大手前・大　阪</v>
      </c>
    </row>
    <row r="953" spans="1:22" x14ac:dyDescent="0.45">
      <c r="A953" t="s">
        <v>1712</v>
      </c>
      <c r="B953">
        <v>960</v>
      </c>
      <c r="C953" t="s">
        <v>5026</v>
      </c>
      <c r="D953" t="s">
        <v>5027</v>
      </c>
      <c r="E953">
        <v>1</v>
      </c>
      <c r="F953" t="s">
        <v>93</v>
      </c>
      <c r="G953">
        <v>20051230</v>
      </c>
      <c r="H953" t="s">
        <v>5028</v>
      </c>
      <c r="I953" t="s">
        <v>3538</v>
      </c>
      <c r="J953" t="s">
        <v>5029</v>
      </c>
      <c r="K953" t="s">
        <v>141</v>
      </c>
      <c r="L953" t="s">
        <v>93</v>
      </c>
      <c r="M953" t="s">
        <v>1727</v>
      </c>
      <c r="O953" s="2" t="str">
        <f>IFERROR(IF($B953="","",INDEX(所属情報!$E:$E,MATCH($A953,所属情報!$A:$A,0))),"")</f>
        <v>Osaka Univ. of Health and Sport Sciences</v>
      </c>
      <c r="P953" s="2" t="str">
        <f t="shared" si="42"/>
        <v>山口　祥華 (1)</v>
      </c>
      <c r="Q953" s="2" t="str">
        <f t="shared" si="43"/>
        <v>ﾔﾏｸﾞﾁ ｻﾁｶ</v>
      </c>
      <c r="R953" s="2" t="str">
        <f t="shared" si="44"/>
        <v>YAMAGUCHI Sachika (05)</v>
      </c>
      <c r="S953" s="2" t="str">
        <f>IFERROR(IF($F953="","",INDEX(リスト!$C:$C,MATCH($F953,リスト!$B:$B,0))),"")</f>
        <v>27</v>
      </c>
      <c r="T953" s="2" t="str">
        <f>IFERROR(IF($K953="","",INDEX(リスト!$F:$F,MATCH($K953,リスト!$E:$E,0))),"")</f>
        <v>JPN</v>
      </c>
      <c r="U953" s="2" t="str">
        <f>IF($B953="","",RIGHT($G953*1000+200+COUNTIF($G$2:$G953,$G953),9))</f>
        <v>051230201</v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>大阪体育大浪商・大　阪</v>
      </c>
    </row>
    <row r="954" spans="1:22" x14ac:dyDescent="0.45">
      <c r="A954" t="s">
        <v>1712</v>
      </c>
      <c r="B954">
        <v>961</v>
      </c>
      <c r="C954" t="s">
        <v>5030</v>
      </c>
      <c r="D954" t="s">
        <v>5031</v>
      </c>
      <c r="E954">
        <v>1</v>
      </c>
      <c r="F954" t="s">
        <v>89</v>
      </c>
      <c r="G954">
        <v>20050905</v>
      </c>
      <c r="H954" t="s">
        <v>5032</v>
      </c>
      <c r="I954" t="s">
        <v>5033</v>
      </c>
      <c r="J954" t="s">
        <v>839</v>
      </c>
      <c r="K954" t="s">
        <v>141</v>
      </c>
      <c r="L954" t="s">
        <v>89</v>
      </c>
      <c r="M954" t="s">
        <v>1007</v>
      </c>
      <c r="O954" s="2" t="str">
        <f>IFERROR(IF($B954="","",INDEX(所属情報!$E:$E,MATCH($A954,所属情報!$A:$A,0))),"")</f>
        <v>Osaka Univ. of Health and Sport Sciences</v>
      </c>
      <c r="P954" s="2" t="str">
        <f t="shared" si="42"/>
        <v>尾本　彩心 (1)</v>
      </c>
      <c r="Q954" s="2" t="str">
        <f t="shared" si="43"/>
        <v>ｵﾓﾄ ｱﾔﾈ</v>
      </c>
      <c r="R954" s="2" t="str">
        <f t="shared" si="44"/>
        <v>OMOTO Ayane (05)</v>
      </c>
      <c r="S954" s="2" t="str">
        <f>IFERROR(IF($F954="","",INDEX(リスト!$C:$C,MATCH($F954,リスト!$B:$B,0))),"")</f>
        <v>25</v>
      </c>
      <c r="T954" s="2" t="str">
        <f>IFERROR(IF($K954="","",INDEX(リスト!$F:$F,MATCH($K954,リスト!$E:$E,0))),"")</f>
        <v>JPN</v>
      </c>
      <c r="U954" s="2" t="str">
        <f>IF($B954="","",RIGHT($G954*1000+200+COUNTIF($G$2:$G954,$G954),9))</f>
        <v>050905201</v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>草津東・滋　賀</v>
      </c>
    </row>
    <row r="955" spans="1:22" x14ac:dyDescent="0.45">
      <c r="A955" t="s">
        <v>1712</v>
      </c>
      <c r="B955">
        <v>962</v>
      </c>
      <c r="C955" t="s">
        <v>5034</v>
      </c>
      <c r="D955" t="s">
        <v>5035</v>
      </c>
      <c r="E955">
        <v>1</v>
      </c>
      <c r="F955" t="s">
        <v>93</v>
      </c>
      <c r="G955">
        <v>20050606</v>
      </c>
      <c r="H955" t="s">
        <v>5036</v>
      </c>
      <c r="I955" t="s">
        <v>3661</v>
      </c>
      <c r="J955" t="s">
        <v>828</v>
      </c>
      <c r="K955" t="s">
        <v>141</v>
      </c>
      <c r="L955" t="s">
        <v>93</v>
      </c>
      <c r="M955" t="s">
        <v>783</v>
      </c>
      <c r="O955" s="2" t="str">
        <f>IFERROR(IF($B955="","",INDEX(所属情報!$E:$E,MATCH($A955,所属情報!$A:$A,0))),"")</f>
        <v>Osaka Univ. of Health and Sport Sciences</v>
      </c>
      <c r="P955" s="2" t="str">
        <f t="shared" si="42"/>
        <v>上田　優 (1)</v>
      </c>
      <c r="Q955" s="2" t="str">
        <f t="shared" si="43"/>
        <v>ｳｴﾀﾞ ﾕｳ</v>
      </c>
      <c r="R955" s="2" t="str">
        <f t="shared" si="44"/>
        <v>UEDA Yu (05)</v>
      </c>
      <c r="S955" s="2" t="str">
        <f>IFERROR(IF($F955="","",INDEX(リスト!$C:$C,MATCH($F955,リスト!$B:$B,0))),"")</f>
        <v>27</v>
      </c>
      <c r="T955" s="2" t="str">
        <f>IFERROR(IF($K955="","",INDEX(リスト!$F:$F,MATCH($K955,リスト!$E:$E,0))),"")</f>
        <v>JPN</v>
      </c>
      <c r="U955" s="2" t="str">
        <f>IF($B955="","",RIGHT($G955*1000+200+COUNTIF($G$2:$G955,$G955),9))</f>
        <v>050606201</v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>東大阪大敬愛・大　阪</v>
      </c>
    </row>
    <row r="956" spans="1:22" x14ac:dyDescent="0.45">
      <c r="A956" t="s">
        <v>1712</v>
      </c>
      <c r="B956">
        <v>963</v>
      </c>
      <c r="C956" t="s">
        <v>5037</v>
      </c>
      <c r="D956" t="s">
        <v>5038</v>
      </c>
      <c r="E956">
        <v>1</v>
      </c>
      <c r="F956" t="s">
        <v>87</v>
      </c>
      <c r="G956">
        <v>20050507</v>
      </c>
      <c r="H956" t="s">
        <v>5039</v>
      </c>
      <c r="I956" t="s">
        <v>5040</v>
      </c>
      <c r="J956" t="s">
        <v>4458</v>
      </c>
      <c r="K956" t="s">
        <v>141</v>
      </c>
      <c r="L956" t="s">
        <v>87</v>
      </c>
      <c r="M956" t="s">
        <v>5041</v>
      </c>
      <c r="O956" s="2" t="str">
        <f>IFERROR(IF($B956="","",INDEX(所属情報!$E:$E,MATCH($A956,所属情報!$A:$A,0))),"")</f>
        <v>Osaka Univ. of Health and Sport Sciences</v>
      </c>
      <c r="P956" s="2" t="str">
        <f t="shared" si="42"/>
        <v>青山　ひより (1)</v>
      </c>
      <c r="Q956" s="2" t="str">
        <f t="shared" si="43"/>
        <v>ｱｵﾔﾏ ﾋﾖﾘ</v>
      </c>
      <c r="R956" s="2" t="str">
        <f t="shared" si="44"/>
        <v>AOYAMA] Hiyori (05)</v>
      </c>
      <c r="S956" s="2" t="str">
        <f>IFERROR(IF($F956="","",INDEX(リスト!$C:$C,MATCH($F956,リスト!$B:$B,0))),"")</f>
        <v>24</v>
      </c>
      <c r="T956" s="2" t="str">
        <f>IFERROR(IF($K956="","",INDEX(リスト!$F:$F,MATCH($K956,リスト!$E:$E,0))),"")</f>
        <v>JPN</v>
      </c>
      <c r="U956" s="2" t="str">
        <f>IF($B956="","",RIGHT($G956*1000+200+COUNTIF($G$2:$G956,$G956),9))</f>
        <v>050507201</v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>鈴鹿・三　重</v>
      </c>
    </row>
    <row r="957" spans="1:22" x14ac:dyDescent="0.45">
      <c r="A957" t="s">
        <v>1712</v>
      </c>
      <c r="B957">
        <v>964</v>
      </c>
      <c r="C957" t="s">
        <v>5042</v>
      </c>
      <c r="D957" t="s">
        <v>5043</v>
      </c>
      <c r="E957">
        <v>1</v>
      </c>
      <c r="F957" t="s">
        <v>87</v>
      </c>
      <c r="G957">
        <v>20050829</v>
      </c>
      <c r="H957" t="s">
        <v>5044</v>
      </c>
      <c r="I957" t="s">
        <v>712</v>
      </c>
      <c r="J957" t="s">
        <v>3391</v>
      </c>
      <c r="K957" t="s">
        <v>141</v>
      </c>
      <c r="L957" t="s">
        <v>87</v>
      </c>
      <c r="M957" t="s">
        <v>1760</v>
      </c>
      <c r="O957" s="2" t="str">
        <f>IFERROR(IF($B957="","",INDEX(所属情報!$E:$E,MATCH($A957,所属情報!$A:$A,0))),"")</f>
        <v>Osaka Univ. of Health and Sport Sciences</v>
      </c>
      <c r="P957" s="2" t="str">
        <f t="shared" si="42"/>
        <v>藤田　唯愛 (1)</v>
      </c>
      <c r="Q957" s="2" t="str">
        <f t="shared" si="43"/>
        <v>ﾌｼﾞﾀ ﾕｱ</v>
      </c>
      <c r="R957" s="2" t="str">
        <f t="shared" si="44"/>
        <v>FUJITA Yua (05)</v>
      </c>
      <c r="S957" s="2" t="str">
        <f>IFERROR(IF($F957="","",INDEX(リスト!$C:$C,MATCH($F957,リスト!$B:$B,0))),"")</f>
        <v>24</v>
      </c>
      <c r="T957" s="2" t="str">
        <f>IFERROR(IF($K957="","",INDEX(リスト!$F:$F,MATCH($K957,リスト!$E:$E,0))),"")</f>
        <v>JPN</v>
      </c>
      <c r="U957" s="2" t="str">
        <f>IF($B957="","",RIGHT($G957*1000+200+COUNTIF($G$2:$G957,$G957),9))</f>
        <v>050829202</v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>松阪商業・三　重</v>
      </c>
    </row>
    <row r="958" spans="1:22" x14ac:dyDescent="0.45">
      <c r="A958" t="s">
        <v>1712</v>
      </c>
      <c r="B958">
        <v>965</v>
      </c>
      <c r="C958" t="s">
        <v>5045</v>
      </c>
      <c r="D958" t="s">
        <v>5046</v>
      </c>
      <c r="E958">
        <v>1</v>
      </c>
      <c r="F958" t="s">
        <v>115</v>
      </c>
      <c r="G958">
        <v>20051216</v>
      </c>
      <c r="H958" t="s">
        <v>5047</v>
      </c>
      <c r="I958" t="s">
        <v>1565</v>
      </c>
      <c r="J958" t="s">
        <v>1347</v>
      </c>
      <c r="K958" t="s">
        <v>141</v>
      </c>
      <c r="L958" t="s">
        <v>115</v>
      </c>
      <c r="M958" t="s">
        <v>1378</v>
      </c>
      <c r="O958" s="2" t="str">
        <f>IFERROR(IF($B958="","",INDEX(所属情報!$E:$E,MATCH($A958,所属情報!$A:$A,0))),"")</f>
        <v>Osaka Univ. of Health and Sport Sciences</v>
      </c>
      <c r="P958" s="2" t="str">
        <f t="shared" si="42"/>
        <v>吉井　杏 (1)</v>
      </c>
      <c r="Q958" s="2" t="str">
        <f t="shared" si="43"/>
        <v>ﾖｼｲ ｱﾝｽﾞ</v>
      </c>
      <c r="R958" s="2" t="str">
        <f t="shared" si="44"/>
        <v>YOSHII Anzu (05)</v>
      </c>
      <c r="S958" s="2" t="str">
        <f>IFERROR(IF($F958="","",INDEX(リスト!$C:$C,MATCH($F958,リスト!$B:$B,0))),"")</f>
        <v>38</v>
      </c>
      <c r="T958" s="2" t="str">
        <f>IFERROR(IF($K958="","",INDEX(リスト!$F:$F,MATCH($K958,リスト!$E:$E,0))),"")</f>
        <v>JPN</v>
      </c>
      <c r="U958" s="2" t="str">
        <f>IF($B958="","",RIGHT($G958*1000+200+COUNTIF($G$2:$G958,$G958),9))</f>
        <v>051216201</v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>今治明徳・愛　媛</v>
      </c>
    </row>
    <row r="959" spans="1:22" x14ac:dyDescent="0.45">
      <c r="A959" t="s">
        <v>1712</v>
      </c>
      <c r="B959">
        <v>966</v>
      </c>
      <c r="C959" t="s">
        <v>5048</v>
      </c>
      <c r="D959" t="s">
        <v>5049</v>
      </c>
      <c r="E959">
        <v>1</v>
      </c>
      <c r="F959" t="s">
        <v>103</v>
      </c>
      <c r="G959">
        <v>20050521</v>
      </c>
      <c r="H959" t="s">
        <v>5050</v>
      </c>
      <c r="I959" t="s">
        <v>4027</v>
      </c>
      <c r="J959" t="s">
        <v>5051</v>
      </c>
      <c r="K959" t="s">
        <v>141</v>
      </c>
      <c r="L959" t="s">
        <v>103</v>
      </c>
      <c r="M959" t="s">
        <v>5052</v>
      </c>
      <c r="O959" s="2" t="str">
        <f>IFERROR(IF($B959="","",INDEX(所属情報!$E:$E,MATCH($A959,所属情報!$A:$A,0))),"")</f>
        <v>Osaka Univ. of Health and Sport Sciences</v>
      </c>
      <c r="P959" s="2" t="str">
        <f t="shared" si="42"/>
        <v>松原　しほり (1)</v>
      </c>
      <c r="Q959" s="2" t="str">
        <f t="shared" si="43"/>
        <v>ﾏﾂﾊﾞﾗ ｼﾎﾘ</v>
      </c>
      <c r="R959" s="2" t="str">
        <f t="shared" si="44"/>
        <v>MATSUBARA Shihori (05)</v>
      </c>
      <c r="S959" s="2" t="str">
        <f>IFERROR(IF($F959="","",INDEX(リスト!$C:$C,MATCH($F959,リスト!$B:$B,0))),"")</f>
        <v>32</v>
      </c>
      <c r="T959" s="2" t="str">
        <f>IFERROR(IF($K959="","",INDEX(リスト!$F:$F,MATCH($K959,リスト!$E:$E,0))),"")</f>
        <v>JPN</v>
      </c>
      <c r="U959" s="2" t="str">
        <f>IF($B959="","",RIGHT($G959*1000+200+COUNTIF($G$2:$G959,$G959),9))</f>
        <v>050521201</v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>大社・島　根</v>
      </c>
    </row>
    <row r="960" spans="1:22" x14ac:dyDescent="0.45">
      <c r="A960" t="s">
        <v>1712</v>
      </c>
      <c r="B960">
        <v>967</v>
      </c>
      <c r="C960" t="s">
        <v>5053</v>
      </c>
      <c r="D960" t="s">
        <v>5054</v>
      </c>
      <c r="E960">
        <v>1</v>
      </c>
      <c r="F960" t="s">
        <v>71</v>
      </c>
      <c r="G960">
        <v>20051012</v>
      </c>
      <c r="H960" t="s">
        <v>5055</v>
      </c>
      <c r="I960" t="s">
        <v>5056</v>
      </c>
      <c r="J960" t="s">
        <v>1225</v>
      </c>
      <c r="K960" t="s">
        <v>141</v>
      </c>
      <c r="L960" t="s">
        <v>71</v>
      </c>
      <c r="M960" t="s">
        <v>5057</v>
      </c>
      <c r="O960" s="2" t="str">
        <f>IFERROR(IF($B960="","",INDEX(所属情報!$E:$E,MATCH($A960,所属情報!$A:$A,0))),"")</f>
        <v>Osaka Univ. of Health and Sport Sciences</v>
      </c>
      <c r="P960" s="2" t="str">
        <f t="shared" si="42"/>
        <v>新鞍　美柚 (1)</v>
      </c>
      <c r="Q960" s="2" t="str">
        <f t="shared" si="43"/>
        <v>ﾆｲｸﾗ ﾐﾕ</v>
      </c>
      <c r="R960" s="2" t="str">
        <f t="shared" si="44"/>
        <v>NIIKURA Miyu (05)</v>
      </c>
      <c r="S960" s="2" t="str">
        <f>IFERROR(IF($F960="","",INDEX(リスト!$C:$C,MATCH($F960,リスト!$B:$B,0))),"")</f>
        <v>16</v>
      </c>
      <c r="T960" s="2" t="str">
        <f>IFERROR(IF($K960="","",INDEX(リスト!$F:$F,MATCH($K960,リスト!$E:$E,0))),"")</f>
        <v>JPN</v>
      </c>
      <c r="U960" s="2" t="str">
        <f>IF($B960="","",RIGHT($G960*1000+200+COUNTIF($G$2:$G960,$G960),9))</f>
        <v>051012201</v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>富山商業・富　山</v>
      </c>
    </row>
    <row r="961" spans="1:22" x14ac:dyDescent="0.45">
      <c r="A961" t="s">
        <v>1712</v>
      </c>
      <c r="B961">
        <v>968</v>
      </c>
      <c r="C961" t="s">
        <v>5058</v>
      </c>
      <c r="D961" t="s">
        <v>5059</v>
      </c>
      <c r="E961">
        <v>1</v>
      </c>
      <c r="F961" t="s">
        <v>81</v>
      </c>
      <c r="G961">
        <v>20051201</v>
      </c>
      <c r="H961" t="s">
        <v>5060</v>
      </c>
      <c r="I961" t="s">
        <v>1439</v>
      </c>
      <c r="J961" t="s">
        <v>2384</v>
      </c>
      <c r="K961" t="s">
        <v>141</v>
      </c>
      <c r="L961" t="s">
        <v>81</v>
      </c>
      <c r="M961" t="s">
        <v>5061</v>
      </c>
      <c r="O961" s="2" t="str">
        <f>IFERROR(IF($B961="","",INDEX(所属情報!$E:$E,MATCH($A961,所属情報!$A:$A,0))),"")</f>
        <v>Osaka Univ. of Health and Sport Sciences</v>
      </c>
      <c r="P961" s="2" t="str">
        <f t="shared" si="42"/>
        <v>朝田　千裕 (1)</v>
      </c>
      <c r="Q961" s="2" t="str">
        <f t="shared" si="43"/>
        <v>ｱｻﾀﾞ ﾁﾋﾛ</v>
      </c>
      <c r="R961" s="2" t="str">
        <f t="shared" si="44"/>
        <v>ASADA Chihiro (05)</v>
      </c>
      <c r="S961" s="2" t="str">
        <f>IFERROR(IF($F961="","",INDEX(リスト!$C:$C,MATCH($F961,リスト!$B:$B,0))),"")</f>
        <v>21</v>
      </c>
      <c r="T961" s="2" t="str">
        <f>IFERROR(IF($K961="","",INDEX(リスト!$F:$F,MATCH($K961,リスト!$E:$E,0))),"")</f>
        <v>JPN</v>
      </c>
      <c r="U961" s="2" t="str">
        <f>IF($B961="","",RIGHT($G961*1000+200+COUNTIF($G$2:$G961,$G961),9))</f>
        <v>051201202</v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>武義・岐　阜</v>
      </c>
    </row>
    <row r="962" spans="1:22" x14ac:dyDescent="0.45">
      <c r="A962" t="s">
        <v>1712</v>
      </c>
      <c r="B962">
        <v>969</v>
      </c>
      <c r="C962" t="s">
        <v>5062</v>
      </c>
      <c r="D962" t="s">
        <v>5063</v>
      </c>
      <c r="E962">
        <v>1</v>
      </c>
      <c r="F962" t="s">
        <v>93</v>
      </c>
      <c r="G962">
        <v>20051006</v>
      </c>
      <c r="H962" t="s">
        <v>5064</v>
      </c>
      <c r="I962" t="s">
        <v>712</v>
      </c>
      <c r="J962" t="s">
        <v>2597</v>
      </c>
      <c r="K962" t="s">
        <v>141</v>
      </c>
      <c r="L962" t="s">
        <v>93</v>
      </c>
      <c r="M962" t="s">
        <v>1727</v>
      </c>
      <c r="O962" s="2" t="str">
        <f>IFERROR(IF($B962="","",INDEX(所属情報!$E:$E,MATCH($A962,所属情報!$A:$A,0))),"")</f>
        <v>Osaka Univ. of Health and Sport Sciences</v>
      </c>
      <c r="P962" s="2" t="str">
        <f t="shared" si="42"/>
        <v>藤田　凛 (1)</v>
      </c>
      <c r="Q962" s="2" t="str">
        <f t="shared" si="43"/>
        <v>ﾌｼﾞﾀ ﾘﾝ</v>
      </c>
      <c r="R962" s="2" t="str">
        <f t="shared" si="44"/>
        <v>FUJITA Rin (05)</v>
      </c>
      <c r="S962" s="2" t="str">
        <f>IFERROR(IF($F962="","",INDEX(リスト!$C:$C,MATCH($F962,リスト!$B:$B,0))),"")</f>
        <v>27</v>
      </c>
      <c r="T962" s="2" t="str">
        <f>IFERROR(IF($K962="","",INDEX(リスト!$F:$F,MATCH($K962,リスト!$E:$E,0))),"")</f>
        <v>JPN</v>
      </c>
      <c r="U962" s="2" t="str">
        <f>IF($B962="","",RIGHT($G962*1000+200+COUNTIF($G$2:$G962,$G962),9))</f>
        <v>051006201</v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>大阪体育大浪商・大　阪</v>
      </c>
    </row>
    <row r="963" spans="1:22" x14ac:dyDescent="0.45">
      <c r="A963" t="s">
        <v>1712</v>
      </c>
      <c r="B963">
        <v>970</v>
      </c>
      <c r="C963" t="s">
        <v>5065</v>
      </c>
      <c r="D963" t="s">
        <v>5066</v>
      </c>
      <c r="E963">
        <v>1</v>
      </c>
      <c r="F963" t="s">
        <v>93</v>
      </c>
      <c r="G963">
        <v>20051111</v>
      </c>
      <c r="H963" t="s">
        <v>5067</v>
      </c>
      <c r="I963" t="s">
        <v>5068</v>
      </c>
      <c r="J963" t="s">
        <v>5069</v>
      </c>
      <c r="K963" t="s">
        <v>141</v>
      </c>
      <c r="L963" t="s">
        <v>93</v>
      </c>
      <c r="M963" t="s">
        <v>3898</v>
      </c>
      <c r="O963" s="2" t="str">
        <f>IFERROR(IF($B963="","",INDEX(所属情報!$E:$E,MATCH($A963,所属情報!$A:$A,0))),"")</f>
        <v>Osaka Univ. of Health and Sport Sciences</v>
      </c>
      <c r="P963" s="2" t="str">
        <f t="shared" ref="P963:P1026" si="45">IF($C963="","",IF($E963="",$C963,$C963&amp;" ("&amp;$E963&amp;")"))</f>
        <v>桝本　来羽 (1)</v>
      </c>
      <c r="Q963" s="2" t="str">
        <f t="shared" ref="Q963:Q1026" si="46">IF($D963="","",ASC($D963))</f>
        <v>ﾏｽﾓﾄ ｸﾚﾊ</v>
      </c>
      <c r="R963" s="2" t="str">
        <f t="shared" ref="R963:R1026" si="47">IF($I963="","",UPPER($I963)&amp;" "&amp;UPPER(LEFT($J963,1))&amp;LOWER(RIGHT($J963,LEN($J963)-1))&amp;" ("&amp;MID($G963,3,2)&amp;")")</f>
        <v>MASUMOTO Kureha (05)</v>
      </c>
      <c r="S963" s="2" t="str">
        <f>IFERROR(IF($F963="","",INDEX(リスト!$C:$C,MATCH($F963,リスト!$B:$B,0))),"")</f>
        <v>27</v>
      </c>
      <c r="T963" s="2" t="str">
        <f>IFERROR(IF($K963="","",INDEX(リスト!$F:$F,MATCH($K963,リスト!$E:$E,0))),"")</f>
        <v>JPN</v>
      </c>
      <c r="U963" s="2" t="str">
        <f>IF($B963="","",RIGHT($G963*1000+200+COUNTIF($G$2:$G963,$G963),9))</f>
        <v>051111203</v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>佐野・大　阪</v>
      </c>
    </row>
    <row r="964" spans="1:22" x14ac:dyDescent="0.45">
      <c r="A964" t="s">
        <v>1712</v>
      </c>
      <c r="B964">
        <v>971</v>
      </c>
      <c r="C964" t="s">
        <v>5070</v>
      </c>
      <c r="D964" t="s">
        <v>5071</v>
      </c>
      <c r="E964">
        <v>1</v>
      </c>
      <c r="F964" t="s">
        <v>93</v>
      </c>
      <c r="G964">
        <v>20051104</v>
      </c>
      <c r="H964" t="s">
        <v>5072</v>
      </c>
      <c r="I964" t="s">
        <v>5073</v>
      </c>
      <c r="J964" t="s">
        <v>1706</v>
      </c>
      <c r="K964" t="s">
        <v>141</v>
      </c>
      <c r="L964" t="s">
        <v>93</v>
      </c>
      <c r="M964" t="s">
        <v>2072</v>
      </c>
      <c r="O964" s="2" t="str">
        <f>IFERROR(IF($B964="","",INDEX(所属情報!$E:$E,MATCH($A964,所属情報!$A:$A,0))),"")</f>
        <v>Osaka Univ. of Health and Sport Sciences</v>
      </c>
      <c r="P964" s="2" t="str">
        <f t="shared" si="45"/>
        <v>前園　奈那 (1)</v>
      </c>
      <c r="Q964" s="2" t="str">
        <f t="shared" si="46"/>
        <v>ﾏｴｿﾞﾉ ﾅﾅ</v>
      </c>
      <c r="R964" s="2" t="str">
        <f t="shared" si="47"/>
        <v>MAEZONO Nana (05)</v>
      </c>
      <c r="S964" s="2" t="str">
        <f>IFERROR(IF($F964="","",INDEX(リスト!$C:$C,MATCH($F964,リスト!$B:$B,0))),"")</f>
        <v>27</v>
      </c>
      <c r="T964" s="2" t="str">
        <f>IFERROR(IF($K964="","",INDEX(リスト!$F:$F,MATCH($K964,リスト!$E:$E,0))),"")</f>
        <v>JPN</v>
      </c>
      <c r="U964" s="2" t="str">
        <f>IF($B964="","",RIGHT($G964*1000+200+COUNTIF($G$2:$G964,$G964),9))</f>
        <v>051104201</v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>桜宮・大　阪</v>
      </c>
    </row>
    <row r="965" spans="1:22" x14ac:dyDescent="0.45">
      <c r="A965" t="s">
        <v>1712</v>
      </c>
      <c r="B965">
        <v>972</v>
      </c>
      <c r="C965" t="s">
        <v>5074</v>
      </c>
      <c r="D965" t="s">
        <v>5075</v>
      </c>
      <c r="E965">
        <v>1</v>
      </c>
      <c r="F965" t="s">
        <v>99</v>
      </c>
      <c r="G965">
        <v>20050913</v>
      </c>
      <c r="H965" t="s">
        <v>5076</v>
      </c>
      <c r="I965" t="s">
        <v>5077</v>
      </c>
      <c r="J965" t="s">
        <v>927</v>
      </c>
      <c r="K965" t="s">
        <v>141</v>
      </c>
      <c r="L965" t="s">
        <v>99</v>
      </c>
      <c r="M965" t="s">
        <v>1119</v>
      </c>
      <c r="O965" s="2" t="str">
        <f>IFERROR(IF($B965="","",INDEX(所属情報!$E:$E,MATCH($A965,所属情報!$A:$A,0))),"")</f>
        <v>Osaka Univ. of Health and Sport Sciences</v>
      </c>
      <c r="P965" s="2" t="str">
        <f t="shared" si="45"/>
        <v>大川　菜々未 (1)</v>
      </c>
      <c r="Q965" s="2" t="str">
        <f t="shared" si="46"/>
        <v>ｵｵｶﾜ ﾅﾅﾐ</v>
      </c>
      <c r="R965" s="2" t="str">
        <f t="shared" si="47"/>
        <v>OOKAWA Nanami (05)</v>
      </c>
      <c r="S965" s="2" t="str">
        <f>IFERROR(IF($F965="","",INDEX(リスト!$C:$C,MATCH($F965,リスト!$B:$B,0))),"")</f>
        <v>30</v>
      </c>
      <c r="T965" s="2" t="str">
        <f>IFERROR(IF($K965="","",INDEX(リスト!$F:$F,MATCH($K965,リスト!$E:$E,0))),"")</f>
        <v>JPN</v>
      </c>
      <c r="U965" s="2" t="str">
        <f>IF($B965="","",RIGHT($G965*1000+200+COUNTIF($G$2:$G965,$G965),9))</f>
        <v>050913203</v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>和歌山北・和歌山</v>
      </c>
    </row>
    <row r="966" spans="1:22" x14ac:dyDescent="0.45">
      <c r="A966" t="s">
        <v>2019</v>
      </c>
      <c r="B966">
        <v>973</v>
      </c>
      <c r="C966" t="s">
        <v>5078</v>
      </c>
      <c r="D966" t="s">
        <v>5079</v>
      </c>
      <c r="E966">
        <v>1</v>
      </c>
      <c r="F966" t="s">
        <v>97</v>
      </c>
      <c r="G966">
        <v>20051024</v>
      </c>
      <c r="I966" t="s">
        <v>735</v>
      </c>
      <c r="J966" t="s">
        <v>794</v>
      </c>
      <c r="K966" t="s">
        <v>141</v>
      </c>
      <c r="L966" t="s">
        <v>97</v>
      </c>
      <c r="M966" t="s">
        <v>4578</v>
      </c>
      <c r="O966" s="2" t="str">
        <f>IFERROR(IF($B966="","",INDEX(所属情報!$E:$E,MATCH($A966,所属情報!$A:$A,0))),"")</f>
        <v>Mukogawa Women's Univ.</v>
      </c>
      <c r="P966" s="2" t="str">
        <f t="shared" si="45"/>
        <v>山本　花音 (1)</v>
      </c>
      <c r="Q966" s="2" t="str">
        <f t="shared" si="46"/>
        <v>ﾔﾏﾓﾄ ﾊﾅﾈ</v>
      </c>
      <c r="R966" s="2" t="str">
        <f t="shared" si="47"/>
        <v>YAMAMOTO Hanane (05)</v>
      </c>
      <c r="S966" s="2" t="str">
        <f>IFERROR(IF($F966="","",INDEX(リスト!$C:$C,MATCH($F966,リスト!$B:$B,0))),"")</f>
        <v>29</v>
      </c>
      <c r="T966" s="2" t="str">
        <f>IFERROR(IF($K966="","",INDEX(リスト!$F:$F,MATCH($K966,リスト!$E:$E,0))),"")</f>
        <v>JPN</v>
      </c>
      <c r="U966" s="2" t="str">
        <f>IF($B966="","",RIGHT($G966*1000+200+COUNTIF($G$2:$G966,$G966),9))</f>
        <v>051024201</v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>郡山・奈　良</v>
      </c>
    </row>
    <row r="967" spans="1:22" x14ac:dyDescent="0.45">
      <c r="A967" t="s">
        <v>2019</v>
      </c>
      <c r="B967">
        <v>974</v>
      </c>
      <c r="C967" t="s">
        <v>5080</v>
      </c>
      <c r="D967" t="s">
        <v>5081</v>
      </c>
      <c r="E967">
        <v>1</v>
      </c>
      <c r="F967" t="s">
        <v>95</v>
      </c>
      <c r="G967">
        <v>20050413</v>
      </c>
      <c r="I967" t="s">
        <v>2687</v>
      </c>
      <c r="J967" t="s">
        <v>2591</v>
      </c>
      <c r="K967" t="s">
        <v>141</v>
      </c>
      <c r="L967" t="s">
        <v>63</v>
      </c>
      <c r="M967" t="s">
        <v>5082</v>
      </c>
      <c r="O967" s="2" t="str">
        <f>IFERROR(IF($B967="","",INDEX(所属情報!$E:$E,MATCH($A967,所属情報!$A:$A,0))),"")</f>
        <v>Mukogawa Women's Univ.</v>
      </c>
      <c r="P967" s="2" t="str">
        <f t="shared" si="45"/>
        <v>鈴木　彩生 (1)</v>
      </c>
      <c r="Q967" s="2" t="str">
        <f t="shared" si="46"/>
        <v>ｽｽﾞｷ ｱﾔﾐ</v>
      </c>
      <c r="R967" s="2" t="str">
        <f t="shared" si="47"/>
        <v>SUZUKI Ayami (05)</v>
      </c>
      <c r="S967" s="2" t="str">
        <f>IFERROR(IF($F967="","",INDEX(リスト!$C:$C,MATCH($F967,リスト!$B:$B,0))),"")</f>
        <v>28</v>
      </c>
      <c r="T967" s="2" t="str">
        <f>IFERROR(IF($K967="","",INDEX(リスト!$F:$F,MATCH($K967,リスト!$E:$E,0))),"")</f>
        <v>JPN</v>
      </c>
      <c r="U967" s="2" t="str">
        <f>IF($B967="","",RIGHT($G967*1000+200+COUNTIF($G$2:$G967,$G967),9))</f>
        <v>050413202</v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>安房・千　葉</v>
      </c>
    </row>
    <row r="968" spans="1:22" x14ac:dyDescent="0.45">
      <c r="A968" t="s">
        <v>2019</v>
      </c>
      <c r="B968">
        <v>975</v>
      </c>
      <c r="C968" t="s">
        <v>5083</v>
      </c>
      <c r="D968" t="s">
        <v>5084</v>
      </c>
      <c r="E968">
        <v>1</v>
      </c>
      <c r="F968" t="s">
        <v>95</v>
      </c>
      <c r="G968">
        <v>20050812</v>
      </c>
      <c r="I968" t="s">
        <v>5085</v>
      </c>
      <c r="J968" t="s">
        <v>5086</v>
      </c>
      <c r="K968" t="s">
        <v>141</v>
      </c>
      <c r="L968" t="s">
        <v>95</v>
      </c>
      <c r="M968" t="s">
        <v>2208</v>
      </c>
      <c r="O968" s="2" t="str">
        <f>IFERROR(IF($B968="","",INDEX(所属情報!$E:$E,MATCH($A968,所属情報!$A:$A,0))),"")</f>
        <v>Mukogawa Women's Univ.</v>
      </c>
      <c r="P968" s="2" t="str">
        <f t="shared" si="45"/>
        <v>川下　さりは (1)</v>
      </c>
      <c r="Q968" s="2" t="str">
        <f t="shared" si="46"/>
        <v>ｶﾜｼﾓ ｻﾘﾊ</v>
      </c>
      <c r="R968" s="2" t="str">
        <f t="shared" si="47"/>
        <v>KAWASHIMO Sariha (05)</v>
      </c>
      <c r="S968" s="2" t="str">
        <f>IFERROR(IF($F968="","",INDEX(リスト!$C:$C,MATCH($F968,リスト!$B:$B,0))),"")</f>
        <v>28</v>
      </c>
      <c r="T968" s="2" t="str">
        <f>IFERROR(IF($K968="","",INDEX(リスト!$F:$F,MATCH($K968,リスト!$E:$E,0))),"")</f>
        <v>JPN</v>
      </c>
      <c r="U968" s="2" t="str">
        <f>IF($B968="","",RIGHT($G968*1000+200+COUNTIF($G$2:$G968,$G968),9))</f>
        <v>050812201</v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>明石西・兵　庫</v>
      </c>
    </row>
    <row r="969" spans="1:22" x14ac:dyDescent="0.45">
      <c r="A969" t="s">
        <v>2019</v>
      </c>
      <c r="B969">
        <v>976</v>
      </c>
      <c r="C969" t="s">
        <v>5087</v>
      </c>
      <c r="D969" t="s">
        <v>5088</v>
      </c>
      <c r="E969">
        <v>1</v>
      </c>
      <c r="F969" t="s">
        <v>105</v>
      </c>
      <c r="G969">
        <v>20051019</v>
      </c>
      <c r="I969" t="s">
        <v>5089</v>
      </c>
      <c r="J969" t="s">
        <v>2793</v>
      </c>
      <c r="K969" t="s">
        <v>141</v>
      </c>
      <c r="L969" t="s">
        <v>107</v>
      </c>
      <c r="M969" t="s">
        <v>5090</v>
      </c>
      <c r="O969" s="2" t="str">
        <f>IFERROR(IF($B969="","",INDEX(所属情報!$E:$E,MATCH($A969,所属情報!$A:$A,0))),"")</f>
        <v>Mukogawa Women's Univ.</v>
      </c>
      <c r="P969" s="2" t="str">
        <f t="shared" si="45"/>
        <v>福江　愛佳 (1)</v>
      </c>
      <c r="Q969" s="2" t="str">
        <f t="shared" si="46"/>
        <v>ﾌｸｴ ﾏﾅｶ</v>
      </c>
      <c r="R969" s="2" t="str">
        <f t="shared" si="47"/>
        <v>FUKUE Manaka (05)</v>
      </c>
      <c r="S969" s="2" t="str">
        <f>IFERROR(IF($F969="","",INDEX(リスト!$C:$C,MATCH($F969,リスト!$B:$B,0))),"")</f>
        <v>33</v>
      </c>
      <c r="T969" s="2" t="str">
        <f>IFERROR(IF($K969="","",INDEX(リスト!$F:$F,MATCH($K969,リスト!$E:$E,0))),"")</f>
        <v>JPN</v>
      </c>
      <c r="U969" s="2" t="str">
        <f>IF($B969="","",RIGHT($G969*1000+200+COUNTIF($G$2:$G969,$G969),9))</f>
        <v>051019201</v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>福山暁の星女子・広　島</v>
      </c>
    </row>
    <row r="970" spans="1:22" x14ac:dyDescent="0.45">
      <c r="A970" t="s">
        <v>2988</v>
      </c>
      <c r="B970">
        <v>977</v>
      </c>
      <c r="C970" t="s">
        <v>5091</v>
      </c>
      <c r="D970" t="s">
        <v>5092</v>
      </c>
      <c r="E970">
        <v>1</v>
      </c>
      <c r="F970" t="s">
        <v>95</v>
      </c>
      <c r="G970">
        <v>20060210</v>
      </c>
      <c r="H970" t="s">
        <v>5093</v>
      </c>
      <c r="I970" t="s">
        <v>1809</v>
      </c>
      <c r="J970" t="s">
        <v>1225</v>
      </c>
      <c r="K970" t="s">
        <v>141</v>
      </c>
      <c r="L970" t="s">
        <v>95</v>
      </c>
      <c r="M970" t="s">
        <v>789</v>
      </c>
      <c r="O970" s="2" t="str">
        <f>IFERROR(IF($B970="","",INDEX(所属情報!$E:$E,MATCH($A970,所属情報!$A:$A,0))),"")</f>
        <v>Tenri Univ.</v>
      </c>
      <c r="P970" s="2" t="str">
        <f t="shared" si="45"/>
        <v>河合　美憂 (1)</v>
      </c>
      <c r="Q970" s="2" t="str">
        <f t="shared" si="46"/>
        <v>ｶﾜｲ ﾐﾕｳ</v>
      </c>
      <c r="R970" s="2" t="str">
        <f t="shared" si="47"/>
        <v>KAWAI Miyu (06)</v>
      </c>
      <c r="S970" s="2" t="str">
        <f>IFERROR(IF($F970="","",INDEX(リスト!$C:$C,MATCH($F970,リスト!$B:$B,0))),"")</f>
        <v>28</v>
      </c>
      <c r="T970" s="2" t="str">
        <f>IFERROR(IF($K970="","",INDEX(リスト!$F:$F,MATCH($K970,リスト!$E:$E,0))),"")</f>
        <v>JPN</v>
      </c>
      <c r="U970" s="2" t="str">
        <f>IF($B970="","",RIGHT($G970*1000+200+COUNTIF($G$2:$G970,$G970),9))</f>
        <v>060210201</v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>滝川第二・兵　庫</v>
      </c>
    </row>
    <row r="971" spans="1:22" x14ac:dyDescent="0.45">
      <c r="A971" t="s">
        <v>4773</v>
      </c>
      <c r="B971">
        <v>978</v>
      </c>
      <c r="C971" t="s">
        <v>5094</v>
      </c>
      <c r="D971" t="s">
        <v>5095</v>
      </c>
      <c r="E971">
        <v>1</v>
      </c>
      <c r="F971" t="s">
        <v>89</v>
      </c>
      <c r="G971">
        <v>20040406</v>
      </c>
      <c r="H971" t="s">
        <v>5096</v>
      </c>
      <c r="I971" t="s">
        <v>5097</v>
      </c>
      <c r="J971" t="s">
        <v>3817</v>
      </c>
      <c r="K971" t="s">
        <v>141</v>
      </c>
      <c r="L971" t="s">
        <v>89</v>
      </c>
      <c r="M971" t="s">
        <v>3330</v>
      </c>
      <c r="O971" s="2" t="str">
        <f>IFERROR(IF($B971="","",INDEX(所属情報!$E:$E,MATCH($A971,所属情報!$A:$A,0))),"")</f>
        <v>Osaka Metropolitan Univ.</v>
      </c>
      <c r="P971" s="2" t="str">
        <f t="shared" si="45"/>
        <v>福原　恵実 (1)</v>
      </c>
      <c r="Q971" s="2" t="str">
        <f t="shared" si="46"/>
        <v>ﾌｸﾊﾗ ﾒｸﾞﾐ</v>
      </c>
      <c r="R971" s="2" t="str">
        <f t="shared" si="47"/>
        <v>FUKUHARA Megumi (04)</v>
      </c>
      <c r="S971" s="2" t="str">
        <f>IFERROR(IF($F971="","",INDEX(リスト!$C:$C,MATCH($F971,リスト!$B:$B,0))),"")</f>
        <v>25</v>
      </c>
      <c r="T971" s="2" t="str">
        <f>IFERROR(IF($K971="","",INDEX(リスト!$F:$F,MATCH($K971,リスト!$E:$E,0))),"")</f>
        <v>JPN</v>
      </c>
      <c r="U971" s="2" t="str">
        <f>IF($B971="","",RIGHT($G971*1000+200+COUNTIF($G$2:$G971,$G971),9))</f>
        <v>040406203</v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>彦根東・滋　賀</v>
      </c>
    </row>
    <row r="972" spans="1:22" x14ac:dyDescent="0.45">
      <c r="A972" t="s">
        <v>4101</v>
      </c>
      <c r="B972">
        <v>979</v>
      </c>
      <c r="C972" t="s">
        <v>5098</v>
      </c>
      <c r="D972" t="s">
        <v>5099</v>
      </c>
      <c r="E972">
        <v>2</v>
      </c>
      <c r="F972" t="s">
        <v>968</v>
      </c>
      <c r="G972">
        <v>20041229</v>
      </c>
      <c r="H972" t="s">
        <v>5100</v>
      </c>
      <c r="I972" t="s">
        <v>5101</v>
      </c>
      <c r="J972" t="s">
        <v>2479</v>
      </c>
      <c r="K972" t="s">
        <v>141</v>
      </c>
      <c r="L972" t="s">
        <v>89</v>
      </c>
      <c r="M972" t="s">
        <v>1007</v>
      </c>
      <c r="O972" s="2" t="str">
        <f>IFERROR(IF($B972="","",INDEX(所属情報!$E:$E,MATCH($A972,所属情報!$A:$A,0))),"")</f>
        <v>Shiga Univ.</v>
      </c>
      <c r="P972" s="2" t="str">
        <f t="shared" si="45"/>
        <v>野寄　七菜子 (2)</v>
      </c>
      <c r="Q972" s="2" t="str">
        <f t="shared" si="46"/>
        <v>ﾉﾖﾘ ﾅﾅｺ</v>
      </c>
      <c r="R972" s="2" t="str">
        <f t="shared" si="47"/>
        <v>NOYORI Nanako (04)</v>
      </c>
      <c r="S972" s="2" t="str">
        <f>IFERROR(IF($F972="","",INDEX(リスト!$C:$C,MATCH($F972,リスト!$B:$B,0))),"")</f>
        <v>49</v>
      </c>
      <c r="T972" s="2" t="str">
        <f>IFERROR(IF($K972="","",INDEX(リスト!$F:$F,MATCH($K972,リスト!$E:$E,0))),"")</f>
        <v>JPN</v>
      </c>
      <c r="U972" s="2" t="str">
        <f>IF($B972="","",RIGHT($G972*1000+200+COUNTIF($G$2:$G972,$G972),9))</f>
        <v>041229202</v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>草津東・滋　賀</v>
      </c>
    </row>
    <row r="973" spans="1:22" x14ac:dyDescent="0.45">
      <c r="A973" t="s">
        <v>3529</v>
      </c>
      <c r="B973">
        <v>980</v>
      </c>
      <c r="C973" t="s">
        <v>5102</v>
      </c>
      <c r="D973" t="s">
        <v>5103</v>
      </c>
      <c r="E973">
        <v>1</v>
      </c>
      <c r="F973" t="s">
        <v>95</v>
      </c>
      <c r="G973">
        <v>20050426</v>
      </c>
      <c r="H973" t="s">
        <v>5104</v>
      </c>
      <c r="I973" t="s">
        <v>5105</v>
      </c>
      <c r="J973" t="s">
        <v>1180</v>
      </c>
      <c r="K973" t="s">
        <v>141</v>
      </c>
      <c r="L973" t="s">
        <v>95</v>
      </c>
      <c r="M973" t="s">
        <v>971</v>
      </c>
      <c r="O973" s="2" t="str">
        <f>IFERROR(IF($B973="","",INDEX(所属情報!$E:$E,MATCH($A973,所属情報!$A:$A,0))),"")</f>
        <v>Kobe Univ.</v>
      </c>
      <c r="P973" s="2" t="str">
        <f t="shared" si="45"/>
        <v>喜多　春佳 (1)</v>
      </c>
      <c r="Q973" s="2" t="str">
        <f t="shared" si="46"/>
        <v>ｷﾀ ﾊﾙｶ</v>
      </c>
      <c r="R973" s="2" t="str">
        <f t="shared" si="47"/>
        <v>KITA Haruka (05)</v>
      </c>
      <c r="S973" s="2" t="str">
        <f>IFERROR(IF($F973="","",INDEX(リスト!$C:$C,MATCH($F973,リスト!$B:$B,0))),"")</f>
        <v>28</v>
      </c>
      <c r="T973" s="2" t="str">
        <f>IFERROR(IF($K973="","",INDEX(リスト!$F:$F,MATCH($K973,リスト!$E:$E,0))),"")</f>
        <v>JPN</v>
      </c>
      <c r="U973" s="2" t="str">
        <f>IF($B973="","",RIGHT($G973*1000+200+COUNTIF($G$2:$G973,$G973),9))</f>
        <v>050426201</v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>加古川東・兵　庫</v>
      </c>
    </row>
    <row r="974" spans="1:22" x14ac:dyDescent="0.45">
      <c r="A974" t="s">
        <v>701</v>
      </c>
      <c r="B974">
        <v>981</v>
      </c>
      <c r="C974" t="s">
        <v>5106</v>
      </c>
      <c r="D974" t="s">
        <v>5107</v>
      </c>
      <c r="E974">
        <v>1</v>
      </c>
      <c r="F974" t="s">
        <v>115</v>
      </c>
      <c r="G974">
        <v>20051026</v>
      </c>
      <c r="H974" t="s">
        <v>5108</v>
      </c>
      <c r="I974" t="s">
        <v>1507</v>
      </c>
      <c r="J974" t="s">
        <v>850</v>
      </c>
      <c r="K974" t="s">
        <v>141</v>
      </c>
      <c r="L974" t="s">
        <v>115</v>
      </c>
      <c r="M974" t="s">
        <v>1181</v>
      </c>
      <c r="O974" s="2" t="str">
        <f>IFERROR(IF($B974="","",INDEX(所属情報!$E:$E,MATCH($A974,所属情報!$A:$A,0))),"")</f>
        <v>Ritsumeikan Univ.</v>
      </c>
      <c r="P974" s="2" t="str">
        <f t="shared" si="45"/>
        <v>武田　海愛 (1)</v>
      </c>
      <c r="Q974" s="2" t="str">
        <f t="shared" si="46"/>
        <v>ﾀｹﾀﾞ ﾐｱ</v>
      </c>
      <c r="R974" s="2" t="str">
        <f t="shared" si="47"/>
        <v>TAKEDA Mia (05)</v>
      </c>
      <c r="S974" s="2" t="str">
        <f>IFERROR(IF($F974="","",INDEX(リスト!$C:$C,MATCH($F974,リスト!$B:$B,0))),"")</f>
        <v>38</v>
      </c>
      <c r="T974" s="2" t="str">
        <f>IFERROR(IF($K974="","",INDEX(リスト!$F:$F,MATCH($K974,リスト!$E:$E,0))),"")</f>
        <v>JPN</v>
      </c>
      <c r="U974" s="2" t="str">
        <f>IF($B974="","",RIGHT($G974*1000+200+COUNTIF($G$2:$G974,$G974),9))</f>
        <v>051026201</v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>済美・愛　媛</v>
      </c>
    </row>
    <row r="975" spans="1:22" x14ac:dyDescent="0.45">
      <c r="A975" t="s">
        <v>2617</v>
      </c>
      <c r="B975">
        <v>982</v>
      </c>
      <c r="C975" t="s">
        <v>5109</v>
      </c>
      <c r="D975" t="s">
        <v>5110</v>
      </c>
      <c r="E975">
        <v>1</v>
      </c>
      <c r="F975" t="s">
        <v>968</v>
      </c>
      <c r="G975">
        <v>20050722</v>
      </c>
      <c r="H975" t="s">
        <v>5111</v>
      </c>
      <c r="I975" t="s">
        <v>5112</v>
      </c>
      <c r="J975" t="s">
        <v>1959</v>
      </c>
      <c r="K975" t="s">
        <v>141</v>
      </c>
      <c r="L975" t="s">
        <v>91</v>
      </c>
      <c r="M975" t="s">
        <v>5113</v>
      </c>
      <c r="O975" s="2" t="str">
        <f>IFERROR(IF($B975="","",INDEX(所属情報!$E:$E,MATCH($A975,所属情報!$A:$A,0))),"")</f>
        <v>Osaka Seikei Univ.</v>
      </c>
      <c r="P975" s="2" t="str">
        <f t="shared" si="45"/>
        <v>本城　希望 (1)</v>
      </c>
      <c r="Q975" s="2" t="str">
        <f t="shared" si="46"/>
        <v>ﾎﾝｼﾞｮｳ ﾉｿﾞﾐ</v>
      </c>
      <c r="R975" s="2" t="str">
        <f t="shared" si="47"/>
        <v>HONJYO Nozomi (05)</v>
      </c>
      <c r="S975" s="2" t="str">
        <f>IFERROR(IF($F975="","",INDEX(リスト!$C:$C,MATCH($F975,リスト!$B:$B,0))),"")</f>
        <v>49</v>
      </c>
      <c r="T975" s="2" t="str">
        <f>IFERROR(IF($K975="","",INDEX(リスト!$F:$F,MATCH($K975,リスト!$E:$E,0))),"")</f>
        <v>JPN</v>
      </c>
      <c r="U975" s="2" t="str">
        <f>IF($B975="","",RIGHT($G975*1000+200+COUNTIF($G$2:$G975,$G975),9))</f>
        <v>050722202</v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>綾部・京　都</v>
      </c>
    </row>
    <row r="976" spans="1:22" x14ac:dyDescent="0.45">
      <c r="A976" t="s">
        <v>4872</v>
      </c>
      <c r="B976">
        <v>983</v>
      </c>
      <c r="C976" t="s">
        <v>5114</v>
      </c>
      <c r="D976" t="s">
        <v>5115</v>
      </c>
      <c r="E976">
        <v>1</v>
      </c>
      <c r="F976" t="s">
        <v>91</v>
      </c>
      <c r="G976">
        <v>20051227</v>
      </c>
      <c r="H976" t="s">
        <v>5116</v>
      </c>
      <c r="I976" t="s">
        <v>1507</v>
      </c>
      <c r="J976" t="s">
        <v>3391</v>
      </c>
      <c r="K976" t="s">
        <v>141</v>
      </c>
      <c r="L976" t="s">
        <v>91</v>
      </c>
      <c r="M976" t="s">
        <v>3699</v>
      </c>
      <c r="O976" s="2" t="str">
        <f>IFERROR(IF($B976="","",INDEX(所属情報!$E:$E,MATCH($A976,所属情報!$A:$A,0))),"")</f>
        <v/>
      </c>
      <c r="P976" s="2" t="str">
        <f t="shared" si="45"/>
        <v>武田　悠亜 (1)</v>
      </c>
      <c r="Q976" s="2" t="str">
        <f t="shared" si="46"/>
        <v>ﾀｹﾀﾞ ﾕｳｱ</v>
      </c>
      <c r="R976" s="2" t="str">
        <f t="shared" si="47"/>
        <v>TAKEDA Yua (05)</v>
      </c>
      <c r="S976" s="2" t="str">
        <f>IFERROR(IF($F976="","",INDEX(リスト!$C:$C,MATCH($F976,リスト!$B:$B,0))),"")</f>
        <v>26</v>
      </c>
      <c r="T976" s="2" t="str">
        <f>IFERROR(IF($K976="","",INDEX(リスト!$F:$F,MATCH($K976,リスト!$E:$E,0))),"")</f>
        <v>JPN</v>
      </c>
      <c r="U976" s="2" t="str">
        <f>IF($B976="","",RIGHT($G976*1000+200+COUNTIF($G$2:$G976,$G976),9))</f>
        <v>051227201</v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>乙訓・京　都</v>
      </c>
    </row>
    <row r="977" spans="1:22" x14ac:dyDescent="0.45">
      <c r="A977" t="s">
        <v>701</v>
      </c>
      <c r="B977">
        <v>984</v>
      </c>
      <c r="C977" t="s">
        <v>5117</v>
      </c>
      <c r="D977" t="s">
        <v>5118</v>
      </c>
      <c r="E977">
        <v>1</v>
      </c>
      <c r="F977" t="s">
        <v>89</v>
      </c>
      <c r="G977">
        <v>20050418</v>
      </c>
      <c r="H977" t="s">
        <v>5119</v>
      </c>
      <c r="I977" t="s">
        <v>1128</v>
      </c>
      <c r="J977" t="s">
        <v>5120</v>
      </c>
      <c r="K977" t="s">
        <v>141</v>
      </c>
      <c r="L977" t="s">
        <v>89</v>
      </c>
      <c r="M977" t="s">
        <v>4106</v>
      </c>
      <c r="O977" s="2" t="str">
        <f>IFERROR(IF($B977="","",INDEX(所属情報!$E:$E,MATCH($A977,所属情報!$A:$A,0))),"")</f>
        <v>Ritsumeikan Univ.</v>
      </c>
      <c r="P977" s="2" t="str">
        <f t="shared" si="45"/>
        <v>中村　奏子 (1)</v>
      </c>
      <c r="Q977" s="2" t="str">
        <f t="shared" si="46"/>
        <v>ﾅｶﾑﾗ ｶﾅｺ</v>
      </c>
      <c r="R977" s="2" t="str">
        <f t="shared" si="47"/>
        <v>NAKAMURA Kanako (05)</v>
      </c>
      <c r="S977" s="2" t="str">
        <f>IFERROR(IF($F977="","",INDEX(リスト!$C:$C,MATCH($F977,リスト!$B:$B,0))),"")</f>
        <v>25</v>
      </c>
      <c r="T977" s="2" t="str">
        <f>IFERROR(IF($K977="","",INDEX(リスト!$F:$F,MATCH($K977,リスト!$E:$E,0))),"")</f>
        <v>JPN</v>
      </c>
      <c r="U977" s="2" t="str">
        <f>IF($B977="","",RIGHT($G977*1000+200+COUNTIF($G$2:$G977,$G977),9))</f>
        <v>050418201</v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>石山・滋　賀</v>
      </c>
    </row>
    <row r="978" spans="1:22" x14ac:dyDescent="0.45">
      <c r="A978" t="s">
        <v>3787</v>
      </c>
      <c r="B978">
        <v>985</v>
      </c>
      <c r="C978" t="s">
        <v>5121</v>
      </c>
      <c r="D978" t="s">
        <v>5122</v>
      </c>
      <c r="E978">
        <v>1</v>
      </c>
      <c r="F978" t="s">
        <v>117</v>
      </c>
      <c r="G978">
        <v>20050508</v>
      </c>
      <c r="H978" t="s">
        <v>5123</v>
      </c>
      <c r="I978" t="s">
        <v>5124</v>
      </c>
      <c r="J978" t="s">
        <v>3457</v>
      </c>
      <c r="K978" t="s">
        <v>141</v>
      </c>
      <c r="L978" t="s">
        <v>117</v>
      </c>
      <c r="M978" t="s">
        <v>1635</v>
      </c>
      <c r="O978" s="2" t="str">
        <f>IFERROR(IF($B978="","",INDEX(所属情報!$E:$E,MATCH($A978,所属情報!$A:$A,0))),"")</f>
        <v>Biwako Seikei Sport Coll.</v>
      </c>
      <c r="P978" s="2" t="str">
        <f t="shared" si="45"/>
        <v>岩見　奏愛 (1)</v>
      </c>
      <c r="Q978" s="2" t="str">
        <f t="shared" si="46"/>
        <v>ｲﾜﾐ ｿﾅ</v>
      </c>
      <c r="R978" s="2" t="str">
        <f t="shared" si="47"/>
        <v>IWAMI Sona (05)</v>
      </c>
      <c r="S978" s="2" t="str">
        <f>IFERROR(IF($F978="","",INDEX(リスト!$C:$C,MATCH($F978,リスト!$B:$B,0))),"")</f>
        <v>39</v>
      </c>
      <c r="T978" s="2" t="str">
        <f>IFERROR(IF($K978="","",INDEX(リスト!$F:$F,MATCH($K978,リスト!$E:$E,0))),"")</f>
        <v>JPN</v>
      </c>
      <c r="U978" s="2" t="str">
        <f>IF($B978="","",RIGHT($G978*1000+200+COUNTIF($G$2:$G978,$G978),9))</f>
        <v>050508201</v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>高知追手前・高　知</v>
      </c>
    </row>
    <row r="979" spans="1:22" x14ac:dyDescent="0.45">
      <c r="A979" t="s">
        <v>3787</v>
      </c>
      <c r="B979">
        <v>986</v>
      </c>
      <c r="C979" t="s">
        <v>5125</v>
      </c>
      <c r="D979" t="s">
        <v>5126</v>
      </c>
      <c r="E979">
        <v>1</v>
      </c>
      <c r="F979" t="s">
        <v>95</v>
      </c>
      <c r="G979">
        <v>20050423</v>
      </c>
      <c r="I979" t="s">
        <v>2940</v>
      </c>
      <c r="J979" t="s">
        <v>997</v>
      </c>
      <c r="K979" t="s">
        <v>141</v>
      </c>
      <c r="L979" t="s">
        <v>95</v>
      </c>
      <c r="M979" t="s">
        <v>5127</v>
      </c>
      <c r="O979" s="2" t="str">
        <f>IFERROR(IF($B979="","",INDEX(所属情報!$E:$E,MATCH($A979,所属情報!$A:$A,0))),"")</f>
        <v>Biwako Seikei Sport Coll.</v>
      </c>
      <c r="P979" s="2" t="str">
        <f t="shared" si="45"/>
        <v>北野　美空 (1)</v>
      </c>
      <c r="Q979" s="2" t="str">
        <f t="shared" si="46"/>
        <v>ｷﾀﾉ ﾐｸ</v>
      </c>
      <c r="R979" s="2" t="str">
        <f t="shared" si="47"/>
        <v>KITANO Miku (05)</v>
      </c>
      <c r="S979" s="2" t="str">
        <f>IFERROR(IF($F979="","",INDEX(リスト!$C:$C,MATCH($F979,リスト!$B:$B,0))),"")</f>
        <v>28</v>
      </c>
      <c r="T979" s="2" t="str">
        <f>IFERROR(IF($K979="","",INDEX(リスト!$F:$F,MATCH($K979,リスト!$E:$E,0))),"")</f>
        <v>JPN</v>
      </c>
      <c r="U979" s="2" t="str">
        <f>IF($B979="","",RIGHT($G979*1000+200+COUNTIF($G$2:$G979,$G979),9))</f>
        <v>050423201</v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>神戸商業・兵　庫</v>
      </c>
    </row>
    <row r="980" spans="1:22" x14ac:dyDescent="0.45">
      <c r="A980" t="s">
        <v>4101</v>
      </c>
      <c r="B980">
        <v>987</v>
      </c>
      <c r="C980" t="s">
        <v>5128</v>
      </c>
      <c r="D980" t="s">
        <v>5129</v>
      </c>
      <c r="E980">
        <v>1</v>
      </c>
      <c r="F980" t="s">
        <v>968</v>
      </c>
      <c r="G980">
        <v>20050728</v>
      </c>
      <c r="H980" t="s">
        <v>5130</v>
      </c>
      <c r="I980" t="s">
        <v>5131</v>
      </c>
      <c r="J980" t="s">
        <v>719</v>
      </c>
      <c r="K980" t="s">
        <v>141</v>
      </c>
      <c r="L980" t="s">
        <v>75</v>
      </c>
      <c r="M980" t="s">
        <v>898</v>
      </c>
      <c r="O980" s="2" t="str">
        <f>IFERROR(IF($B980="","",INDEX(所属情報!$E:$E,MATCH($A980,所属情報!$A:$A,0))),"")</f>
        <v>Shiga Univ.</v>
      </c>
      <c r="P980" s="2" t="str">
        <f t="shared" si="45"/>
        <v>森川　芽衣 (1)</v>
      </c>
      <c r="Q980" s="2" t="str">
        <f t="shared" si="46"/>
        <v>ﾓﾘｶﾜ ﾒｲ</v>
      </c>
      <c r="R980" s="2" t="str">
        <f t="shared" si="47"/>
        <v>MORIKAWA Mei (05)</v>
      </c>
      <c r="S980" s="2" t="str">
        <f>IFERROR(IF($F980="","",INDEX(リスト!$C:$C,MATCH($F980,リスト!$B:$B,0))),"")</f>
        <v>49</v>
      </c>
      <c r="T980" s="2" t="str">
        <f>IFERROR(IF($K980="","",INDEX(リスト!$F:$F,MATCH($K980,リスト!$E:$E,0))),"")</f>
        <v>JPN</v>
      </c>
      <c r="U980" s="2" t="str">
        <f>IF($B980="","",RIGHT($G980*1000+200+COUNTIF($G$2:$G980,$G980),9))</f>
        <v>050728201</v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>敦賀・福　井</v>
      </c>
    </row>
    <row r="981" spans="1:22" x14ac:dyDescent="0.45">
      <c r="A981" t="s">
        <v>4101</v>
      </c>
      <c r="B981">
        <v>988</v>
      </c>
      <c r="C981" t="s">
        <v>5132</v>
      </c>
      <c r="D981" t="s">
        <v>5133</v>
      </c>
      <c r="E981">
        <v>1</v>
      </c>
      <c r="F981" t="s">
        <v>968</v>
      </c>
      <c r="G981">
        <v>20050519</v>
      </c>
      <c r="H981" t="s">
        <v>5134</v>
      </c>
      <c r="I981" t="s">
        <v>2038</v>
      </c>
      <c r="J981" t="s">
        <v>1124</v>
      </c>
      <c r="K981" t="s">
        <v>141</v>
      </c>
      <c r="L981" t="s">
        <v>89</v>
      </c>
      <c r="M981" t="s">
        <v>3877</v>
      </c>
      <c r="O981" s="2" t="str">
        <f>IFERROR(IF($B981="","",INDEX(所属情報!$E:$E,MATCH($A981,所属情報!$A:$A,0))),"")</f>
        <v>Shiga Univ.</v>
      </c>
      <c r="P981" s="2" t="str">
        <f t="shared" si="45"/>
        <v>加藤　晴菜 (1)</v>
      </c>
      <c r="Q981" s="2" t="str">
        <f t="shared" si="46"/>
        <v>ｶﾄｳ ﾊﾙﾅ</v>
      </c>
      <c r="R981" s="2" t="str">
        <f t="shared" si="47"/>
        <v>KATO Haruna (05)</v>
      </c>
      <c r="S981" s="2" t="str">
        <f>IFERROR(IF($F981="","",INDEX(リスト!$C:$C,MATCH($F981,リスト!$B:$B,0))),"")</f>
        <v>49</v>
      </c>
      <c r="T981" s="2" t="str">
        <f>IFERROR(IF($K981="","",INDEX(リスト!$F:$F,MATCH($K981,リスト!$E:$E,0))),"")</f>
        <v>JPN</v>
      </c>
      <c r="U981" s="2" t="str">
        <f>IF($B981="","",RIGHT($G981*1000+200+COUNTIF($G$2:$G981,$G981),9))</f>
        <v>050519201</v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>八日市・滋　賀</v>
      </c>
    </row>
    <row r="982" spans="1:22" x14ac:dyDescent="0.45">
      <c r="A982" t="s">
        <v>4101</v>
      </c>
      <c r="B982">
        <v>989</v>
      </c>
      <c r="C982" t="s">
        <v>5135</v>
      </c>
      <c r="D982" t="s">
        <v>5136</v>
      </c>
      <c r="E982">
        <v>1</v>
      </c>
      <c r="F982" t="s">
        <v>968</v>
      </c>
      <c r="G982">
        <v>20051015</v>
      </c>
      <c r="H982" t="s">
        <v>5137</v>
      </c>
      <c r="I982" t="s">
        <v>4467</v>
      </c>
      <c r="J982" t="s">
        <v>1001</v>
      </c>
      <c r="K982" t="s">
        <v>141</v>
      </c>
      <c r="L982" t="s">
        <v>91</v>
      </c>
      <c r="M982" t="s">
        <v>4019</v>
      </c>
      <c r="O982" s="2" t="str">
        <f>IFERROR(IF($B982="","",INDEX(所属情報!$E:$E,MATCH($A982,所属情報!$A:$A,0))),"")</f>
        <v>Shiga Univ.</v>
      </c>
      <c r="P982" s="2" t="str">
        <f t="shared" si="45"/>
        <v>上原　侑花 (1)</v>
      </c>
      <c r="Q982" s="2" t="str">
        <f t="shared" si="46"/>
        <v>ｳｴﾊﾗ ﾕｳｶ</v>
      </c>
      <c r="R982" s="2" t="str">
        <f t="shared" si="47"/>
        <v>UEHARA Yuka (05)</v>
      </c>
      <c r="S982" s="2" t="str">
        <f>IFERROR(IF($F982="","",INDEX(リスト!$C:$C,MATCH($F982,リスト!$B:$B,0))),"")</f>
        <v>49</v>
      </c>
      <c r="T982" s="2" t="str">
        <f>IFERROR(IF($K982="","",INDEX(リスト!$F:$F,MATCH($K982,リスト!$E:$E,0))),"")</f>
        <v>JPN</v>
      </c>
      <c r="U982" s="2" t="str">
        <f>IF($B982="","",RIGHT($G982*1000+200+COUNTIF($G$2:$G982,$G982),9))</f>
        <v>051015201</v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>嵯峨野・京　都</v>
      </c>
    </row>
    <row r="983" spans="1:22" x14ac:dyDescent="0.45">
      <c r="A983" t="s">
        <v>4101</v>
      </c>
      <c r="B983">
        <v>990</v>
      </c>
      <c r="C983" t="s">
        <v>5138</v>
      </c>
      <c r="D983" t="s">
        <v>5139</v>
      </c>
      <c r="E983">
        <v>1</v>
      </c>
      <c r="F983" t="s">
        <v>968</v>
      </c>
      <c r="G983">
        <v>20050526</v>
      </c>
      <c r="H983" t="s">
        <v>5140</v>
      </c>
      <c r="I983" t="s">
        <v>861</v>
      </c>
      <c r="J983" t="s">
        <v>5141</v>
      </c>
      <c r="K983" t="s">
        <v>141</v>
      </c>
      <c r="L983" t="s">
        <v>91</v>
      </c>
      <c r="M983" t="s">
        <v>1063</v>
      </c>
      <c r="O983" s="2" t="str">
        <f>IFERROR(IF($B983="","",INDEX(所属情報!$E:$E,MATCH($A983,所属情報!$A:$A,0))),"")</f>
        <v>Shiga Univ.</v>
      </c>
      <c r="P983" s="2" t="str">
        <f t="shared" si="45"/>
        <v>近藤　瑠真 (1)</v>
      </c>
      <c r="Q983" s="2" t="str">
        <f t="shared" si="46"/>
        <v>ｺﾝﾄﾞｳ ﾙﾏ</v>
      </c>
      <c r="R983" s="2" t="str">
        <f t="shared" si="47"/>
        <v>KONDO Ruma (05)</v>
      </c>
      <c r="S983" s="2" t="str">
        <f>IFERROR(IF($F983="","",INDEX(リスト!$C:$C,MATCH($F983,リスト!$B:$B,0))),"")</f>
        <v>49</v>
      </c>
      <c r="T983" s="2" t="str">
        <f>IFERROR(IF($K983="","",INDEX(リスト!$F:$F,MATCH($K983,リスト!$E:$E,0))),"")</f>
        <v>JPN</v>
      </c>
      <c r="U983" s="2" t="str">
        <f>IF($B983="","",RIGHT($G983*1000+200+COUNTIF($G$2:$G983,$G983),9))</f>
        <v>050526202</v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>洛北・京　都</v>
      </c>
    </row>
    <row r="984" spans="1:22" x14ac:dyDescent="0.45">
      <c r="A984" t="s">
        <v>4101</v>
      </c>
      <c r="B984">
        <v>991</v>
      </c>
      <c r="C984" t="s">
        <v>5142</v>
      </c>
      <c r="D984" t="s">
        <v>5143</v>
      </c>
      <c r="E984">
        <v>1</v>
      </c>
      <c r="F984" t="s">
        <v>968</v>
      </c>
      <c r="G984">
        <v>20050415</v>
      </c>
      <c r="H984" t="s">
        <v>5144</v>
      </c>
      <c r="I984" t="s">
        <v>1128</v>
      </c>
      <c r="J984" t="s">
        <v>1406</v>
      </c>
      <c r="K984" t="s">
        <v>141</v>
      </c>
      <c r="L984" t="s">
        <v>87</v>
      </c>
      <c r="M984" t="s">
        <v>3000</v>
      </c>
      <c r="O984" s="2" t="str">
        <f>IFERROR(IF($B984="","",INDEX(所属情報!$E:$E,MATCH($A984,所属情報!$A:$A,0))),"")</f>
        <v>Shiga Univ.</v>
      </c>
      <c r="P984" s="2" t="str">
        <f t="shared" si="45"/>
        <v>中村　菜摘 (1)</v>
      </c>
      <c r="Q984" s="2" t="str">
        <f t="shared" si="46"/>
        <v>ﾅｶﾑﾗ ﾅﾂﾐ</v>
      </c>
      <c r="R984" s="2" t="str">
        <f t="shared" si="47"/>
        <v>NAKAMURA Natsumi (05)</v>
      </c>
      <c r="S984" s="2" t="str">
        <f>IFERROR(IF($F984="","",INDEX(リスト!$C:$C,MATCH($F984,リスト!$B:$B,0))),"")</f>
        <v>49</v>
      </c>
      <c r="T984" s="2" t="str">
        <f>IFERROR(IF($K984="","",INDEX(リスト!$F:$F,MATCH($K984,リスト!$E:$E,0))),"")</f>
        <v>JPN</v>
      </c>
      <c r="U984" s="2" t="str">
        <f>IF($B984="","",RIGHT($G984*1000+200+COUNTIF($G$2:$G984,$G984),9))</f>
        <v>050415204</v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>宇治山田商業・三　重</v>
      </c>
    </row>
    <row r="985" spans="1:22" x14ac:dyDescent="0.45">
      <c r="A985" t="s">
        <v>4101</v>
      </c>
      <c r="B985">
        <v>992</v>
      </c>
      <c r="C985" t="s">
        <v>5145</v>
      </c>
      <c r="D985" t="s">
        <v>5146</v>
      </c>
      <c r="E985">
        <v>1</v>
      </c>
      <c r="F985" t="s">
        <v>968</v>
      </c>
      <c r="G985">
        <v>20050531</v>
      </c>
      <c r="H985" t="s">
        <v>5147</v>
      </c>
      <c r="I985" t="s">
        <v>5148</v>
      </c>
      <c r="J985" t="s">
        <v>1269</v>
      </c>
      <c r="K985" t="s">
        <v>141</v>
      </c>
      <c r="L985" t="s">
        <v>81</v>
      </c>
      <c r="M985" t="s">
        <v>5149</v>
      </c>
      <c r="O985" s="2" t="str">
        <f>IFERROR(IF($B985="","",INDEX(所属情報!$E:$E,MATCH($A985,所属情報!$A:$A,0))),"")</f>
        <v>Shiga Univ.</v>
      </c>
      <c r="P985" s="2" t="str">
        <f t="shared" si="45"/>
        <v>鳥本　彩加 (1)</v>
      </c>
      <c r="Q985" s="2" t="str">
        <f t="shared" si="46"/>
        <v>ﾄﾘﾓﾄ ｱﾔｶ</v>
      </c>
      <c r="R985" s="2" t="str">
        <f t="shared" si="47"/>
        <v>TORIMOTO Ayaka (05)</v>
      </c>
      <c r="S985" s="2" t="str">
        <f>IFERROR(IF($F985="","",INDEX(リスト!$C:$C,MATCH($F985,リスト!$B:$B,0))),"")</f>
        <v>49</v>
      </c>
      <c r="T985" s="2" t="str">
        <f>IFERROR(IF($K985="","",INDEX(リスト!$F:$F,MATCH($K985,リスト!$E:$E,0))),"")</f>
        <v>JPN</v>
      </c>
      <c r="U985" s="2" t="str">
        <f>IF($B985="","",RIGHT($G985*1000+200+COUNTIF($G$2:$G985,$G985),9))</f>
        <v>050531201</v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>大垣商業・岐　阜</v>
      </c>
    </row>
    <row r="986" spans="1:22" x14ac:dyDescent="0.45">
      <c r="A986" t="s">
        <v>3458</v>
      </c>
      <c r="B986">
        <v>993</v>
      </c>
      <c r="C986" t="s">
        <v>5150</v>
      </c>
      <c r="D986" t="s">
        <v>5151</v>
      </c>
      <c r="E986">
        <v>1</v>
      </c>
      <c r="F986" t="s">
        <v>83</v>
      </c>
      <c r="G986">
        <v>20040615</v>
      </c>
      <c r="H986" t="s">
        <v>5152</v>
      </c>
      <c r="I986" t="s">
        <v>4411</v>
      </c>
      <c r="J986" t="s">
        <v>2972</v>
      </c>
      <c r="K986" t="s">
        <v>141</v>
      </c>
      <c r="L986" t="s">
        <v>83</v>
      </c>
      <c r="M986" t="s">
        <v>5153</v>
      </c>
      <c r="O986" s="2" t="str">
        <f>IFERROR(IF($B986="","",INDEX(所属情報!$E:$E,MATCH($A986,所属情報!$A:$A,0))),"")</f>
        <v>Kyoto Univ.</v>
      </c>
      <c r="P986" s="2" t="str">
        <f t="shared" si="45"/>
        <v>西村　日菜子 (1)</v>
      </c>
      <c r="Q986" s="2" t="str">
        <f t="shared" si="46"/>
        <v>ﾆｼﾑﾗ ﾋﾅｺ</v>
      </c>
      <c r="R986" s="2" t="str">
        <f t="shared" si="47"/>
        <v>NISHIMURA Hinako (04)</v>
      </c>
      <c r="S986" s="2" t="str">
        <f>IFERROR(IF($F986="","",INDEX(リスト!$C:$C,MATCH($F986,リスト!$B:$B,0))),"")</f>
        <v>22</v>
      </c>
      <c r="T986" s="2" t="str">
        <f>IFERROR(IF($K986="","",INDEX(リスト!$F:$F,MATCH($K986,リスト!$E:$E,0))),"")</f>
        <v>JPN</v>
      </c>
      <c r="U986" s="2" t="str">
        <f>IF($B986="","",RIGHT($G986*1000+200+COUNTIF($G$2:$G986,$G986),9))</f>
        <v>040615201</v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>静岡・静　岡</v>
      </c>
    </row>
    <row r="987" spans="1:22" x14ac:dyDescent="0.45">
      <c r="A987" t="s">
        <v>3458</v>
      </c>
      <c r="B987">
        <v>994</v>
      </c>
      <c r="C987" t="s">
        <v>5154</v>
      </c>
      <c r="D987" t="s">
        <v>5155</v>
      </c>
      <c r="E987">
        <v>1</v>
      </c>
      <c r="F987" t="s">
        <v>93</v>
      </c>
      <c r="G987">
        <v>20050429</v>
      </c>
      <c r="H987" t="s">
        <v>5156</v>
      </c>
      <c r="I987" t="s">
        <v>2282</v>
      </c>
      <c r="J987" t="s">
        <v>997</v>
      </c>
      <c r="K987" t="s">
        <v>141</v>
      </c>
      <c r="L987" t="s">
        <v>93</v>
      </c>
      <c r="M987" t="s">
        <v>4620</v>
      </c>
      <c r="O987" s="2" t="str">
        <f>IFERROR(IF($B987="","",INDEX(所属情報!$E:$E,MATCH($A987,所属情報!$A:$A,0))),"")</f>
        <v>Kyoto Univ.</v>
      </c>
      <c r="P987" s="2" t="str">
        <f t="shared" si="45"/>
        <v>市川　実来 (1)</v>
      </c>
      <c r="Q987" s="2" t="str">
        <f t="shared" si="46"/>
        <v>ｲﾁｶﾜ ﾐｸ</v>
      </c>
      <c r="R987" s="2" t="str">
        <f t="shared" si="47"/>
        <v>ICHIKAWA Miku (05)</v>
      </c>
      <c r="S987" s="2" t="str">
        <f>IFERROR(IF($F987="","",INDEX(リスト!$C:$C,MATCH($F987,リスト!$B:$B,0))),"")</f>
        <v>27</v>
      </c>
      <c r="T987" s="2" t="str">
        <f>IFERROR(IF($K987="","",INDEX(リスト!$F:$F,MATCH($K987,リスト!$E:$E,0))),"")</f>
        <v>JPN</v>
      </c>
      <c r="U987" s="2" t="str">
        <f>IF($B987="","",RIGHT($G987*1000+200+COUNTIF($G$2:$G987,$G987),9))</f>
        <v>050429202</v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>北野・大　阪</v>
      </c>
    </row>
    <row r="988" spans="1:22" x14ac:dyDescent="0.45">
      <c r="A988" t="s">
        <v>3458</v>
      </c>
      <c r="B988">
        <v>995</v>
      </c>
      <c r="C988" t="s">
        <v>5157</v>
      </c>
      <c r="D988" t="s">
        <v>5158</v>
      </c>
      <c r="E988">
        <v>1</v>
      </c>
      <c r="F988" t="s">
        <v>61</v>
      </c>
      <c r="G988">
        <v>20051129</v>
      </c>
      <c r="H988" t="s">
        <v>5159</v>
      </c>
      <c r="I988" t="s">
        <v>3892</v>
      </c>
      <c r="J988" t="s">
        <v>1239</v>
      </c>
      <c r="K988" t="s">
        <v>141</v>
      </c>
      <c r="L988" t="s">
        <v>61</v>
      </c>
      <c r="M988" t="s">
        <v>5160</v>
      </c>
      <c r="O988" s="2" t="str">
        <f>IFERROR(IF($B988="","",INDEX(所属情報!$E:$E,MATCH($A988,所属情報!$A:$A,0))),"")</f>
        <v>Kyoto Univ.</v>
      </c>
      <c r="P988" s="2" t="str">
        <f t="shared" si="45"/>
        <v>中澤　ひなた (1)</v>
      </c>
      <c r="Q988" s="2" t="str">
        <f t="shared" si="46"/>
        <v>ﾅｶｻﾞﾜ ﾋﾅﾀ</v>
      </c>
      <c r="R988" s="2" t="str">
        <f t="shared" si="47"/>
        <v>NAKAZAWA Hinata (05)</v>
      </c>
      <c r="S988" s="2" t="str">
        <f>IFERROR(IF($F988="","",INDEX(リスト!$C:$C,MATCH($F988,リスト!$B:$B,0))),"")</f>
        <v>11</v>
      </c>
      <c r="T988" s="2" t="str">
        <f>IFERROR(IF($K988="","",INDEX(リスト!$F:$F,MATCH($K988,リスト!$E:$E,0))),"")</f>
        <v>JPN</v>
      </c>
      <c r="U988" s="2" t="str">
        <f>IF($B988="","",RIGHT($G988*1000+200+COUNTIF($G$2:$G988,$G988),9))</f>
        <v>051129201</v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>浦和第一女子・埼　玉</v>
      </c>
    </row>
    <row r="989" spans="1:22" x14ac:dyDescent="0.45">
      <c r="A989" t="s">
        <v>4000</v>
      </c>
      <c r="B989">
        <v>996</v>
      </c>
      <c r="C989" t="s">
        <v>5161</v>
      </c>
      <c r="D989" t="s">
        <v>5162</v>
      </c>
      <c r="E989">
        <v>5</v>
      </c>
      <c r="F989" t="s">
        <v>93</v>
      </c>
      <c r="G989">
        <v>20020319</v>
      </c>
      <c r="I989" t="s">
        <v>4777</v>
      </c>
      <c r="J989" t="s">
        <v>2694</v>
      </c>
      <c r="K989" t="s">
        <v>141</v>
      </c>
      <c r="L989" t="s">
        <v>93</v>
      </c>
      <c r="M989" t="s">
        <v>5163</v>
      </c>
      <c r="O989" s="2" t="str">
        <f>IFERROR(IF($B989="","",INDEX(所属情報!$E:$E,MATCH($A989,所属情報!$A:$A,0))),"")</f>
        <v>Kyoto Pharmaceutical Univ.</v>
      </c>
      <c r="P989" s="2" t="str">
        <f t="shared" si="45"/>
        <v>小澤　彩奈 (5)</v>
      </c>
      <c r="Q989" s="2" t="str">
        <f t="shared" si="46"/>
        <v>ｵｻﾞﾜ ｻﾅ</v>
      </c>
      <c r="R989" s="2" t="str">
        <f t="shared" si="47"/>
        <v>OZAWA Sana (02)</v>
      </c>
      <c r="S989" s="2" t="str">
        <f>IFERROR(IF($F989="","",INDEX(リスト!$C:$C,MATCH($F989,リスト!$B:$B,0))),"")</f>
        <v>27</v>
      </c>
      <c r="T989" s="2" t="str">
        <f>IFERROR(IF($K989="","",INDEX(リスト!$F:$F,MATCH($K989,リスト!$E:$E,0))),"")</f>
        <v>JPN</v>
      </c>
      <c r="U989" s="2" t="str">
        <f>IF($B989="","",RIGHT($G989*1000+200+COUNTIF($G$2:$G989,$G989),9))</f>
        <v>020319201</v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>三島・大　阪</v>
      </c>
    </row>
    <row r="990" spans="1:22" x14ac:dyDescent="0.45">
      <c r="A990" t="s">
        <v>4000</v>
      </c>
      <c r="B990">
        <v>997</v>
      </c>
      <c r="C990" t="s">
        <v>5164</v>
      </c>
      <c r="D990" t="s">
        <v>5165</v>
      </c>
      <c r="E990">
        <v>4</v>
      </c>
      <c r="F990" t="s">
        <v>93</v>
      </c>
      <c r="G990">
        <v>20020321</v>
      </c>
      <c r="I990" t="s">
        <v>1036</v>
      </c>
      <c r="J990" t="s">
        <v>719</v>
      </c>
      <c r="K990" t="s">
        <v>141</v>
      </c>
      <c r="L990" t="s">
        <v>93</v>
      </c>
      <c r="M990" t="s">
        <v>4564</v>
      </c>
      <c r="O990" s="2" t="str">
        <f>IFERROR(IF($B990="","",INDEX(所属情報!$E:$E,MATCH($A990,所属情報!$A:$A,0))),"")</f>
        <v>Kyoto Pharmaceutical Univ.</v>
      </c>
      <c r="P990" s="2" t="str">
        <f t="shared" si="45"/>
        <v>池田　芽以 (4)</v>
      </c>
      <c r="Q990" s="2" t="str">
        <f t="shared" si="46"/>
        <v>ｲｹﾀﾞ ﾒｲ</v>
      </c>
      <c r="R990" s="2" t="str">
        <f t="shared" si="47"/>
        <v>IKEDA Mei (02)</v>
      </c>
      <c r="S990" s="2" t="str">
        <f>IFERROR(IF($F990="","",INDEX(リスト!$C:$C,MATCH($F990,リスト!$B:$B,0))),"")</f>
        <v>27</v>
      </c>
      <c r="T990" s="2" t="str">
        <f>IFERROR(IF($K990="","",INDEX(リスト!$F:$F,MATCH($K990,リスト!$E:$E,0))),"")</f>
        <v>JPN</v>
      </c>
      <c r="U990" s="2" t="str">
        <f>IF($B990="","",RIGHT($G990*1000+200+COUNTIF($G$2:$G990,$G990),9))</f>
        <v>020321201</v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>四天王寺・大　阪</v>
      </c>
    </row>
    <row r="991" spans="1:22" x14ac:dyDescent="0.45">
      <c r="A991" t="s">
        <v>4000</v>
      </c>
      <c r="B991">
        <v>998</v>
      </c>
      <c r="C991" t="s">
        <v>5166</v>
      </c>
      <c r="D991" t="s">
        <v>5167</v>
      </c>
      <c r="E991">
        <v>3</v>
      </c>
      <c r="F991" t="s">
        <v>91</v>
      </c>
      <c r="G991">
        <v>20030210</v>
      </c>
      <c r="I991" t="s">
        <v>5168</v>
      </c>
      <c r="J991" t="s">
        <v>5169</v>
      </c>
      <c r="K991" t="s">
        <v>141</v>
      </c>
      <c r="L991" t="s">
        <v>123</v>
      </c>
      <c r="M991" t="s">
        <v>5170</v>
      </c>
      <c r="O991" s="2" t="str">
        <f>IFERROR(IF($B991="","",INDEX(所属情報!$E:$E,MATCH($A991,所属情報!$A:$A,0))),"")</f>
        <v>Kyoto Pharmaceutical Univ.</v>
      </c>
      <c r="P991" s="2" t="str">
        <f t="shared" si="45"/>
        <v>阿比留　多恵 (3)</v>
      </c>
      <c r="Q991" s="2" t="str">
        <f t="shared" si="46"/>
        <v>ｱﾋﾞﾙ ﾀｴ</v>
      </c>
      <c r="R991" s="2" t="str">
        <f t="shared" si="47"/>
        <v>ABIRU Tae (03)</v>
      </c>
      <c r="S991" s="2" t="str">
        <f>IFERROR(IF($F991="","",INDEX(リスト!$C:$C,MATCH($F991,リスト!$B:$B,0))),"")</f>
        <v>26</v>
      </c>
      <c r="T991" s="2" t="str">
        <f>IFERROR(IF($K991="","",INDEX(リスト!$F:$F,MATCH($K991,リスト!$E:$E,0))),"")</f>
        <v>JPN</v>
      </c>
      <c r="U991" s="2" t="str">
        <f>IF($B991="","",RIGHT($G991*1000+200+COUNTIF($G$2:$G991,$G991),9))</f>
        <v>030210201</v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>青雲・長　崎</v>
      </c>
    </row>
    <row r="992" spans="1:22" x14ac:dyDescent="0.45">
      <c r="A992" t="s">
        <v>4811</v>
      </c>
      <c r="B992">
        <v>999</v>
      </c>
      <c r="C992" t="s">
        <v>5171</v>
      </c>
      <c r="D992" t="s">
        <v>5172</v>
      </c>
      <c r="E992">
        <v>1</v>
      </c>
      <c r="F992" t="s">
        <v>91</v>
      </c>
      <c r="G992">
        <v>20050525</v>
      </c>
      <c r="H992" t="s">
        <v>5173</v>
      </c>
      <c r="I992" t="s">
        <v>3538</v>
      </c>
      <c r="J992" t="s">
        <v>5174</v>
      </c>
      <c r="K992" t="s">
        <v>141</v>
      </c>
      <c r="L992" t="s">
        <v>91</v>
      </c>
      <c r="M992" t="s">
        <v>1610</v>
      </c>
      <c r="O992" s="2" t="str">
        <f>IFERROR(IF($B992="","",INDEX(所属情報!$E:$E,MATCH($A992,所属情報!$A:$A,0))),"")</f>
        <v>Ryukoku Univ.</v>
      </c>
      <c r="P992" s="2" t="str">
        <f t="shared" si="45"/>
        <v>山口　羽未 (1)</v>
      </c>
      <c r="Q992" s="2" t="str">
        <f t="shared" si="46"/>
        <v>ﾔﾏｸﾞﾁ ｳﾐ</v>
      </c>
      <c r="R992" s="2" t="str">
        <f t="shared" si="47"/>
        <v>YAMAGUCHI Umi (05)</v>
      </c>
      <c r="S992" s="2" t="str">
        <f>IFERROR(IF($F992="","",INDEX(リスト!$C:$C,MATCH($F992,リスト!$B:$B,0))),"")</f>
        <v>26</v>
      </c>
      <c r="T992" s="2" t="str">
        <f>IFERROR(IF($K992="","",INDEX(リスト!$F:$F,MATCH($K992,リスト!$E:$E,0))),"")</f>
        <v>JPN</v>
      </c>
      <c r="U992" s="2" t="str">
        <f>IF($B992="","",RIGHT($G992*1000+200+COUNTIF($G$2:$G992,$G992),9))</f>
        <v>050525202</v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>龍谷大平安・京　都</v>
      </c>
    </row>
    <row r="993" spans="1:22" x14ac:dyDescent="0.45">
      <c r="A993" t="s">
        <v>3068</v>
      </c>
      <c r="B993">
        <v>1000</v>
      </c>
      <c r="C993" t="s">
        <v>5175</v>
      </c>
      <c r="D993" t="s">
        <v>5176</v>
      </c>
      <c r="E993">
        <v>1</v>
      </c>
      <c r="F993" t="s">
        <v>93</v>
      </c>
      <c r="G993">
        <v>20050516</v>
      </c>
      <c r="H993" t="s">
        <v>5177</v>
      </c>
      <c r="I993" t="s">
        <v>4560</v>
      </c>
      <c r="J993" t="s">
        <v>1863</v>
      </c>
      <c r="K993" t="s">
        <v>141</v>
      </c>
      <c r="L993" t="s">
        <v>93</v>
      </c>
      <c r="M993" t="s">
        <v>5178</v>
      </c>
      <c r="O993" s="2" t="str">
        <f>IFERROR(IF($B993="","",INDEX(所属情報!$E:$E,MATCH($A993,所属情報!$A:$A,0))),"")</f>
        <v>Kansai Gaidai Univ.</v>
      </c>
      <c r="P993" s="2" t="str">
        <f t="shared" si="45"/>
        <v>宮下　知佳 (1)</v>
      </c>
      <c r="Q993" s="2" t="str">
        <f t="shared" si="46"/>
        <v>ﾐﾔｼﾀ ﾄﾓｶ</v>
      </c>
      <c r="R993" s="2" t="str">
        <f t="shared" si="47"/>
        <v>MIYASHITA Tomoka (05)</v>
      </c>
      <c r="S993" s="2" t="str">
        <f>IFERROR(IF($F993="","",INDEX(リスト!$C:$C,MATCH($F993,リスト!$B:$B,0))),"")</f>
        <v>27</v>
      </c>
      <c r="T993" s="2" t="str">
        <f>IFERROR(IF($K993="","",INDEX(リスト!$F:$F,MATCH($K993,リスト!$E:$E,0))),"")</f>
        <v>JPN</v>
      </c>
      <c r="U993" s="2" t="str">
        <f>IF($B993="","",RIGHT($G993*1000+200+COUNTIF($G$2:$G993,$G993),9))</f>
        <v>050516201</v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>大阪ビジネスフロンティア・大　阪</v>
      </c>
    </row>
    <row r="994" spans="1:22" x14ac:dyDescent="0.45">
      <c r="A994" t="s">
        <v>4000</v>
      </c>
      <c r="B994">
        <v>1001</v>
      </c>
      <c r="C994" t="s">
        <v>5179</v>
      </c>
      <c r="D994" t="s">
        <v>5180</v>
      </c>
      <c r="E994">
        <v>1</v>
      </c>
      <c r="F994" t="s">
        <v>91</v>
      </c>
      <c r="G994">
        <v>20051230</v>
      </c>
      <c r="I994" t="s">
        <v>5181</v>
      </c>
      <c r="J994" t="s">
        <v>747</v>
      </c>
      <c r="K994" t="s">
        <v>141</v>
      </c>
      <c r="L994" t="s">
        <v>81</v>
      </c>
      <c r="M994" t="s">
        <v>5182</v>
      </c>
      <c r="O994" s="2" t="str">
        <f>IFERROR(IF($B994="","",INDEX(所属情報!$E:$E,MATCH($A994,所属情報!$A:$A,0))),"")</f>
        <v>Kyoto Pharmaceutical Univ.</v>
      </c>
      <c r="P994" s="2" t="str">
        <f t="shared" si="45"/>
        <v>纐纈　美咲 (1)</v>
      </c>
      <c r="Q994" s="2" t="str">
        <f t="shared" si="46"/>
        <v>ｺｳｹﾂ ﾐｻｷ</v>
      </c>
      <c r="R994" s="2" t="str">
        <f t="shared" si="47"/>
        <v>KOKETSU Misaki (05)</v>
      </c>
      <c r="S994" s="2" t="str">
        <f>IFERROR(IF($F994="","",INDEX(リスト!$C:$C,MATCH($F994,リスト!$B:$B,0))),"")</f>
        <v>26</v>
      </c>
      <c r="T994" s="2" t="str">
        <f>IFERROR(IF($K994="","",INDEX(リスト!$F:$F,MATCH($K994,リスト!$E:$E,0))),"")</f>
        <v>JPN</v>
      </c>
      <c r="U994" s="2" t="str">
        <f>IF($B994="","",RIGHT($G994*1000+200+COUNTIF($G$2:$G994,$G994),9))</f>
        <v>051230202</v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>岐阜北・岐　阜</v>
      </c>
    </row>
    <row r="995" spans="1:22" x14ac:dyDescent="0.45">
      <c r="A995" t="s">
        <v>4000</v>
      </c>
      <c r="B995">
        <v>1002</v>
      </c>
      <c r="C995" t="s">
        <v>5183</v>
      </c>
      <c r="D995" t="s">
        <v>5184</v>
      </c>
      <c r="E995">
        <v>1</v>
      </c>
      <c r="F995" t="s">
        <v>91</v>
      </c>
      <c r="G995">
        <v>20050722</v>
      </c>
      <c r="I995" t="s">
        <v>5185</v>
      </c>
      <c r="J995" t="s">
        <v>933</v>
      </c>
      <c r="K995" t="s">
        <v>141</v>
      </c>
      <c r="L995" t="s">
        <v>91</v>
      </c>
      <c r="M995" t="s">
        <v>904</v>
      </c>
      <c r="O995" s="2" t="str">
        <f>IFERROR(IF($B995="","",INDEX(所属情報!$E:$E,MATCH($A995,所属情報!$A:$A,0))),"")</f>
        <v>Kyoto Pharmaceutical Univ.</v>
      </c>
      <c r="P995" s="2" t="str">
        <f t="shared" si="45"/>
        <v>高祖　葵 (1)</v>
      </c>
      <c r="Q995" s="2" t="str">
        <f t="shared" si="46"/>
        <v>ｺｳｿ ｱｵｲ</v>
      </c>
      <c r="R995" s="2" t="str">
        <f t="shared" si="47"/>
        <v>KOSO Aoi (05)</v>
      </c>
      <c r="S995" s="2" t="str">
        <f>IFERROR(IF($F995="","",INDEX(リスト!$C:$C,MATCH($F995,リスト!$B:$B,0))),"")</f>
        <v>26</v>
      </c>
      <c r="T995" s="2" t="str">
        <f>IFERROR(IF($K995="","",INDEX(リスト!$F:$F,MATCH($K995,リスト!$E:$E,0))),"")</f>
        <v>JPN</v>
      </c>
      <c r="U995" s="2" t="str">
        <f>IF($B995="","",RIGHT($G995*1000+200+COUNTIF($G$2:$G995,$G995),9))</f>
        <v>050722203</v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>西京・京　都</v>
      </c>
    </row>
    <row r="996" spans="1:22" x14ac:dyDescent="0.45">
      <c r="A996" t="s">
        <v>4000</v>
      </c>
      <c r="B996">
        <v>1003</v>
      </c>
      <c r="C996" t="s">
        <v>5186</v>
      </c>
      <c r="D996" t="s">
        <v>5187</v>
      </c>
      <c r="E996">
        <v>2</v>
      </c>
      <c r="F996" t="s">
        <v>91</v>
      </c>
      <c r="G996">
        <v>20040229</v>
      </c>
      <c r="I996" t="s">
        <v>3673</v>
      </c>
      <c r="J996" t="s">
        <v>5188</v>
      </c>
      <c r="K996" t="s">
        <v>141</v>
      </c>
      <c r="L996" t="s">
        <v>85</v>
      </c>
      <c r="M996" t="s">
        <v>3549</v>
      </c>
      <c r="O996" s="2" t="str">
        <f>IFERROR(IF($B996="","",INDEX(所属情報!$E:$E,MATCH($A996,所属情報!$A:$A,0))),"")</f>
        <v>Kyoto Pharmaceutical Univ.</v>
      </c>
      <c r="P996" s="2" t="str">
        <f t="shared" si="45"/>
        <v>高田　和沙 (2)</v>
      </c>
      <c r="Q996" s="2" t="str">
        <f t="shared" si="46"/>
        <v>ﾀｶﾀﾞ ｶｽﾞｻ</v>
      </c>
      <c r="R996" s="2" t="str">
        <f t="shared" si="47"/>
        <v>TAKADA Kazusa (04)</v>
      </c>
      <c r="S996" s="2" t="str">
        <f>IFERROR(IF($F996="","",INDEX(リスト!$C:$C,MATCH($F996,リスト!$B:$B,0))),"")</f>
        <v>26</v>
      </c>
      <c r="T996" s="2" t="str">
        <f>IFERROR(IF($K996="","",INDEX(リスト!$F:$F,MATCH($K996,リスト!$E:$E,0))),"")</f>
        <v>JPN</v>
      </c>
      <c r="U996" s="2" t="str">
        <f>IF($B996="","",RIGHT($G996*1000+200+COUNTIF($G$2:$G996,$G996),9))</f>
        <v>040229201</v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>岡崎・愛　知</v>
      </c>
    </row>
    <row r="997" spans="1:22" x14ac:dyDescent="0.45">
      <c r="A997" t="s">
        <v>4000</v>
      </c>
      <c r="B997">
        <v>1004</v>
      </c>
      <c r="C997" t="s">
        <v>5189</v>
      </c>
      <c r="D997" t="s">
        <v>5190</v>
      </c>
      <c r="E997">
        <v>2</v>
      </c>
      <c r="F997" t="s">
        <v>91</v>
      </c>
      <c r="G997">
        <v>20040923</v>
      </c>
      <c r="I997" t="s">
        <v>4123</v>
      </c>
      <c r="J997" t="s">
        <v>1826</v>
      </c>
      <c r="K997" t="s">
        <v>141</v>
      </c>
      <c r="L997" t="s">
        <v>95</v>
      </c>
      <c r="M997" t="s">
        <v>3324</v>
      </c>
      <c r="O997" s="2" t="str">
        <f>IFERROR(IF($B997="","",INDEX(所属情報!$E:$E,MATCH($A997,所属情報!$A:$A,0))),"")</f>
        <v>Kyoto Pharmaceutical Univ.</v>
      </c>
      <c r="P997" s="2" t="str">
        <f t="shared" si="45"/>
        <v>高木　奏良 (2)</v>
      </c>
      <c r="Q997" s="2" t="str">
        <f t="shared" si="46"/>
        <v>ﾀｶｷﾞ ｿﾗ</v>
      </c>
      <c r="R997" s="2" t="str">
        <f t="shared" si="47"/>
        <v>TAKAGI Sora (04)</v>
      </c>
      <c r="S997" s="2" t="str">
        <f>IFERROR(IF($F997="","",INDEX(リスト!$C:$C,MATCH($F997,リスト!$B:$B,0))),"")</f>
        <v>26</v>
      </c>
      <c r="T997" s="2" t="str">
        <f>IFERROR(IF($K997="","",INDEX(リスト!$F:$F,MATCH($K997,リスト!$E:$E,0))),"")</f>
        <v>JPN</v>
      </c>
      <c r="U997" s="2" t="str">
        <f>IF($B997="","",RIGHT($G997*1000+200+COUNTIF($G$2:$G997,$G997),9))</f>
        <v>040923201</v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>尼崎稲園・兵　庫</v>
      </c>
    </row>
    <row r="998" spans="1:22" x14ac:dyDescent="0.45">
      <c r="A998" t="s">
        <v>4551</v>
      </c>
      <c r="B998">
        <v>1005</v>
      </c>
      <c r="C998" t="s">
        <v>5191</v>
      </c>
      <c r="D998" t="s">
        <v>5192</v>
      </c>
      <c r="E998">
        <v>1</v>
      </c>
      <c r="F998" t="s">
        <v>968</v>
      </c>
      <c r="G998">
        <v>20060119</v>
      </c>
      <c r="H998" t="s">
        <v>5193</v>
      </c>
      <c r="I998" t="s">
        <v>3673</v>
      </c>
      <c r="J998" t="s">
        <v>3323</v>
      </c>
      <c r="K998" t="s">
        <v>141</v>
      </c>
      <c r="L998" t="s">
        <v>93</v>
      </c>
      <c r="M998" t="s">
        <v>4302</v>
      </c>
      <c r="O998" s="2" t="str">
        <f>IFERROR(IF($B998="","",INDEX(所属情報!$E:$E,MATCH($A998,所属情報!$A:$A,0))),"")</f>
        <v>Nara Medical Univ.</v>
      </c>
      <c r="P998" s="2" t="str">
        <f t="shared" si="45"/>
        <v>髙田　真帆 (1)</v>
      </c>
      <c r="Q998" s="2" t="str">
        <f t="shared" si="46"/>
        <v>ﾀｶﾀﾞ ﾏﾎ</v>
      </c>
      <c r="R998" s="2" t="str">
        <f t="shared" si="47"/>
        <v>TAKADA Maho (06)</v>
      </c>
      <c r="S998" s="2" t="str">
        <f>IFERROR(IF($F998="","",INDEX(リスト!$C:$C,MATCH($F998,リスト!$B:$B,0))),"")</f>
        <v>49</v>
      </c>
      <c r="T998" s="2" t="str">
        <f>IFERROR(IF($K998="","",INDEX(リスト!$F:$F,MATCH($K998,リスト!$E:$E,0))),"")</f>
        <v>JPN</v>
      </c>
      <c r="U998" s="2" t="str">
        <f>IF($B998="","",RIGHT($G998*1000+200+COUNTIF($G$2:$G998,$G998),9))</f>
        <v>060119202</v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>千里・大　阪</v>
      </c>
    </row>
    <row r="999" spans="1:22" x14ac:dyDescent="0.45">
      <c r="A999" t="s">
        <v>5194</v>
      </c>
      <c r="B999">
        <v>1006</v>
      </c>
      <c r="C999" t="s">
        <v>5195</v>
      </c>
      <c r="D999" t="s">
        <v>5196</v>
      </c>
      <c r="E999">
        <v>1</v>
      </c>
      <c r="F999" t="s">
        <v>99</v>
      </c>
      <c r="G999">
        <v>20050730</v>
      </c>
      <c r="H999" t="s">
        <v>5197</v>
      </c>
      <c r="I999" t="s">
        <v>4467</v>
      </c>
      <c r="J999" t="s">
        <v>1868</v>
      </c>
      <c r="K999" t="s">
        <v>141</v>
      </c>
      <c r="L999" t="s">
        <v>91</v>
      </c>
      <c r="M999" t="s">
        <v>904</v>
      </c>
      <c r="O999" s="2" t="str">
        <f>IFERROR(IF($B999="","",INDEX(所属情報!$E:$E,MATCH($A999,所属情報!$A:$A,0))),"")</f>
        <v>Wakayama Medical Univ.</v>
      </c>
      <c r="P999" s="2" t="str">
        <f t="shared" si="45"/>
        <v>上原　佳帆 (1)</v>
      </c>
      <c r="Q999" s="2" t="str">
        <f t="shared" si="46"/>
        <v>ｳｴﾊﾗ ｶﾎ</v>
      </c>
      <c r="R999" s="2" t="str">
        <f t="shared" si="47"/>
        <v>UEHARA Kaho (05)</v>
      </c>
      <c r="S999" s="2" t="str">
        <f>IFERROR(IF($F999="","",INDEX(リスト!$C:$C,MATCH($F999,リスト!$B:$B,0))),"")</f>
        <v>30</v>
      </c>
      <c r="T999" s="2" t="str">
        <f>IFERROR(IF($K999="","",INDEX(リスト!$F:$F,MATCH($K999,リスト!$E:$E,0))),"")</f>
        <v>JPN</v>
      </c>
      <c r="U999" s="2" t="str">
        <f>IF($B999="","",RIGHT($G999*1000+200+COUNTIF($G$2:$G999,$G999),9))</f>
        <v>050730201</v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>西京・京　都</v>
      </c>
    </row>
    <row r="1000" spans="1:22" x14ac:dyDescent="0.45">
      <c r="A1000" t="s">
        <v>4773</v>
      </c>
      <c r="B1000">
        <v>1007</v>
      </c>
      <c r="C1000" t="s">
        <v>5198</v>
      </c>
      <c r="D1000" t="s">
        <v>5199</v>
      </c>
      <c r="E1000">
        <v>1</v>
      </c>
      <c r="F1000" t="s">
        <v>93</v>
      </c>
      <c r="G1000">
        <v>20050729</v>
      </c>
      <c r="H1000" t="s">
        <v>5200</v>
      </c>
      <c r="I1000" t="s">
        <v>2403</v>
      </c>
      <c r="J1000" t="s">
        <v>2473</v>
      </c>
      <c r="K1000" t="s">
        <v>141</v>
      </c>
      <c r="L1000" t="s">
        <v>93</v>
      </c>
      <c r="M1000" t="s">
        <v>2374</v>
      </c>
      <c r="O1000" s="2" t="str">
        <f>IFERROR(IF($B1000="","",INDEX(所属情報!$E:$E,MATCH($A1000,所属情報!$A:$A,0))),"")</f>
        <v>Osaka Metropolitan Univ.</v>
      </c>
      <c r="P1000" s="2" t="str">
        <f t="shared" si="45"/>
        <v>藤井　華音 (1)</v>
      </c>
      <c r="Q1000" s="2" t="str">
        <f t="shared" si="46"/>
        <v>ﾌｼﾞｲ ｶﾉﾝ</v>
      </c>
      <c r="R1000" s="2" t="str">
        <f t="shared" si="47"/>
        <v>FUJII Kanon (05)</v>
      </c>
      <c r="S1000" s="2" t="str">
        <f>IFERROR(IF($F1000="","",INDEX(リスト!$C:$C,MATCH($F1000,リスト!$B:$B,0))),"")</f>
        <v>27</v>
      </c>
      <c r="T1000" s="2" t="str">
        <f>IFERROR(IF($K1000="","",INDEX(リスト!$F:$F,MATCH($K1000,リスト!$E:$E,0))),"")</f>
        <v>JPN</v>
      </c>
      <c r="U1000" s="2" t="str">
        <f>IF($B1000="","",RIGHT($G1000*1000+200+COUNTIF($G$2:$G1000,$G1000),9))</f>
        <v>050729202</v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>天王寺・大　阪</v>
      </c>
    </row>
    <row r="1001" spans="1:22" x14ac:dyDescent="0.45">
      <c r="A1001" t="s">
        <v>4773</v>
      </c>
      <c r="B1001">
        <v>1008</v>
      </c>
      <c r="C1001" t="s">
        <v>5201</v>
      </c>
      <c r="D1001" t="s">
        <v>5202</v>
      </c>
      <c r="E1001">
        <v>1</v>
      </c>
      <c r="F1001" t="s">
        <v>105</v>
      </c>
      <c r="G1001">
        <v>20050804</v>
      </c>
      <c r="H1001" t="s">
        <v>5203</v>
      </c>
      <c r="I1001" t="s">
        <v>5204</v>
      </c>
      <c r="J1001" t="s">
        <v>5205</v>
      </c>
      <c r="K1001" t="s">
        <v>141</v>
      </c>
      <c r="L1001" t="s">
        <v>105</v>
      </c>
      <c r="M1001" t="s">
        <v>5206</v>
      </c>
      <c r="O1001" s="2" t="str">
        <f>IFERROR(IF($B1001="","",INDEX(所属情報!$E:$E,MATCH($A1001,所属情報!$A:$A,0))),"")</f>
        <v>Osaka Metropolitan Univ.</v>
      </c>
      <c r="P1001" s="2" t="str">
        <f t="shared" si="45"/>
        <v>衣笠　光音 (1)</v>
      </c>
      <c r="Q1001" s="2" t="str">
        <f t="shared" si="46"/>
        <v>ｷﾇｶﾞｻ ﾐﾂﾈ</v>
      </c>
      <c r="R1001" s="2" t="str">
        <f t="shared" si="47"/>
        <v>KINUGASA Mitsune (05)</v>
      </c>
      <c r="S1001" s="2" t="str">
        <f>IFERROR(IF($F1001="","",INDEX(リスト!$C:$C,MATCH($F1001,リスト!$B:$B,0))),"")</f>
        <v>33</v>
      </c>
      <c r="T1001" s="2" t="str">
        <f>IFERROR(IF($K1001="","",INDEX(リスト!$F:$F,MATCH($K1001,リスト!$E:$E,0))),"")</f>
        <v>JPN</v>
      </c>
      <c r="U1001" s="2" t="str">
        <f>IF($B1001="","",RIGHT($G1001*1000+200+COUNTIF($G$2:$G1001,$G1001),9))</f>
        <v>050804201</v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>岡山白陵・岡　山</v>
      </c>
    </row>
    <row r="1002" spans="1:22" x14ac:dyDescent="0.45">
      <c r="A1002" t="s">
        <v>4773</v>
      </c>
      <c r="B1002">
        <v>1009</v>
      </c>
      <c r="C1002" t="s">
        <v>5207</v>
      </c>
      <c r="D1002" t="s">
        <v>5208</v>
      </c>
      <c r="E1002">
        <v>1</v>
      </c>
      <c r="F1002" t="s">
        <v>93</v>
      </c>
      <c r="G1002">
        <v>20060129</v>
      </c>
      <c r="H1002" t="s">
        <v>5209</v>
      </c>
      <c r="I1002" t="s">
        <v>5210</v>
      </c>
      <c r="J1002" t="s">
        <v>839</v>
      </c>
      <c r="K1002" t="s">
        <v>141</v>
      </c>
      <c r="L1002" t="s">
        <v>93</v>
      </c>
      <c r="M1002" t="s">
        <v>5211</v>
      </c>
      <c r="O1002" s="2" t="str">
        <f>IFERROR(IF($B1002="","",INDEX(所属情報!$E:$E,MATCH($A1002,所属情報!$A:$A,0))),"")</f>
        <v>Osaka Metropolitan Univ.</v>
      </c>
      <c r="P1002" s="2" t="str">
        <f t="shared" si="45"/>
        <v>山ノ井　綾音 (1)</v>
      </c>
      <c r="Q1002" s="2" t="str">
        <f t="shared" si="46"/>
        <v>ﾔﾏﾉｲ ｱﾔﾈ</v>
      </c>
      <c r="R1002" s="2" t="str">
        <f t="shared" si="47"/>
        <v>YAMANOI Ayane (06)</v>
      </c>
      <c r="S1002" s="2" t="str">
        <f>IFERROR(IF($F1002="","",INDEX(リスト!$C:$C,MATCH($F1002,リスト!$B:$B,0))),"")</f>
        <v>27</v>
      </c>
      <c r="T1002" s="2" t="str">
        <f>IFERROR(IF($K1002="","",INDEX(リスト!$F:$F,MATCH($K1002,リスト!$E:$E,0))),"")</f>
        <v>JPN</v>
      </c>
      <c r="U1002" s="2" t="str">
        <f>IF($B1002="","",RIGHT($G1002*1000+200+COUNTIF($G$2:$G1002,$G1002),9))</f>
        <v>060129202</v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>春日丘・大　阪</v>
      </c>
    </row>
    <row r="1003" spans="1:22" x14ac:dyDescent="0.45">
      <c r="A1003" t="s">
        <v>2765</v>
      </c>
      <c r="B1003">
        <v>1010</v>
      </c>
      <c r="C1003" t="s">
        <v>5212</v>
      </c>
      <c r="D1003" t="s">
        <v>5213</v>
      </c>
      <c r="E1003">
        <v>1</v>
      </c>
      <c r="F1003" t="s">
        <v>91</v>
      </c>
      <c r="G1003">
        <v>20050810</v>
      </c>
      <c r="H1003" t="s">
        <v>5214</v>
      </c>
      <c r="I1003" t="s">
        <v>1248</v>
      </c>
      <c r="J1003" t="s">
        <v>5215</v>
      </c>
      <c r="K1003" t="s">
        <v>141</v>
      </c>
      <c r="L1003" t="s">
        <v>91</v>
      </c>
      <c r="M1003" t="s">
        <v>5216</v>
      </c>
      <c r="O1003" s="2" t="str">
        <f>IFERROR(IF($B1003="","",INDEX(所属情報!$E:$E,MATCH($A1003,所属情報!$A:$A,0))),"")</f>
        <v>Kyoto Sangyo Univ.</v>
      </c>
      <c r="P1003" s="2" t="str">
        <f t="shared" si="45"/>
        <v>内藤　怜実 (1)</v>
      </c>
      <c r="Q1003" s="2" t="str">
        <f t="shared" si="46"/>
        <v>ﾅｲﾄｳ ｻﾄﾐ</v>
      </c>
      <c r="R1003" s="2" t="str">
        <f t="shared" si="47"/>
        <v>NAITO Satomi (05)</v>
      </c>
      <c r="S1003" s="2" t="str">
        <f>IFERROR(IF($F1003="","",INDEX(リスト!$C:$C,MATCH($F1003,リスト!$B:$B,0))),"")</f>
        <v>26</v>
      </c>
      <c r="T1003" s="2" t="str">
        <f>IFERROR(IF($K1003="","",INDEX(リスト!$F:$F,MATCH($K1003,リスト!$E:$E,0))),"")</f>
        <v>JPN</v>
      </c>
      <c r="U1003" s="2" t="str">
        <f>IF($B1003="","",RIGHT($G1003*1000+200+COUNTIF($G$2:$G1003,$G1003),9))</f>
        <v>050810201</v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>北嵯峨・京　都</v>
      </c>
    </row>
    <row r="1004" spans="1:22" x14ac:dyDescent="0.45">
      <c r="A1004" t="s">
        <v>3288</v>
      </c>
      <c r="B1004">
        <v>1011</v>
      </c>
      <c r="C1004" t="s">
        <v>5217</v>
      </c>
      <c r="D1004" t="s">
        <v>5218</v>
      </c>
      <c r="E1004">
        <v>1</v>
      </c>
      <c r="F1004" t="s">
        <v>119</v>
      </c>
      <c r="G1004">
        <v>20050406</v>
      </c>
      <c r="H1004" t="s">
        <v>5219</v>
      </c>
      <c r="I1004" t="s">
        <v>5220</v>
      </c>
      <c r="J1004" t="s">
        <v>707</v>
      </c>
      <c r="K1004" t="s">
        <v>141</v>
      </c>
      <c r="L1004" t="s">
        <v>119</v>
      </c>
      <c r="M1004" t="s">
        <v>5221</v>
      </c>
      <c r="O1004" s="2" t="str">
        <f>IFERROR(IF($B1004="","",INDEX(所属情報!$E:$E,MATCH($A1004,所属情報!$A:$A,0))),"")</f>
        <v>Osaka Univ.</v>
      </c>
      <c r="P1004" s="2" t="str">
        <f t="shared" si="45"/>
        <v>有隅　清伽 (1)</v>
      </c>
      <c r="Q1004" s="2" t="str">
        <f t="shared" si="46"/>
        <v>ｱﾘｽﾐ ｻﾔｶ</v>
      </c>
      <c r="R1004" s="2" t="str">
        <f t="shared" si="47"/>
        <v>ARISUMI Sayaka (05)</v>
      </c>
      <c r="S1004" s="2" t="str">
        <f>IFERROR(IF($F1004="","",INDEX(リスト!$C:$C,MATCH($F1004,リスト!$B:$B,0))),"")</f>
        <v>40</v>
      </c>
      <c r="T1004" s="2" t="str">
        <f>IFERROR(IF($K1004="","",INDEX(リスト!$F:$F,MATCH($K1004,リスト!$E:$E,0))),"")</f>
        <v>JPN</v>
      </c>
      <c r="U1004" s="2" t="str">
        <f>IF($B1004="","",RIGHT($G1004*1000+200+COUNTIF($G$2:$G1004,$G1004),9))</f>
        <v>050406201</v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>筑紫丘・福　岡</v>
      </c>
    </row>
    <row r="1005" spans="1:22" x14ac:dyDescent="0.45">
      <c r="A1005" t="s">
        <v>3288</v>
      </c>
      <c r="B1005">
        <v>1012</v>
      </c>
      <c r="C1005" t="s">
        <v>5222</v>
      </c>
      <c r="D1005" t="s">
        <v>5223</v>
      </c>
      <c r="E1005">
        <v>1</v>
      </c>
      <c r="F1005" t="s">
        <v>107</v>
      </c>
      <c r="G1005">
        <v>20051028</v>
      </c>
      <c r="H1005" t="s">
        <v>5224</v>
      </c>
      <c r="I1005" t="s">
        <v>5225</v>
      </c>
      <c r="J1005" t="s">
        <v>1912</v>
      </c>
      <c r="K1005" t="s">
        <v>141</v>
      </c>
      <c r="L1005" t="s">
        <v>107</v>
      </c>
      <c r="M1005" t="s">
        <v>5226</v>
      </c>
      <c r="O1005" s="2" t="str">
        <f>IFERROR(IF($B1005="","",INDEX(所属情報!$E:$E,MATCH($A1005,所属情報!$A:$A,0))),"")</f>
        <v>Osaka Univ.</v>
      </c>
      <c r="P1005" s="2" t="str">
        <f t="shared" si="45"/>
        <v>鴻海　妃那 (1)</v>
      </c>
      <c r="Q1005" s="2" t="str">
        <f t="shared" si="46"/>
        <v>ｺｳﾉﾐ ﾋﾅ</v>
      </c>
      <c r="R1005" s="2" t="str">
        <f t="shared" si="47"/>
        <v>KOUNOMI Hina (05)</v>
      </c>
      <c r="S1005" s="2" t="str">
        <f>IFERROR(IF($F1005="","",INDEX(リスト!$C:$C,MATCH($F1005,リスト!$B:$B,0))),"")</f>
        <v>34</v>
      </c>
      <c r="T1005" s="2" t="str">
        <f>IFERROR(IF($K1005="","",INDEX(リスト!$F:$F,MATCH($K1005,リスト!$E:$E,0))),"")</f>
        <v>JPN</v>
      </c>
      <c r="U1005" s="2" t="str">
        <f>IF($B1005="","",RIGHT($G1005*1000+200+COUNTIF($G$2:$G1005,$G1005),9))</f>
        <v>051028201</v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>ノートルダム清心・広　島</v>
      </c>
    </row>
    <row r="1006" spans="1:22" x14ac:dyDescent="0.45">
      <c r="A1006" t="s">
        <v>3288</v>
      </c>
      <c r="B1006">
        <v>1013</v>
      </c>
      <c r="C1006" t="s">
        <v>5227</v>
      </c>
      <c r="D1006" t="s">
        <v>5228</v>
      </c>
      <c r="E1006">
        <v>1</v>
      </c>
      <c r="F1006" t="s">
        <v>93</v>
      </c>
      <c r="G1006">
        <v>20051106</v>
      </c>
      <c r="H1006" t="s">
        <v>5229</v>
      </c>
      <c r="I1006" t="s">
        <v>1843</v>
      </c>
      <c r="J1006" t="s">
        <v>3613</v>
      </c>
      <c r="K1006" t="s">
        <v>141</v>
      </c>
      <c r="L1006" t="s">
        <v>93</v>
      </c>
      <c r="M1006" t="s">
        <v>2456</v>
      </c>
      <c r="O1006" s="2" t="str">
        <f>IFERROR(IF($B1006="","",INDEX(所属情報!$E:$E,MATCH($A1006,所属情報!$A:$A,0))),"")</f>
        <v>Osaka Univ.</v>
      </c>
      <c r="P1006" s="2" t="str">
        <f t="shared" si="45"/>
        <v>中原　史椛 (1)</v>
      </c>
      <c r="Q1006" s="2" t="str">
        <f t="shared" si="46"/>
        <v>ﾅｶﾊﾗ ﾌﾐｶ</v>
      </c>
      <c r="R1006" s="2" t="str">
        <f t="shared" si="47"/>
        <v>NAKAHARA Fumika (05)</v>
      </c>
      <c r="S1006" s="2" t="str">
        <f>IFERROR(IF($F1006="","",INDEX(リスト!$C:$C,MATCH($F1006,リスト!$B:$B,0))),"")</f>
        <v>27</v>
      </c>
      <c r="T1006" s="2" t="str">
        <f>IFERROR(IF($K1006="","",INDEX(リスト!$F:$F,MATCH($K1006,リスト!$E:$E,0))),"")</f>
        <v>JPN</v>
      </c>
      <c r="U1006" s="2" t="str">
        <f>IF($B1006="","",RIGHT($G1006*1000+200+COUNTIF($G$2:$G1006,$G1006),9))</f>
        <v>051106201</v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>桃山学院・大　阪</v>
      </c>
    </row>
    <row r="1007" spans="1:22" x14ac:dyDescent="0.45">
      <c r="A1007" t="s">
        <v>3288</v>
      </c>
      <c r="B1007">
        <v>1014</v>
      </c>
      <c r="C1007" t="s">
        <v>5230</v>
      </c>
      <c r="D1007" t="s">
        <v>5231</v>
      </c>
      <c r="E1007">
        <v>2</v>
      </c>
      <c r="F1007" t="s">
        <v>107</v>
      </c>
      <c r="G1007">
        <v>20050106</v>
      </c>
      <c r="H1007" t="s">
        <v>5232</v>
      </c>
      <c r="I1007" t="s">
        <v>3926</v>
      </c>
      <c r="J1007" t="s">
        <v>2039</v>
      </c>
      <c r="K1007" t="s">
        <v>141</v>
      </c>
      <c r="L1007" t="s">
        <v>107</v>
      </c>
      <c r="M1007" t="s">
        <v>5233</v>
      </c>
      <c r="O1007" s="2" t="str">
        <f>IFERROR(IF($B1007="","",INDEX(所属情報!$E:$E,MATCH($A1007,所属情報!$A:$A,0))),"")</f>
        <v>Osaka Univ.</v>
      </c>
      <c r="P1007" s="2" t="str">
        <f t="shared" si="45"/>
        <v>佐々木　莉乃 (2)</v>
      </c>
      <c r="Q1007" s="2" t="str">
        <f t="shared" si="46"/>
        <v>ｻｻｷ ﾘﾉ</v>
      </c>
      <c r="R1007" s="2" t="str">
        <f t="shared" si="47"/>
        <v>SASAKI Rino (05)</v>
      </c>
      <c r="S1007" s="2" t="str">
        <f>IFERROR(IF($F1007="","",INDEX(リスト!$C:$C,MATCH($F1007,リスト!$B:$B,0))),"")</f>
        <v>34</v>
      </c>
      <c r="T1007" s="2" t="str">
        <f>IFERROR(IF($K1007="","",INDEX(リスト!$F:$F,MATCH($K1007,リスト!$E:$E,0))),"")</f>
        <v>JPN</v>
      </c>
      <c r="U1007" s="2" t="str">
        <f>IF($B1007="","",RIGHT($G1007*1000+200+COUNTIF($G$2:$G1007,$G1007),9))</f>
        <v>050106201</v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>広島大附属・広　島</v>
      </c>
    </row>
    <row r="1008" spans="1:22" x14ac:dyDescent="0.45">
      <c r="A1008" t="s">
        <v>4088</v>
      </c>
      <c r="B1008">
        <v>1015</v>
      </c>
      <c r="C1008" t="s">
        <v>5234</v>
      </c>
      <c r="D1008" t="s">
        <v>5235</v>
      </c>
      <c r="E1008">
        <v>1</v>
      </c>
      <c r="F1008" t="s">
        <v>968</v>
      </c>
      <c r="G1008">
        <v>20050425</v>
      </c>
      <c r="I1008" t="s">
        <v>1633</v>
      </c>
      <c r="J1008" t="s">
        <v>1112</v>
      </c>
      <c r="K1008" t="s">
        <v>141</v>
      </c>
      <c r="L1008" t="s">
        <v>117</v>
      </c>
      <c r="M1008" t="s">
        <v>2429</v>
      </c>
      <c r="O1008" s="2" t="str">
        <f>IFERROR(IF($B1008="","",INDEX(所属情報!$E:$E,MATCH($A1008,所属情報!$A:$A,0))),"")</f>
        <v>The Univ. of Shiga Prefecture</v>
      </c>
      <c r="P1008" s="2" t="str">
        <f t="shared" si="45"/>
        <v>山下　愛未 (1)</v>
      </c>
      <c r="Q1008" s="2" t="str">
        <f t="shared" si="46"/>
        <v>ﾔﾏｼﾀ ﾏﾅﾐ</v>
      </c>
      <c r="R1008" s="2" t="str">
        <f t="shared" si="47"/>
        <v>YAMASHITA Manami (05)</v>
      </c>
      <c r="S1008" s="2" t="str">
        <f>IFERROR(IF($F1008="","",INDEX(リスト!$C:$C,MATCH($F1008,リスト!$B:$B,0))),"")</f>
        <v>49</v>
      </c>
      <c r="T1008" s="2" t="str">
        <f>IFERROR(IF($K1008="","",INDEX(リスト!$F:$F,MATCH($K1008,リスト!$E:$E,0))),"")</f>
        <v>JPN</v>
      </c>
      <c r="U1008" s="2" t="str">
        <f>IF($B1008="","",RIGHT($G1008*1000+200+COUNTIF($G$2:$G1008,$G1008),9))</f>
        <v>050425201</v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>高知学芸・高　知</v>
      </c>
    </row>
    <row r="1009" spans="1:22" x14ac:dyDescent="0.45">
      <c r="A1009" t="s">
        <v>3458</v>
      </c>
      <c r="B1009">
        <v>1016</v>
      </c>
      <c r="C1009" t="s">
        <v>5236</v>
      </c>
      <c r="D1009" t="s">
        <v>5237</v>
      </c>
      <c r="E1009">
        <v>1</v>
      </c>
      <c r="F1009" t="s">
        <v>41</v>
      </c>
      <c r="G1009">
        <v>20040731</v>
      </c>
      <c r="H1009" t="s">
        <v>5238</v>
      </c>
      <c r="I1009" t="s">
        <v>4999</v>
      </c>
      <c r="J1009" t="s">
        <v>5239</v>
      </c>
      <c r="K1009" t="s">
        <v>141</v>
      </c>
      <c r="L1009" t="s">
        <v>41</v>
      </c>
      <c r="M1009" t="s">
        <v>5240</v>
      </c>
      <c r="O1009" s="2" t="str">
        <f>IFERROR(IF($B1009="","",INDEX(所属情報!$E:$E,MATCH($A1009,所属情報!$A:$A,0))),"")</f>
        <v>Kyoto Univ.</v>
      </c>
      <c r="P1009" s="2" t="str">
        <f t="shared" si="45"/>
        <v>田口　晴海 (1)</v>
      </c>
      <c r="Q1009" s="2" t="str">
        <f t="shared" si="46"/>
        <v>ﾀｸﾞﾁ ﾊﾙﾐ</v>
      </c>
      <c r="R1009" s="2" t="str">
        <f t="shared" si="47"/>
        <v>TAGUCHI Harumi (04)</v>
      </c>
      <c r="S1009" s="2" t="str">
        <f>IFERROR(IF($F1009="","",INDEX(リスト!$C:$C,MATCH($F1009,リスト!$B:$B,0))),"")</f>
        <v>01</v>
      </c>
      <c r="T1009" s="2" t="str">
        <f>IFERROR(IF($K1009="","",INDEX(リスト!$F:$F,MATCH($K1009,リスト!$E:$E,0))),"")</f>
        <v>JPN</v>
      </c>
      <c r="U1009" s="2" t="str">
        <f>IF($B1009="","",RIGHT($G1009*1000+200+COUNTIF($G$2:$G1009,$G1009),9))</f>
        <v>040731201</v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>札幌北・北海道</v>
      </c>
    </row>
    <row r="1010" spans="1:22" x14ac:dyDescent="0.45">
      <c r="A1010" t="s">
        <v>5241</v>
      </c>
      <c r="B1010">
        <v>1017</v>
      </c>
      <c r="C1010" t="s">
        <v>5242</v>
      </c>
      <c r="D1010" t="s">
        <v>5243</v>
      </c>
      <c r="E1010">
        <v>1</v>
      </c>
      <c r="F1010" t="s">
        <v>968</v>
      </c>
      <c r="G1010">
        <v>20050717</v>
      </c>
      <c r="H1010" t="s">
        <v>5244</v>
      </c>
      <c r="I1010" t="s">
        <v>5245</v>
      </c>
      <c r="J1010" t="s">
        <v>5246</v>
      </c>
      <c r="K1010" t="s">
        <v>141</v>
      </c>
      <c r="L1010" t="s">
        <v>93</v>
      </c>
      <c r="M1010" t="s">
        <v>5247</v>
      </c>
      <c r="O1010" s="2" t="str">
        <f>IFERROR(IF($B1010="","",INDEX(所属情報!$E:$E,MATCH($A1010,所属情報!$A:$A,0))),"")</f>
        <v>St. Andrew's Univ.</v>
      </c>
      <c r="P1010" s="2" t="str">
        <f t="shared" si="45"/>
        <v>髙村　初菜 (1)</v>
      </c>
      <c r="Q1010" s="2" t="str">
        <f t="shared" si="46"/>
        <v>ﾀｶﾑﾗ ﾊﾂﾅ</v>
      </c>
      <c r="R1010" s="2" t="str">
        <f t="shared" si="47"/>
        <v>TAKAMURA Hatsuna (05)</v>
      </c>
      <c r="S1010" s="2" t="str">
        <f>IFERROR(IF($F1010="","",INDEX(リスト!$C:$C,MATCH($F1010,リスト!$B:$B,0))),"")</f>
        <v>49</v>
      </c>
      <c r="T1010" s="2" t="str">
        <f>IFERROR(IF($K1010="","",INDEX(リスト!$F:$F,MATCH($K1010,リスト!$E:$E,0))),"")</f>
        <v>JPN</v>
      </c>
      <c r="U1010" s="2" t="str">
        <f>IF($B1010="","",RIGHT($G1010*1000+200+COUNTIF($G$2:$G1010,$G1010),9))</f>
        <v>050717201</v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>登美丘・大　阪</v>
      </c>
    </row>
    <row r="1011" spans="1:22" x14ac:dyDescent="0.45">
      <c r="A1011" t="s">
        <v>5241</v>
      </c>
      <c r="B1011">
        <v>1018</v>
      </c>
      <c r="C1011" t="s">
        <v>5248</v>
      </c>
      <c r="D1011" t="s">
        <v>5249</v>
      </c>
      <c r="E1011">
        <v>1</v>
      </c>
      <c r="F1011" t="s">
        <v>968</v>
      </c>
      <c r="G1011">
        <v>20060213</v>
      </c>
      <c r="H1011" t="s">
        <v>5250</v>
      </c>
      <c r="I1011" t="s">
        <v>1890</v>
      </c>
      <c r="J1011" t="s">
        <v>2694</v>
      </c>
      <c r="K1011" t="s">
        <v>141</v>
      </c>
      <c r="L1011" t="s">
        <v>93</v>
      </c>
      <c r="M1011" t="s">
        <v>5251</v>
      </c>
      <c r="O1011" s="2" t="str">
        <f>IFERROR(IF($B1011="","",INDEX(所属情報!$E:$E,MATCH($A1011,所属情報!$A:$A,0))),"")</f>
        <v>St. Andrew's Univ.</v>
      </c>
      <c r="P1011" s="2" t="str">
        <f t="shared" si="45"/>
        <v>永島　紗菜 (1)</v>
      </c>
      <c r="Q1011" s="2" t="str">
        <f t="shared" si="46"/>
        <v>ﾅｶﾞｼﾏ ｻﾅ</v>
      </c>
      <c r="R1011" s="2" t="str">
        <f t="shared" si="47"/>
        <v>NAGASHIMA Sana (06)</v>
      </c>
      <c r="S1011" s="2" t="str">
        <f>IFERROR(IF($F1011="","",INDEX(リスト!$C:$C,MATCH($F1011,リスト!$B:$B,0))),"")</f>
        <v>49</v>
      </c>
      <c r="T1011" s="2" t="str">
        <f>IFERROR(IF($K1011="","",INDEX(リスト!$F:$F,MATCH($K1011,リスト!$E:$E,0))),"")</f>
        <v>JPN</v>
      </c>
      <c r="U1011" s="2" t="str">
        <f>IF($B1011="","",RIGHT($G1011*1000+200+COUNTIF($G$2:$G1011,$G1011),9))</f>
        <v>060213202</v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>堺・大　阪</v>
      </c>
    </row>
    <row r="1012" spans="1:22" x14ac:dyDescent="0.45">
      <c r="A1012" t="s">
        <v>5252</v>
      </c>
      <c r="B1012">
        <v>1019</v>
      </c>
      <c r="C1012" t="s">
        <v>5253</v>
      </c>
      <c r="D1012" t="s">
        <v>5254</v>
      </c>
      <c r="E1012">
        <v>1</v>
      </c>
      <c r="F1012" t="s">
        <v>93</v>
      </c>
      <c r="G1012">
        <v>20050619</v>
      </c>
      <c r="H1012" t="s">
        <v>5255</v>
      </c>
      <c r="I1012" t="s">
        <v>5256</v>
      </c>
      <c r="J1012" t="s">
        <v>1175</v>
      </c>
      <c r="K1012" t="s">
        <v>141</v>
      </c>
      <c r="L1012" t="s">
        <v>93</v>
      </c>
      <c r="M1012" t="s">
        <v>1352</v>
      </c>
      <c r="O1012" s="2" t="str">
        <f>IFERROR(IF($B1012="","",INDEX(所属情報!$E:$E,MATCH($A1012,所属情報!$A:$A,0))),"")</f>
        <v>Shiga Univ. of Medical Science</v>
      </c>
      <c r="P1012" s="2" t="str">
        <f t="shared" si="45"/>
        <v>北条　和花菜 (1)</v>
      </c>
      <c r="Q1012" s="2" t="str">
        <f t="shared" si="46"/>
        <v>ﾎｳｼﾞｮｳ ﾜｶﾅ</v>
      </c>
      <c r="R1012" s="2" t="str">
        <f t="shared" si="47"/>
        <v>HOJO Wakana (05)</v>
      </c>
      <c r="S1012" s="2" t="str">
        <f>IFERROR(IF($F1012="","",INDEX(リスト!$C:$C,MATCH($F1012,リスト!$B:$B,0))),"")</f>
        <v>27</v>
      </c>
      <c r="T1012" s="2" t="str">
        <f>IFERROR(IF($K1012="","",INDEX(リスト!$F:$F,MATCH($K1012,リスト!$E:$E,0))),"")</f>
        <v>JPN</v>
      </c>
      <c r="U1012" s="2" t="str">
        <f>IF($B1012="","",RIGHT($G1012*1000+200+COUNTIF($G$2:$G1012,$G1012),9))</f>
        <v>050619202</v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>近畿大附属・大　阪</v>
      </c>
    </row>
    <row r="1013" spans="1:22" x14ac:dyDescent="0.45">
      <c r="A1013" t="s">
        <v>3912</v>
      </c>
      <c r="B1013">
        <v>1020</v>
      </c>
      <c r="C1013" t="s">
        <v>3913</v>
      </c>
      <c r="D1013" t="s">
        <v>3914</v>
      </c>
      <c r="E1013">
        <v>6</v>
      </c>
      <c r="F1013" t="s">
        <v>93</v>
      </c>
      <c r="G1013">
        <v>19981207</v>
      </c>
      <c r="H1013" t="s">
        <v>5257</v>
      </c>
      <c r="I1013" t="s">
        <v>3916</v>
      </c>
      <c r="J1013" t="s">
        <v>1001</v>
      </c>
      <c r="K1013" t="s">
        <v>141</v>
      </c>
      <c r="L1013" t="s">
        <v>89</v>
      </c>
      <c r="M1013" t="s">
        <v>3917</v>
      </c>
      <c r="O1013" s="2" t="str">
        <f>IFERROR(IF($B1013="","",INDEX(所属情報!$E:$E,MATCH($A1013,所属情報!$A:$A,0))),"")</f>
        <v>Kansai Medical Univ.</v>
      </c>
      <c r="P1013" s="2" t="str">
        <f t="shared" si="45"/>
        <v>大道　優薫 (6)</v>
      </c>
      <c r="Q1013" s="2" t="str">
        <f t="shared" si="46"/>
        <v>ｵｵﾐﾁ ﾕｳｶ</v>
      </c>
      <c r="R1013" s="2" t="str">
        <f t="shared" si="47"/>
        <v>OMICHI Yuka (98)</v>
      </c>
      <c r="S1013" s="2" t="str">
        <f>IFERROR(IF($F1013="","",INDEX(リスト!$C:$C,MATCH($F1013,リスト!$B:$B,0))),"")</f>
        <v>27</v>
      </c>
      <c r="T1013" s="2" t="str">
        <f>IFERROR(IF($K1013="","",INDEX(リスト!$F:$F,MATCH($K1013,リスト!$E:$E,0))),"")</f>
        <v>JPN</v>
      </c>
      <c r="U1013" s="2" t="str">
        <f>IF($B1013="","",RIGHT($G1013*1000+200+COUNTIF($G$2:$G1013,$G1013),9))</f>
        <v>981207202</v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>膳所・滋　賀</v>
      </c>
    </row>
    <row r="1014" spans="1:22" x14ac:dyDescent="0.45">
      <c r="A1014" t="s">
        <v>3912</v>
      </c>
      <c r="B1014">
        <v>1021</v>
      </c>
      <c r="C1014" t="s">
        <v>3923</v>
      </c>
      <c r="D1014" t="s">
        <v>3924</v>
      </c>
      <c r="E1014">
        <v>6</v>
      </c>
      <c r="F1014" t="s">
        <v>93</v>
      </c>
      <c r="G1014">
        <v>19990127</v>
      </c>
      <c r="H1014" t="s">
        <v>5258</v>
      </c>
      <c r="I1014" t="s">
        <v>3926</v>
      </c>
      <c r="J1014" t="s">
        <v>1848</v>
      </c>
      <c r="K1014" t="s">
        <v>141</v>
      </c>
      <c r="L1014" t="s">
        <v>85</v>
      </c>
      <c r="M1014" t="s">
        <v>1367</v>
      </c>
      <c r="O1014" s="2" t="str">
        <f>IFERROR(IF($B1014="","",INDEX(所属情報!$E:$E,MATCH($A1014,所属情報!$A:$A,0))),"")</f>
        <v>Kansai Medical Univ.</v>
      </c>
      <c r="P1014" s="2" t="str">
        <f t="shared" si="45"/>
        <v>佐々木　ひかり (6)</v>
      </c>
      <c r="Q1014" s="2" t="str">
        <f t="shared" si="46"/>
        <v>ｻｻｷ ﾋｶﾘ</v>
      </c>
      <c r="R1014" s="2" t="str">
        <f t="shared" si="47"/>
        <v>SASAKI Hikari (99)</v>
      </c>
      <c r="S1014" s="2" t="str">
        <f>IFERROR(IF($F1014="","",INDEX(リスト!$C:$C,MATCH($F1014,リスト!$B:$B,0))),"")</f>
        <v>27</v>
      </c>
      <c r="T1014" s="2" t="str">
        <f>IFERROR(IF($K1014="","",INDEX(リスト!$F:$F,MATCH($K1014,リスト!$E:$E,0))),"")</f>
        <v>JPN</v>
      </c>
      <c r="U1014" s="2" t="str">
        <f>IF($B1014="","",RIGHT($G1014*1000+200+COUNTIF($G$2:$G1014,$G1014),9))</f>
        <v>990127202</v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>向陽・愛　知</v>
      </c>
    </row>
    <row r="1015" spans="1:22" x14ac:dyDescent="0.45">
      <c r="A1015" t="s">
        <v>3912</v>
      </c>
      <c r="B1015">
        <v>1022</v>
      </c>
      <c r="C1015" t="s">
        <v>3927</v>
      </c>
      <c r="D1015" t="s">
        <v>3928</v>
      </c>
      <c r="E1015">
        <v>6</v>
      </c>
      <c r="F1015" t="s">
        <v>93</v>
      </c>
      <c r="G1015">
        <v>19990113</v>
      </c>
      <c r="H1015" t="s">
        <v>5259</v>
      </c>
      <c r="I1015" t="s">
        <v>3930</v>
      </c>
      <c r="J1015" t="s">
        <v>828</v>
      </c>
      <c r="K1015" t="s">
        <v>141</v>
      </c>
      <c r="L1015" t="s">
        <v>93</v>
      </c>
      <c r="M1015" t="s">
        <v>3931</v>
      </c>
      <c r="O1015" s="2" t="str">
        <f>IFERROR(IF($B1015="","",INDEX(所属情報!$E:$E,MATCH($A1015,所属情報!$A:$A,0))),"")</f>
        <v>Kansai Medical Univ.</v>
      </c>
      <c r="P1015" s="2" t="str">
        <f t="shared" si="45"/>
        <v>留守　悠 (6)</v>
      </c>
      <c r="Q1015" s="2" t="str">
        <f t="shared" si="46"/>
        <v>ﾄﾒﾓﾘ ﾕｳ</v>
      </c>
      <c r="R1015" s="2" t="str">
        <f t="shared" si="47"/>
        <v>TOMEMORI Yu (99)</v>
      </c>
      <c r="S1015" s="2" t="str">
        <f>IFERROR(IF($F1015="","",INDEX(リスト!$C:$C,MATCH($F1015,リスト!$B:$B,0))),"")</f>
        <v>27</v>
      </c>
      <c r="T1015" s="2" t="str">
        <f>IFERROR(IF($K1015="","",INDEX(リスト!$F:$F,MATCH($K1015,リスト!$E:$E,0))),"")</f>
        <v>JPN</v>
      </c>
      <c r="U1015" s="2" t="str">
        <f>IF($B1015="","",RIGHT($G1015*1000+200+COUNTIF($G$2:$G1015,$G1015),9))</f>
        <v>990113202</v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>帝塚山学院泉ケ丘・大　阪</v>
      </c>
    </row>
    <row r="1016" spans="1:22" x14ac:dyDescent="0.45">
      <c r="A1016" t="s">
        <v>3912</v>
      </c>
      <c r="B1016">
        <v>1023</v>
      </c>
      <c r="C1016" t="s">
        <v>5260</v>
      </c>
      <c r="D1016" t="s">
        <v>3919</v>
      </c>
      <c r="E1016">
        <v>5</v>
      </c>
      <c r="F1016" t="s">
        <v>93</v>
      </c>
      <c r="G1016">
        <v>20000308</v>
      </c>
      <c r="H1016" t="s">
        <v>5261</v>
      </c>
      <c r="I1016" t="s">
        <v>3921</v>
      </c>
      <c r="J1016" t="s">
        <v>1629</v>
      </c>
      <c r="K1016" t="s">
        <v>141</v>
      </c>
      <c r="L1016" t="s">
        <v>65</v>
      </c>
      <c r="M1016" t="s">
        <v>3922</v>
      </c>
      <c r="O1016" s="2" t="str">
        <f>IFERROR(IF($B1016="","",INDEX(所属情報!$E:$E,MATCH($A1016,所属情報!$A:$A,0))),"")</f>
        <v>Kansai Medical Univ.</v>
      </c>
      <c r="P1016" s="2" t="str">
        <f t="shared" si="45"/>
        <v>亀ヶ谷　舞 (5)</v>
      </c>
      <c r="Q1016" s="2" t="str">
        <f t="shared" si="46"/>
        <v>ｶﾒｶﾞﾔ ﾏｲ</v>
      </c>
      <c r="R1016" s="2" t="str">
        <f t="shared" si="47"/>
        <v>KAMEGAYA Mai (00)</v>
      </c>
      <c r="S1016" s="2" t="str">
        <f>IFERROR(IF($F1016="","",INDEX(リスト!$C:$C,MATCH($F1016,リスト!$B:$B,0))),"")</f>
        <v>27</v>
      </c>
      <c r="T1016" s="2" t="str">
        <f>IFERROR(IF($K1016="","",INDEX(リスト!$F:$F,MATCH($K1016,リスト!$E:$E,0))),"")</f>
        <v>JPN</v>
      </c>
      <c r="U1016" s="2" t="str">
        <f>IF($B1016="","",RIGHT($G1016*1000+200+COUNTIF($G$2:$G1016,$G1016),9))</f>
        <v>000308202</v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>玉川学園・東　京</v>
      </c>
    </row>
    <row r="1017" spans="1:22" x14ac:dyDescent="0.45">
      <c r="A1017" t="s">
        <v>3912</v>
      </c>
      <c r="B1017">
        <v>1024</v>
      </c>
      <c r="C1017" t="s">
        <v>3941</v>
      </c>
      <c r="D1017" t="s">
        <v>3942</v>
      </c>
      <c r="E1017">
        <v>4</v>
      </c>
      <c r="F1017" t="s">
        <v>93</v>
      </c>
      <c r="G1017">
        <v>20020825</v>
      </c>
      <c r="H1017" t="s">
        <v>5262</v>
      </c>
      <c r="I1017" t="s">
        <v>3944</v>
      </c>
      <c r="J1017" t="s">
        <v>997</v>
      </c>
      <c r="K1017" t="s">
        <v>141</v>
      </c>
      <c r="L1017" t="s">
        <v>93</v>
      </c>
      <c r="M1017" t="s">
        <v>3945</v>
      </c>
      <c r="O1017" s="2" t="str">
        <f>IFERROR(IF($B1017="","",INDEX(所属情報!$E:$E,MATCH($A1017,所属情報!$A:$A,0))),"")</f>
        <v>Kansai Medical Univ.</v>
      </c>
      <c r="P1017" s="2" t="str">
        <f t="shared" si="45"/>
        <v>田邊　美空 (4)</v>
      </c>
      <c r="Q1017" s="2" t="str">
        <f t="shared" si="46"/>
        <v>ﾀﾅﾍﾞ ﾐｸ</v>
      </c>
      <c r="R1017" s="2" t="str">
        <f t="shared" si="47"/>
        <v>TANABE Miku (02)</v>
      </c>
      <c r="S1017" s="2" t="str">
        <f>IFERROR(IF($F1017="","",INDEX(リスト!$C:$C,MATCH($F1017,リスト!$B:$B,0))),"")</f>
        <v>27</v>
      </c>
      <c r="T1017" s="2" t="str">
        <f>IFERROR(IF($K1017="","",INDEX(リスト!$F:$F,MATCH($K1017,リスト!$E:$E,0))),"")</f>
        <v>JPN</v>
      </c>
      <c r="U1017" s="2" t="str">
        <f>IF($B1017="","",RIGHT($G1017*1000+200+COUNTIF($G$2:$G1017,$G1017),9))</f>
        <v>020825203</v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>寝屋川・大　阪</v>
      </c>
    </row>
    <row r="1018" spans="1:22" x14ac:dyDescent="0.45">
      <c r="A1018" t="s">
        <v>3912</v>
      </c>
      <c r="B1018">
        <v>1025</v>
      </c>
      <c r="C1018" t="s">
        <v>3951</v>
      </c>
      <c r="D1018" t="s">
        <v>744</v>
      </c>
      <c r="E1018">
        <v>4</v>
      </c>
      <c r="F1018" t="s">
        <v>93</v>
      </c>
      <c r="G1018">
        <v>20030105</v>
      </c>
      <c r="H1018" t="s">
        <v>5263</v>
      </c>
      <c r="I1018" t="s">
        <v>746</v>
      </c>
      <c r="J1018" t="s">
        <v>747</v>
      </c>
      <c r="K1018" t="s">
        <v>141</v>
      </c>
      <c r="L1018" t="s">
        <v>95</v>
      </c>
      <c r="M1018" t="s">
        <v>737</v>
      </c>
      <c r="O1018" s="2" t="str">
        <f>IFERROR(IF($B1018="","",INDEX(所属情報!$E:$E,MATCH($A1018,所属情報!$A:$A,0))),"")</f>
        <v>Kansai Medical Univ.</v>
      </c>
      <c r="P1018" s="2" t="str">
        <f t="shared" si="45"/>
        <v>渡邉　美沙希 (4)</v>
      </c>
      <c r="Q1018" s="2" t="str">
        <f t="shared" si="46"/>
        <v>ﾜﾀﾅﾍﾞ ﾐｻｷ</v>
      </c>
      <c r="R1018" s="2" t="str">
        <f t="shared" si="47"/>
        <v>WATANABE Misaki (03)</v>
      </c>
      <c r="S1018" s="2" t="str">
        <f>IFERROR(IF($F1018="","",INDEX(リスト!$C:$C,MATCH($F1018,リスト!$B:$B,0))),"")</f>
        <v>27</v>
      </c>
      <c r="T1018" s="2" t="str">
        <f>IFERROR(IF($K1018="","",INDEX(リスト!$F:$F,MATCH($K1018,リスト!$E:$E,0))),"")</f>
        <v>JPN</v>
      </c>
      <c r="U1018" s="2" t="str">
        <f>IF($B1018="","",RIGHT($G1018*1000+200+COUNTIF($G$2:$G1018,$G1018),9))</f>
        <v>030105202</v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>市立尼崎・兵　庫</v>
      </c>
    </row>
    <row r="1019" spans="1:22" x14ac:dyDescent="0.45">
      <c r="A1019" t="s">
        <v>3912</v>
      </c>
      <c r="B1019">
        <v>1026</v>
      </c>
      <c r="C1019" t="s">
        <v>3953</v>
      </c>
      <c r="D1019" t="s">
        <v>3954</v>
      </c>
      <c r="E1019">
        <v>3</v>
      </c>
      <c r="F1019" t="s">
        <v>93</v>
      </c>
      <c r="G1019">
        <v>20020125</v>
      </c>
      <c r="H1019" t="s">
        <v>5264</v>
      </c>
      <c r="I1019" t="s">
        <v>706</v>
      </c>
      <c r="J1019" t="s">
        <v>3040</v>
      </c>
      <c r="K1019" t="s">
        <v>141</v>
      </c>
      <c r="L1019" t="s">
        <v>93</v>
      </c>
      <c r="M1019" t="s">
        <v>2415</v>
      </c>
      <c r="O1019" s="2" t="str">
        <f>IFERROR(IF($B1019="","",INDEX(所属情報!$E:$E,MATCH($A1019,所属情報!$A:$A,0))),"")</f>
        <v>Kansai Medical Univ.</v>
      </c>
      <c r="P1019" s="2" t="str">
        <f t="shared" si="45"/>
        <v>西川　愛美 (3)</v>
      </c>
      <c r="Q1019" s="2" t="str">
        <f t="shared" si="46"/>
        <v>ﾆｼｶﾜ ｱｲﾐ</v>
      </c>
      <c r="R1019" s="2" t="str">
        <f t="shared" si="47"/>
        <v>NISHIKAWA Aimi (02)</v>
      </c>
      <c r="S1019" s="2" t="str">
        <f>IFERROR(IF($F1019="","",INDEX(リスト!$C:$C,MATCH($F1019,リスト!$B:$B,0))),"")</f>
        <v>27</v>
      </c>
      <c r="T1019" s="2" t="str">
        <f>IFERROR(IF($K1019="","",INDEX(リスト!$F:$F,MATCH($K1019,リスト!$E:$E,0))),"")</f>
        <v>JPN</v>
      </c>
      <c r="U1019" s="2" t="str">
        <f>IF($B1019="","",RIGHT($G1019*1000+200+COUNTIF($G$2:$G1019,$G1019),9))</f>
        <v>020125203</v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>岸和田・大　阪</v>
      </c>
    </row>
    <row r="1020" spans="1:22" x14ac:dyDescent="0.45">
      <c r="A1020" t="s">
        <v>3912</v>
      </c>
      <c r="B1020">
        <v>1027</v>
      </c>
      <c r="C1020" t="s">
        <v>3956</v>
      </c>
      <c r="D1020" t="s">
        <v>3957</v>
      </c>
      <c r="E1020">
        <v>3</v>
      </c>
      <c r="F1020" t="s">
        <v>93</v>
      </c>
      <c r="G1020">
        <v>20021021</v>
      </c>
      <c r="H1020" t="s">
        <v>5265</v>
      </c>
      <c r="I1020" t="s">
        <v>3538</v>
      </c>
      <c r="J1020" t="s">
        <v>1253</v>
      </c>
      <c r="K1020" t="s">
        <v>141</v>
      </c>
      <c r="L1020" t="s">
        <v>95</v>
      </c>
      <c r="M1020" t="s">
        <v>3959</v>
      </c>
      <c r="O1020" s="2" t="str">
        <f>IFERROR(IF($B1020="","",INDEX(所属情報!$E:$E,MATCH($A1020,所属情報!$A:$A,0))),"")</f>
        <v>Kansai Medical Univ.</v>
      </c>
      <c r="P1020" s="2" t="str">
        <f t="shared" si="45"/>
        <v>山口　紗季 (3)</v>
      </c>
      <c r="Q1020" s="2" t="str">
        <f t="shared" si="46"/>
        <v>ﾔﾏｸﾞﾁ ｻｷ</v>
      </c>
      <c r="R1020" s="2" t="str">
        <f t="shared" si="47"/>
        <v>YAMAGUCHI Saki (02)</v>
      </c>
      <c r="S1020" s="2" t="str">
        <f>IFERROR(IF($F1020="","",INDEX(リスト!$C:$C,MATCH($F1020,リスト!$B:$B,0))),"")</f>
        <v>27</v>
      </c>
      <c r="T1020" s="2" t="str">
        <f>IFERROR(IF($K1020="","",INDEX(リスト!$F:$F,MATCH($K1020,リスト!$E:$E,0))),"")</f>
        <v>JPN</v>
      </c>
      <c r="U1020" s="2" t="str">
        <f>IF($B1020="","",RIGHT($G1020*1000+200+COUNTIF($G$2:$G1020,$G1020),9))</f>
        <v>021021204</v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>神戸女学院・兵　庫</v>
      </c>
    </row>
    <row r="1021" spans="1:22" x14ac:dyDescent="0.45">
      <c r="A1021" t="s">
        <v>3912</v>
      </c>
      <c r="B1021">
        <v>1028</v>
      </c>
      <c r="C1021" t="s">
        <v>3960</v>
      </c>
      <c r="D1021" t="s">
        <v>3961</v>
      </c>
      <c r="E1021">
        <v>2</v>
      </c>
      <c r="F1021" t="s">
        <v>93</v>
      </c>
      <c r="G1021">
        <v>20040613</v>
      </c>
      <c r="H1021" t="s">
        <v>5266</v>
      </c>
      <c r="I1021" t="s">
        <v>861</v>
      </c>
      <c r="J1021" t="s">
        <v>2224</v>
      </c>
      <c r="K1021" t="s">
        <v>141</v>
      </c>
      <c r="L1021" t="s">
        <v>93</v>
      </c>
      <c r="M1021" t="s">
        <v>3963</v>
      </c>
      <c r="O1021" s="2" t="str">
        <f>IFERROR(IF($B1021="","",INDEX(所属情報!$E:$E,MATCH($A1021,所属情報!$A:$A,0))),"")</f>
        <v>Kansai Medical Univ.</v>
      </c>
      <c r="P1021" s="2" t="str">
        <f t="shared" si="45"/>
        <v>近藤　心響 (2)</v>
      </c>
      <c r="Q1021" s="2" t="str">
        <f t="shared" si="46"/>
        <v>ｺﾝﾄﾞｳ ｺｺﾈ</v>
      </c>
      <c r="R1021" s="2" t="str">
        <f t="shared" si="47"/>
        <v>KONDO Kokone (04)</v>
      </c>
      <c r="S1021" s="2" t="str">
        <f>IFERROR(IF($F1021="","",INDEX(リスト!$C:$C,MATCH($F1021,リスト!$B:$B,0))),"")</f>
        <v>27</v>
      </c>
      <c r="T1021" s="2" t="str">
        <f>IFERROR(IF($K1021="","",INDEX(リスト!$F:$F,MATCH($K1021,リスト!$E:$E,0))),"")</f>
        <v>JPN</v>
      </c>
      <c r="U1021" s="2" t="str">
        <f>IF($B1021="","",RIGHT($G1021*1000+200+COUNTIF($G$2:$G1021,$G1021),9))</f>
        <v>040613202</v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>初芝富田林・大　阪</v>
      </c>
    </row>
    <row r="1022" spans="1:22" x14ac:dyDescent="0.45">
      <c r="A1022" t="s">
        <v>3912</v>
      </c>
      <c r="B1022">
        <v>1029</v>
      </c>
      <c r="C1022" t="s">
        <v>3964</v>
      </c>
      <c r="D1022" t="s">
        <v>3965</v>
      </c>
      <c r="E1022">
        <v>2</v>
      </c>
      <c r="F1022" t="s">
        <v>93</v>
      </c>
      <c r="G1022">
        <v>20041011</v>
      </c>
      <c r="H1022" t="s">
        <v>5267</v>
      </c>
      <c r="I1022" t="s">
        <v>1813</v>
      </c>
      <c r="J1022" t="s">
        <v>707</v>
      </c>
      <c r="K1022" t="s">
        <v>141</v>
      </c>
      <c r="L1022" t="s">
        <v>95</v>
      </c>
      <c r="M1022" t="s">
        <v>1284</v>
      </c>
      <c r="O1022" s="2" t="str">
        <f>IFERROR(IF($B1022="","",INDEX(所属情報!$E:$E,MATCH($A1022,所属情報!$A:$A,0))),"")</f>
        <v>Kansai Medical Univ.</v>
      </c>
      <c r="P1022" s="2" t="str">
        <f t="shared" si="45"/>
        <v>進藤　彩花 (2)</v>
      </c>
      <c r="Q1022" s="2" t="str">
        <f t="shared" si="46"/>
        <v>ｼﾝﾄﾞｳ ｻﾔｶ</v>
      </c>
      <c r="R1022" s="2" t="str">
        <f t="shared" si="47"/>
        <v>SHINDO Sayaka (04)</v>
      </c>
      <c r="S1022" s="2" t="str">
        <f>IFERROR(IF($F1022="","",INDEX(リスト!$C:$C,MATCH($F1022,リスト!$B:$B,0))),"")</f>
        <v>27</v>
      </c>
      <c r="T1022" s="2" t="str">
        <f>IFERROR(IF($K1022="","",INDEX(リスト!$F:$F,MATCH($K1022,リスト!$E:$E,0))),"")</f>
        <v>JPN</v>
      </c>
      <c r="U1022" s="2" t="str">
        <f>IF($B1022="","",RIGHT($G1022*1000+200+COUNTIF($G$2:$G1022,$G1022),9))</f>
        <v>041011202</v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>淡路三原・兵　庫</v>
      </c>
    </row>
    <row r="1023" spans="1:22" x14ac:dyDescent="0.45">
      <c r="A1023" t="s">
        <v>4243</v>
      </c>
      <c r="B1023">
        <v>1030</v>
      </c>
      <c r="C1023" t="s">
        <v>5268</v>
      </c>
      <c r="D1023" t="s">
        <v>5269</v>
      </c>
      <c r="E1023">
        <v>1</v>
      </c>
      <c r="F1023" t="s">
        <v>95</v>
      </c>
      <c r="G1023">
        <v>20060121</v>
      </c>
      <c r="H1023" t="s">
        <v>5270</v>
      </c>
      <c r="I1023" t="s">
        <v>2105</v>
      </c>
      <c r="J1023" t="s">
        <v>3817</v>
      </c>
      <c r="K1023" t="s">
        <v>141</v>
      </c>
      <c r="L1023" t="s">
        <v>95</v>
      </c>
      <c r="M1023" t="s">
        <v>1970</v>
      </c>
      <c r="O1023" s="2" t="str">
        <f>IFERROR(IF($B1023="","",INDEX(所属情報!$E:$E,MATCH($A1023,所属情報!$A:$A,0))),"")</f>
        <v>Kobe Pharmaceutical Univ.</v>
      </c>
      <c r="P1023" s="2" t="str">
        <f t="shared" si="45"/>
        <v>宮武　萌珠 (1)</v>
      </c>
      <c r="Q1023" s="2" t="str">
        <f t="shared" si="46"/>
        <v>ﾐﾔﾀｹ ﾒｸﾞﾐ</v>
      </c>
      <c r="R1023" s="2" t="str">
        <f t="shared" si="47"/>
        <v>MIYATAKE Megumi (06)</v>
      </c>
      <c r="S1023" s="2" t="str">
        <f>IFERROR(IF($F1023="","",INDEX(リスト!$C:$C,MATCH($F1023,リスト!$B:$B,0))),"")</f>
        <v>28</v>
      </c>
      <c r="T1023" s="2" t="str">
        <f>IFERROR(IF($K1023="","",INDEX(リスト!$F:$F,MATCH($K1023,リスト!$E:$E,0))),"")</f>
        <v>JPN</v>
      </c>
      <c r="U1023" s="2" t="str">
        <f>IF($B1023="","",RIGHT($G1023*1000+200+COUNTIF($G$2:$G1023,$G1023),9))</f>
        <v>060121201</v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>夢野台・兵　庫</v>
      </c>
    </row>
    <row r="1024" spans="1:22" x14ac:dyDescent="0.45">
      <c r="A1024" t="s">
        <v>4468</v>
      </c>
      <c r="B1024">
        <v>1031</v>
      </c>
      <c r="C1024" t="s">
        <v>5271</v>
      </c>
      <c r="D1024" t="s">
        <v>5272</v>
      </c>
      <c r="E1024">
        <v>1</v>
      </c>
      <c r="F1024" t="s">
        <v>968</v>
      </c>
      <c r="G1024">
        <v>20050611</v>
      </c>
      <c r="H1024" t="s">
        <v>5273</v>
      </c>
      <c r="I1024" t="s">
        <v>1489</v>
      </c>
      <c r="J1024" t="s">
        <v>5274</v>
      </c>
      <c r="K1024" t="s">
        <v>141</v>
      </c>
      <c r="L1024" t="s">
        <v>93</v>
      </c>
      <c r="M1024" t="s">
        <v>1185</v>
      </c>
      <c r="O1024" s="2" t="str">
        <f>IFERROR(IF($B1024="","",INDEX(所属情報!$E:$E,MATCH($A1024,所属情報!$A:$A,0))),"")</f>
        <v>Yamato Univ.</v>
      </c>
      <c r="P1024" s="2" t="str">
        <f t="shared" si="45"/>
        <v>清水　未理 (1)</v>
      </c>
      <c r="Q1024" s="2" t="str">
        <f t="shared" si="46"/>
        <v>ｼﾐｽﾞ ﾐﾘ</v>
      </c>
      <c r="R1024" s="2" t="str">
        <f t="shared" si="47"/>
        <v>SHIMIZU Miri (05)</v>
      </c>
      <c r="S1024" s="2" t="str">
        <f>IFERROR(IF($F1024="","",INDEX(リスト!$C:$C,MATCH($F1024,リスト!$B:$B,0))),"")</f>
        <v>49</v>
      </c>
      <c r="T1024" s="2" t="str">
        <f>IFERROR(IF($K1024="","",INDEX(リスト!$F:$F,MATCH($K1024,リスト!$E:$E,0))),"")</f>
        <v>JPN</v>
      </c>
      <c r="U1024" s="2" t="str">
        <f>IF($B1024="","",RIGHT($G1024*1000+200+COUNTIF($G$2:$G1024,$G1024),9))</f>
        <v>050611201</v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>大阪・大　阪</v>
      </c>
    </row>
    <row r="1025" spans="1:22" x14ac:dyDescent="0.45">
      <c r="A1025" t="s">
        <v>4468</v>
      </c>
      <c r="B1025">
        <v>1032</v>
      </c>
      <c r="C1025" t="s">
        <v>5275</v>
      </c>
      <c r="D1025" t="s">
        <v>5276</v>
      </c>
      <c r="E1025">
        <v>1</v>
      </c>
      <c r="F1025" t="s">
        <v>968</v>
      </c>
      <c r="G1025">
        <v>20050606</v>
      </c>
      <c r="H1025" t="s">
        <v>5277</v>
      </c>
      <c r="I1025" t="s">
        <v>5278</v>
      </c>
      <c r="J1025" t="s">
        <v>2034</v>
      </c>
      <c r="K1025" t="s">
        <v>141</v>
      </c>
      <c r="L1025" t="s">
        <v>93</v>
      </c>
      <c r="M1025" t="s">
        <v>1185</v>
      </c>
      <c r="O1025" s="2" t="str">
        <f>IFERROR(IF($B1025="","",INDEX(所属情報!$E:$E,MATCH($A1025,所属情報!$A:$A,0))),"")</f>
        <v>Yamato Univ.</v>
      </c>
      <c r="P1025" s="2" t="str">
        <f t="shared" si="45"/>
        <v>西園　渚 (1)</v>
      </c>
      <c r="Q1025" s="2" t="str">
        <f t="shared" si="46"/>
        <v>ﾆｼｿﾞﾉ ﾅｷﾞｻ</v>
      </c>
      <c r="R1025" s="2" t="str">
        <f t="shared" si="47"/>
        <v>NISHIZONO Nagisa (05)</v>
      </c>
      <c r="S1025" s="2" t="str">
        <f>IFERROR(IF($F1025="","",INDEX(リスト!$C:$C,MATCH($F1025,リスト!$B:$B,0))),"")</f>
        <v>49</v>
      </c>
      <c r="T1025" s="2" t="str">
        <f>IFERROR(IF($K1025="","",INDEX(リスト!$F:$F,MATCH($K1025,リスト!$E:$E,0))),"")</f>
        <v>JPN</v>
      </c>
      <c r="U1025" s="2" t="str">
        <f>IF($B1025="","",RIGHT($G1025*1000+200+COUNTIF($G$2:$G1025,$G1025),9))</f>
        <v>050606202</v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>大阪・大　阪</v>
      </c>
    </row>
    <row r="1026" spans="1:22" x14ac:dyDescent="0.45">
      <c r="A1026" t="s">
        <v>4468</v>
      </c>
      <c r="B1026">
        <v>1033</v>
      </c>
      <c r="C1026" t="s">
        <v>5279</v>
      </c>
      <c r="D1026" t="s">
        <v>5280</v>
      </c>
      <c r="E1026">
        <v>1</v>
      </c>
      <c r="F1026" t="s">
        <v>968</v>
      </c>
      <c r="G1026">
        <v>20051229</v>
      </c>
      <c r="H1026" t="s">
        <v>5281</v>
      </c>
      <c r="I1026" t="s">
        <v>5282</v>
      </c>
      <c r="J1026" t="s">
        <v>1244</v>
      </c>
      <c r="K1026" t="s">
        <v>141</v>
      </c>
      <c r="L1026" t="s">
        <v>93</v>
      </c>
      <c r="M1026" t="s">
        <v>5283</v>
      </c>
      <c r="O1026" s="2" t="str">
        <f>IFERROR(IF($B1026="","",INDEX(所属情報!$E:$E,MATCH($A1026,所属情報!$A:$A,0))),"")</f>
        <v>Yamato Univ.</v>
      </c>
      <c r="P1026" s="2" t="str">
        <f t="shared" si="45"/>
        <v>井ノ本　千晴 (1)</v>
      </c>
      <c r="Q1026" s="2" t="str">
        <f t="shared" si="46"/>
        <v>ｲﾉﾓﾄ ﾁﾊﾙ</v>
      </c>
      <c r="R1026" s="2" t="str">
        <f t="shared" si="47"/>
        <v>INOMOTO Chiharu (05)</v>
      </c>
      <c r="S1026" s="2" t="str">
        <f>IFERROR(IF($F1026="","",INDEX(リスト!$C:$C,MATCH($F1026,リスト!$B:$B,0))),"")</f>
        <v>49</v>
      </c>
      <c r="T1026" s="2" t="str">
        <f>IFERROR(IF($K1026="","",INDEX(リスト!$F:$F,MATCH($K1026,リスト!$E:$E,0))),"")</f>
        <v>JPN</v>
      </c>
      <c r="U1026" s="2" t="str">
        <f>IF($B1026="","",RIGHT($G1026*1000+200+COUNTIF($G$2:$G1026,$G1026),9))</f>
        <v>051229201</v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>清教学園・大　阪</v>
      </c>
    </row>
    <row r="1027" spans="1:22" x14ac:dyDescent="0.45">
      <c r="A1027" t="s">
        <v>2462</v>
      </c>
      <c r="B1027">
        <v>1034</v>
      </c>
      <c r="C1027" t="s">
        <v>5284</v>
      </c>
      <c r="D1027" t="s">
        <v>5285</v>
      </c>
      <c r="E1027">
        <v>1</v>
      </c>
      <c r="F1027" t="s">
        <v>95</v>
      </c>
      <c r="G1027">
        <v>20060106</v>
      </c>
      <c r="I1027" t="s">
        <v>5286</v>
      </c>
      <c r="J1027" t="s">
        <v>839</v>
      </c>
      <c r="K1027" t="s">
        <v>141</v>
      </c>
      <c r="L1027" t="s">
        <v>95</v>
      </c>
      <c r="M1027" t="s">
        <v>2451</v>
      </c>
      <c r="O1027" s="2" t="str">
        <f>IFERROR(IF($B1027="","",INDEX(所属情報!$E:$E,MATCH($A1027,所属情報!$A:$A,0))),"")</f>
        <v>Doshisha Univ.</v>
      </c>
      <c r="P1027" s="2" t="str">
        <f t="shared" ref="P1027:P1090" si="48">IF($C1027="","",IF($E1027="",$C1027,$C1027&amp;" ("&amp;$E1027&amp;")"))</f>
        <v>平井　彩音 (1)</v>
      </c>
      <c r="Q1027" s="2" t="str">
        <f t="shared" ref="Q1027:Q1090" si="49">IF($D1027="","",ASC($D1027))</f>
        <v>ﾋﾗｲ ｱﾔﾈ</v>
      </c>
      <c r="R1027" s="2" t="str">
        <f t="shared" ref="R1027:R1090" si="50">IF($I1027="","",UPPER($I1027)&amp;" "&amp;UPPER(LEFT($J1027,1))&amp;LOWER(RIGHT($J1027,LEN($J1027)-1))&amp;" ("&amp;MID($G1027,3,2)&amp;")")</f>
        <v>HIRAI Ayane (06)</v>
      </c>
      <c r="S1027" s="2" t="str">
        <f>IFERROR(IF($F1027="","",INDEX(リスト!$C:$C,MATCH($F1027,リスト!$B:$B,0))),"")</f>
        <v>28</v>
      </c>
      <c r="T1027" s="2" t="str">
        <f>IFERROR(IF($K1027="","",INDEX(リスト!$F:$F,MATCH($K1027,リスト!$E:$E,0))),"")</f>
        <v>JPN</v>
      </c>
      <c r="U1027" s="2" t="str">
        <f>IF($B1027="","",RIGHT($G1027*1000+200+COUNTIF($G$2:$G1027,$G1027),9))</f>
        <v>060106201</v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>雲雀丘学園・兵　庫</v>
      </c>
    </row>
    <row r="1028" spans="1:22" x14ac:dyDescent="0.45">
      <c r="A1028" t="s">
        <v>2462</v>
      </c>
      <c r="B1028">
        <v>1035</v>
      </c>
      <c r="C1028" t="s">
        <v>5287</v>
      </c>
      <c r="D1028" t="s">
        <v>5288</v>
      </c>
      <c r="E1028">
        <v>1</v>
      </c>
      <c r="F1028" t="s">
        <v>97</v>
      </c>
      <c r="G1028">
        <v>20050926</v>
      </c>
      <c r="I1028" t="s">
        <v>5289</v>
      </c>
      <c r="J1028" t="s">
        <v>1263</v>
      </c>
      <c r="K1028" t="s">
        <v>141</v>
      </c>
      <c r="L1028" t="s">
        <v>97</v>
      </c>
      <c r="M1028" t="s">
        <v>5290</v>
      </c>
      <c r="O1028" s="2" t="str">
        <f>IFERROR(IF($B1028="","",INDEX(所属情報!$E:$E,MATCH($A1028,所属情報!$A:$A,0))),"")</f>
        <v>Doshisha Univ.</v>
      </c>
      <c r="P1028" s="2" t="str">
        <f t="shared" si="48"/>
        <v>瀬田　彩葉 (1)</v>
      </c>
      <c r="Q1028" s="2" t="str">
        <f t="shared" si="49"/>
        <v>ｾﾀ ｲﾛﾊ</v>
      </c>
      <c r="R1028" s="2" t="str">
        <f t="shared" si="50"/>
        <v>SETA Iroha (05)</v>
      </c>
      <c r="S1028" s="2" t="str">
        <f>IFERROR(IF($F1028="","",INDEX(リスト!$C:$C,MATCH($F1028,リスト!$B:$B,0))),"")</f>
        <v>29</v>
      </c>
      <c r="T1028" s="2" t="str">
        <f>IFERROR(IF($K1028="","",INDEX(リスト!$F:$F,MATCH($K1028,リスト!$E:$E,0))),"")</f>
        <v>JPN</v>
      </c>
      <c r="U1028" s="2" t="str">
        <f>IF($B1028="","",RIGHT($G1028*1000+200+COUNTIF($G$2:$G1028,$G1028),9))</f>
        <v>050926203</v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>高田商業・奈　良</v>
      </c>
    </row>
    <row r="1029" spans="1:22" x14ac:dyDescent="0.45">
      <c r="A1029" t="s">
        <v>2462</v>
      </c>
      <c r="B1029">
        <v>1036</v>
      </c>
      <c r="C1029" t="s">
        <v>5291</v>
      </c>
      <c r="D1029" t="s">
        <v>5292</v>
      </c>
      <c r="E1029">
        <v>1</v>
      </c>
      <c r="F1029" t="s">
        <v>59</v>
      </c>
      <c r="G1029">
        <v>20050416</v>
      </c>
      <c r="I1029" t="s">
        <v>5293</v>
      </c>
      <c r="J1029" t="s">
        <v>5294</v>
      </c>
      <c r="K1029" t="s">
        <v>141</v>
      </c>
      <c r="L1029" t="s">
        <v>59</v>
      </c>
      <c r="M1029" t="s">
        <v>2525</v>
      </c>
      <c r="O1029" s="2" t="str">
        <f>IFERROR(IF($B1029="","",INDEX(所属情報!$E:$E,MATCH($A1029,所属情報!$A:$A,0))),"")</f>
        <v>Doshisha Univ.</v>
      </c>
      <c r="P1029" s="2" t="str">
        <f t="shared" si="48"/>
        <v>川田　夏鳴 (1)</v>
      </c>
      <c r="Q1029" s="2" t="str">
        <f t="shared" si="49"/>
        <v>ｶﾜﾀﾞ ｶﾅﾙ</v>
      </c>
      <c r="R1029" s="2" t="str">
        <f t="shared" si="50"/>
        <v>KAWADA Kanaru (05)</v>
      </c>
      <c r="S1029" s="2" t="str">
        <f>IFERROR(IF($F1029="","",INDEX(リスト!$C:$C,MATCH($F1029,リスト!$B:$B,0))),"")</f>
        <v>10</v>
      </c>
      <c r="T1029" s="2" t="str">
        <f>IFERROR(IF($K1029="","",INDEX(リスト!$F:$F,MATCH($K1029,リスト!$E:$E,0))),"")</f>
        <v>JPN</v>
      </c>
      <c r="U1029" s="2" t="str">
        <f>IF($B1029="","",RIGHT($G1029*1000+200+COUNTIF($G$2:$G1029,$G1029),9))</f>
        <v>050416201</v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>新島学園・群　馬</v>
      </c>
    </row>
    <row r="1030" spans="1:22" x14ac:dyDescent="0.45">
      <c r="A1030" t="s">
        <v>2462</v>
      </c>
      <c r="B1030">
        <v>1037</v>
      </c>
      <c r="C1030" t="s">
        <v>5295</v>
      </c>
      <c r="D1030" t="s">
        <v>5296</v>
      </c>
      <c r="E1030">
        <v>1</v>
      </c>
      <c r="F1030" t="s">
        <v>59</v>
      </c>
      <c r="G1030">
        <v>20060218</v>
      </c>
      <c r="I1030" t="s">
        <v>5297</v>
      </c>
      <c r="J1030" t="s">
        <v>5298</v>
      </c>
      <c r="K1030" t="s">
        <v>141</v>
      </c>
      <c r="L1030" t="s">
        <v>59</v>
      </c>
      <c r="M1030" t="s">
        <v>2525</v>
      </c>
      <c r="O1030" s="2" t="str">
        <f>IFERROR(IF($B1030="","",INDEX(所属情報!$E:$E,MATCH($A1030,所属情報!$A:$A,0))),"")</f>
        <v>Doshisha Univ.</v>
      </c>
      <c r="P1030" s="2" t="str">
        <f t="shared" si="48"/>
        <v>矢島　好逢 (1)</v>
      </c>
      <c r="Q1030" s="2" t="str">
        <f t="shared" si="49"/>
        <v>ﾔｼﾞﾏ ｺﾉｱ</v>
      </c>
      <c r="R1030" s="2" t="str">
        <f t="shared" si="50"/>
        <v>YAJIMA Konoa (06)</v>
      </c>
      <c r="S1030" s="2" t="str">
        <f>IFERROR(IF($F1030="","",INDEX(リスト!$C:$C,MATCH($F1030,リスト!$B:$B,0))),"")</f>
        <v>10</v>
      </c>
      <c r="T1030" s="2" t="str">
        <f>IFERROR(IF($K1030="","",INDEX(リスト!$F:$F,MATCH($K1030,リスト!$E:$E,0))),"")</f>
        <v>JPN</v>
      </c>
      <c r="U1030" s="2" t="str">
        <f>IF($B1030="","",RIGHT($G1030*1000+200+COUNTIF($G$2:$G1030,$G1030),9))</f>
        <v>060218201</v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>新島学園・群　馬</v>
      </c>
    </row>
    <row r="1031" spans="1:22" x14ac:dyDescent="0.45">
      <c r="A1031" t="s">
        <v>1892</v>
      </c>
      <c r="B1031">
        <v>1038</v>
      </c>
      <c r="C1031" t="s">
        <v>5299</v>
      </c>
      <c r="D1031" t="s">
        <v>5300</v>
      </c>
      <c r="E1031">
        <v>1</v>
      </c>
      <c r="F1031" t="s">
        <v>968</v>
      </c>
      <c r="G1031">
        <v>20050520</v>
      </c>
      <c r="H1031" t="s">
        <v>5301</v>
      </c>
      <c r="I1031" t="s">
        <v>723</v>
      </c>
      <c r="J1031" t="s">
        <v>3323</v>
      </c>
      <c r="K1031" t="s">
        <v>141</v>
      </c>
      <c r="L1031" t="s">
        <v>107</v>
      </c>
      <c r="M1031" t="s">
        <v>5226</v>
      </c>
      <c r="O1031" s="2" t="str">
        <f>IFERROR(IF($B1031="","",INDEX(所属情報!$E:$E,MATCH($A1031,所属情報!$A:$A,0))),"")</f>
        <v>Kansai Univ.</v>
      </c>
      <c r="P1031" s="2" t="str">
        <f t="shared" si="48"/>
        <v>西田　真穂 (1)</v>
      </c>
      <c r="Q1031" s="2" t="str">
        <f t="shared" si="49"/>
        <v>ﾆｼﾀﾞ ﾏﾎ</v>
      </c>
      <c r="R1031" s="2" t="str">
        <f t="shared" si="50"/>
        <v>NISHIDA Maho (05)</v>
      </c>
      <c r="S1031" s="2" t="str">
        <f>IFERROR(IF($F1031="","",INDEX(リスト!$C:$C,MATCH($F1031,リスト!$B:$B,0))),"")</f>
        <v>49</v>
      </c>
      <c r="T1031" s="2" t="str">
        <f>IFERROR(IF($K1031="","",INDEX(リスト!$F:$F,MATCH($K1031,リスト!$E:$E,0))),"")</f>
        <v>JPN</v>
      </c>
      <c r="U1031" s="2" t="str">
        <f>IF($B1031="","",RIGHT($G1031*1000+200+COUNTIF($G$2:$G1031,$G1031),9))</f>
        <v>050520203</v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>ノートルダム清心・広　島</v>
      </c>
    </row>
    <row r="1032" spans="1:22" x14ac:dyDescent="0.45">
      <c r="A1032" t="s">
        <v>1892</v>
      </c>
      <c r="B1032">
        <v>1039</v>
      </c>
      <c r="C1032" t="s">
        <v>5302</v>
      </c>
      <c r="D1032" t="s">
        <v>5303</v>
      </c>
      <c r="E1032">
        <v>1</v>
      </c>
      <c r="F1032" t="s">
        <v>968</v>
      </c>
      <c r="G1032">
        <v>20050616</v>
      </c>
      <c r="H1032" t="s">
        <v>5304</v>
      </c>
      <c r="I1032" t="s">
        <v>4420</v>
      </c>
      <c r="J1032" t="s">
        <v>3329</v>
      </c>
      <c r="K1032" t="s">
        <v>141</v>
      </c>
      <c r="L1032" t="s">
        <v>65</v>
      </c>
      <c r="M1032" t="s">
        <v>5305</v>
      </c>
      <c r="O1032" s="2" t="str">
        <f>IFERROR(IF($B1032="","",INDEX(所属情報!$E:$E,MATCH($A1032,所属情報!$A:$A,0))),"")</f>
        <v>Kansai Univ.</v>
      </c>
      <c r="P1032" s="2" t="str">
        <f t="shared" si="48"/>
        <v>大川　心愛 (1)</v>
      </c>
      <c r="Q1032" s="2" t="str">
        <f t="shared" si="49"/>
        <v>ｵｵｶﾜ ｺｺｱ</v>
      </c>
      <c r="R1032" s="2" t="str">
        <f t="shared" si="50"/>
        <v>OKAWA Kokoa (05)</v>
      </c>
      <c r="S1032" s="2" t="str">
        <f>IFERROR(IF($F1032="","",INDEX(リスト!$C:$C,MATCH($F1032,リスト!$B:$B,0))),"")</f>
        <v>49</v>
      </c>
      <c r="T1032" s="2" t="str">
        <f>IFERROR(IF($K1032="","",INDEX(リスト!$F:$F,MATCH($K1032,リスト!$E:$E,0))),"")</f>
        <v>JPN</v>
      </c>
      <c r="U1032" s="2" t="str">
        <f>IF($B1032="","",RIGHT($G1032*1000+200+COUNTIF($G$2:$G1032,$G1032),9))</f>
        <v>050616203</v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>國學院大久我山・東　京</v>
      </c>
    </row>
    <row r="1033" spans="1:22" x14ac:dyDescent="0.45">
      <c r="A1033" t="s">
        <v>4653</v>
      </c>
      <c r="B1033">
        <v>1040</v>
      </c>
      <c r="C1033" t="s">
        <v>5306</v>
      </c>
      <c r="D1033" t="s">
        <v>5307</v>
      </c>
      <c r="E1033">
        <v>1</v>
      </c>
      <c r="F1033" t="s">
        <v>99</v>
      </c>
      <c r="G1033">
        <v>20050517</v>
      </c>
      <c r="H1033" t="s">
        <v>5308</v>
      </c>
      <c r="I1033" t="s">
        <v>5309</v>
      </c>
      <c r="J1033" t="s">
        <v>2008</v>
      </c>
      <c r="K1033" t="s">
        <v>141</v>
      </c>
      <c r="L1033" t="s">
        <v>83</v>
      </c>
      <c r="M1033" t="s">
        <v>2878</v>
      </c>
      <c r="O1033" s="2" t="str">
        <f>IFERROR(IF($B1033="","",INDEX(所属情報!$E:$E,MATCH($A1033,所属情報!$A:$A,0))),"")</f>
        <v>Wakayama Univ.</v>
      </c>
      <c r="P1033" s="2" t="str">
        <f t="shared" si="48"/>
        <v>勝浦　華奈 (1)</v>
      </c>
      <c r="Q1033" s="2" t="str">
        <f t="shared" si="49"/>
        <v>ｶﾂｳﾗ ﾊﾅ</v>
      </c>
      <c r="R1033" s="2" t="str">
        <f t="shared" si="50"/>
        <v>KATSUURA Hana (05)</v>
      </c>
      <c r="S1033" s="2" t="str">
        <f>IFERROR(IF($F1033="","",INDEX(リスト!$C:$C,MATCH($F1033,リスト!$B:$B,0))),"")</f>
        <v>30</v>
      </c>
      <c r="T1033" s="2" t="str">
        <f>IFERROR(IF($K1033="","",INDEX(リスト!$F:$F,MATCH($K1033,リスト!$E:$E,0))),"")</f>
        <v>JPN</v>
      </c>
      <c r="U1033" s="2" t="str">
        <f>IF($B1033="","",RIGHT($G1033*1000+200+COUNTIF($G$2:$G1033,$G1033),9))</f>
        <v>050517203</v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>常葉大菊川・静　岡</v>
      </c>
    </row>
    <row r="1034" spans="1:22" x14ac:dyDescent="0.45">
      <c r="A1034" t="s">
        <v>4614</v>
      </c>
      <c r="B1034">
        <v>1041</v>
      </c>
      <c r="C1034" t="s">
        <v>5310</v>
      </c>
      <c r="D1034" t="s">
        <v>5311</v>
      </c>
      <c r="E1034">
        <v>1</v>
      </c>
      <c r="F1034" t="s">
        <v>968</v>
      </c>
      <c r="G1034">
        <v>20060119</v>
      </c>
      <c r="H1034" t="s">
        <v>5312</v>
      </c>
      <c r="I1034" t="s">
        <v>4730</v>
      </c>
      <c r="J1034" t="s">
        <v>1534</v>
      </c>
      <c r="K1034" t="s">
        <v>141</v>
      </c>
      <c r="L1034" t="s">
        <v>65</v>
      </c>
      <c r="M1034" t="s">
        <v>5313</v>
      </c>
      <c r="O1034" s="2" t="str">
        <f>IFERROR(IF($B1034="","",INDEX(所属情報!$E:$E,MATCH($A1034,所属情報!$A:$A,0))),"")</f>
        <v>Univ. of Hyogo</v>
      </c>
      <c r="P1034" s="2" t="str">
        <f t="shared" si="48"/>
        <v>山田　望永 (1)</v>
      </c>
      <c r="Q1034" s="2" t="str">
        <f t="shared" si="49"/>
        <v>ﾔﾏﾀﾞ ﾓｴ</v>
      </c>
      <c r="R1034" s="2" t="str">
        <f t="shared" si="50"/>
        <v>YAMADA Moe (06)</v>
      </c>
      <c r="S1034" s="2" t="str">
        <f>IFERROR(IF($F1034="","",INDEX(リスト!$C:$C,MATCH($F1034,リスト!$B:$B,0))),"")</f>
        <v>49</v>
      </c>
      <c r="T1034" s="2" t="str">
        <f>IFERROR(IF($K1034="","",INDEX(リスト!$F:$F,MATCH($K1034,リスト!$E:$E,0))),"")</f>
        <v>JPN</v>
      </c>
      <c r="U1034" s="2" t="str">
        <f>IF($B1034="","",RIGHT($G1034*1000+200+COUNTIF($G$2:$G1034,$G1034),9))</f>
        <v>060119203</v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>帝京大・東　京</v>
      </c>
    </row>
    <row r="1035" spans="1:22" x14ac:dyDescent="0.45">
      <c r="A1035" t="s">
        <v>4614</v>
      </c>
      <c r="B1035">
        <v>1042</v>
      </c>
      <c r="C1035" t="s">
        <v>5314</v>
      </c>
      <c r="D1035" t="s">
        <v>5315</v>
      </c>
      <c r="E1035">
        <v>1</v>
      </c>
      <c r="F1035" t="s">
        <v>968</v>
      </c>
      <c r="G1035">
        <v>20060109</v>
      </c>
      <c r="H1035" t="s">
        <v>5316</v>
      </c>
      <c r="I1035" t="s">
        <v>5317</v>
      </c>
      <c r="J1035" t="s">
        <v>1782</v>
      </c>
      <c r="K1035" t="s">
        <v>141</v>
      </c>
      <c r="L1035" t="s">
        <v>95</v>
      </c>
      <c r="M1035" t="s">
        <v>5318</v>
      </c>
      <c r="O1035" s="2" t="str">
        <f>IFERROR(IF($B1035="","",INDEX(所属情報!$E:$E,MATCH($A1035,所属情報!$A:$A,0))),"")</f>
        <v>Univ. of Hyogo</v>
      </c>
      <c r="P1035" s="2" t="str">
        <f t="shared" si="48"/>
        <v>坂東　里奈 (1)</v>
      </c>
      <c r="Q1035" s="2" t="str">
        <f t="shared" si="49"/>
        <v>ﾊﾞﾝﾄﾞｳ ﾘﾅ</v>
      </c>
      <c r="R1035" s="2" t="str">
        <f t="shared" si="50"/>
        <v>BANDO Rina (06)</v>
      </c>
      <c r="S1035" s="2" t="str">
        <f>IFERROR(IF($F1035="","",INDEX(リスト!$C:$C,MATCH($F1035,リスト!$B:$B,0))),"")</f>
        <v>49</v>
      </c>
      <c r="T1035" s="2" t="str">
        <f>IFERROR(IF($K1035="","",INDEX(リスト!$F:$F,MATCH($K1035,リスト!$E:$E,0))),"")</f>
        <v>JPN</v>
      </c>
      <c r="U1035" s="2" t="str">
        <f>IF($B1035="","",RIGHT($G1035*1000+200+COUNTIF($G$2:$G1035,$G1035),9))</f>
        <v>060109201</v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>兵庫県立大附属・兵　庫</v>
      </c>
    </row>
    <row r="1036" spans="1:22" x14ac:dyDescent="0.45">
      <c r="A1036" t="s">
        <v>1892</v>
      </c>
      <c r="B1036">
        <v>1043</v>
      </c>
      <c r="C1036" t="s">
        <v>5319</v>
      </c>
      <c r="D1036" t="s">
        <v>5320</v>
      </c>
      <c r="E1036">
        <v>1</v>
      </c>
      <c r="F1036" t="s">
        <v>117</v>
      </c>
      <c r="G1036">
        <v>20050623</v>
      </c>
      <c r="H1036" t="s">
        <v>5321</v>
      </c>
      <c r="I1036" t="s">
        <v>1911</v>
      </c>
      <c r="J1036" t="s">
        <v>5322</v>
      </c>
      <c r="K1036" t="s">
        <v>141</v>
      </c>
      <c r="L1036" t="s">
        <v>117</v>
      </c>
      <c r="M1036" t="s">
        <v>5323</v>
      </c>
      <c r="O1036" s="2" t="str">
        <f>IFERROR(IF($B1036="","",INDEX(所属情報!$E:$E,MATCH($A1036,所属情報!$A:$A,0))),"")</f>
        <v>Kansai Univ.</v>
      </c>
      <c r="P1036" s="2" t="str">
        <f t="shared" si="48"/>
        <v>大石　梨華子 (1)</v>
      </c>
      <c r="Q1036" s="2" t="str">
        <f t="shared" si="49"/>
        <v>ｵｵｲｼ ﾘｶｺ</v>
      </c>
      <c r="R1036" s="2" t="str">
        <f t="shared" si="50"/>
        <v>OISHI Rikako (05)</v>
      </c>
      <c r="S1036" s="2" t="str">
        <f>IFERROR(IF($F1036="","",INDEX(リスト!$C:$C,MATCH($F1036,リスト!$B:$B,0))),"")</f>
        <v>39</v>
      </c>
      <c r="T1036" s="2" t="str">
        <f>IFERROR(IF($K1036="","",INDEX(リスト!$F:$F,MATCH($K1036,リスト!$E:$E,0))),"")</f>
        <v>JPN</v>
      </c>
      <c r="U1036" s="2" t="str">
        <f>IF($B1036="","",RIGHT($G1036*1000+200+COUNTIF($G$2:$G1036,$G1036),9))</f>
        <v>050623202</v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>安芸・高　知</v>
      </c>
    </row>
    <row r="1037" spans="1:22" x14ac:dyDescent="0.45">
      <c r="A1037" t="s">
        <v>1892</v>
      </c>
      <c r="B1037">
        <v>1044</v>
      </c>
      <c r="C1037" t="s">
        <v>5324</v>
      </c>
      <c r="D1037" t="s">
        <v>5325</v>
      </c>
      <c r="E1037">
        <v>1</v>
      </c>
      <c r="F1037" t="s">
        <v>968</v>
      </c>
      <c r="G1037">
        <v>20050613</v>
      </c>
      <c r="H1037" t="s">
        <v>5326</v>
      </c>
      <c r="I1037" t="s">
        <v>5327</v>
      </c>
      <c r="J1037" t="s">
        <v>1844</v>
      </c>
      <c r="K1037" t="s">
        <v>141</v>
      </c>
      <c r="L1037" t="s">
        <v>93</v>
      </c>
      <c r="M1037" t="s">
        <v>5328</v>
      </c>
      <c r="O1037" s="2" t="str">
        <f>IFERROR(IF($B1037="","",INDEX(所属情報!$E:$E,MATCH($A1037,所属情報!$A:$A,0))),"")</f>
        <v>Kansai Univ.</v>
      </c>
      <c r="P1037" s="2" t="str">
        <f t="shared" si="48"/>
        <v>桐島　鈴 (1)</v>
      </c>
      <c r="Q1037" s="2" t="str">
        <f t="shared" si="49"/>
        <v>ｷﾘｼﾏ ｽｽﾞ</v>
      </c>
      <c r="R1037" s="2" t="str">
        <f t="shared" si="50"/>
        <v>KIRISHIMA Suzu (05)</v>
      </c>
      <c r="S1037" s="2" t="str">
        <f>IFERROR(IF($F1037="","",INDEX(リスト!$C:$C,MATCH($F1037,リスト!$B:$B,0))),"")</f>
        <v>49</v>
      </c>
      <c r="T1037" s="2" t="str">
        <f>IFERROR(IF($K1037="","",INDEX(リスト!$F:$F,MATCH($K1037,リスト!$E:$E,0))),"")</f>
        <v>JPN</v>
      </c>
      <c r="U1037" s="2" t="str">
        <f>IF($B1037="","",RIGHT($G1037*1000+200+COUNTIF($G$2:$G1037,$G1037),9))</f>
        <v>050613202</v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>関西大第一・大　阪</v>
      </c>
    </row>
    <row r="1038" spans="1:22" x14ac:dyDescent="0.45">
      <c r="A1038" t="s">
        <v>1892</v>
      </c>
      <c r="B1038">
        <v>1045</v>
      </c>
      <c r="C1038" t="s">
        <v>5329</v>
      </c>
      <c r="D1038" t="s">
        <v>5330</v>
      </c>
      <c r="E1038">
        <v>1</v>
      </c>
      <c r="F1038" t="s">
        <v>968</v>
      </c>
      <c r="G1038">
        <v>20050804</v>
      </c>
      <c r="H1038" t="s">
        <v>5331</v>
      </c>
      <c r="I1038" t="s">
        <v>5332</v>
      </c>
      <c r="J1038" t="s">
        <v>5333</v>
      </c>
      <c r="K1038" t="s">
        <v>141</v>
      </c>
      <c r="L1038" t="s">
        <v>93</v>
      </c>
      <c r="M1038" t="s">
        <v>5334</v>
      </c>
      <c r="O1038" s="2" t="str">
        <f>IFERROR(IF($B1038="","",INDEX(所属情報!$E:$E,MATCH($A1038,所属情報!$A:$A,0))),"")</f>
        <v>Kansai Univ.</v>
      </c>
      <c r="P1038" s="2" t="str">
        <f t="shared" si="48"/>
        <v>野中　彩葉 (1)</v>
      </c>
      <c r="Q1038" s="2" t="str">
        <f t="shared" si="49"/>
        <v>ﾉﾅｶ ｱﾔﾊ</v>
      </c>
      <c r="R1038" s="2" t="str">
        <f t="shared" si="50"/>
        <v>NONAKA Ayaha (05)</v>
      </c>
      <c r="S1038" s="2" t="str">
        <f>IFERROR(IF($F1038="","",INDEX(リスト!$C:$C,MATCH($F1038,リスト!$B:$B,0))),"")</f>
        <v>49</v>
      </c>
      <c r="T1038" s="2" t="str">
        <f>IFERROR(IF($K1038="","",INDEX(リスト!$F:$F,MATCH($K1038,リスト!$E:$E,0))),"")</f>
        <v>JPN</v>
      </c>
      <c r="U1038" s="2" t="str">
        <f>IF($B1038="","",RIGHT($G1038*1000+200+COUNTIF($G$2:$G1038,$G1038),9))</f>
        <v>050804202</v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>河南・大　阪</v>
      </c>
    </row>
    <row r="1039" spans="1:22" x14ac:dyDescent="0.45">
      <c r="A1039" t="s">
        <v>4243</v>
      </c>
      <c r="B1039">
        <v>1046</v>
      </c>
      <c r="C1039" t="s">
        <v>5335</v>
      </c>
      <c r="D1039" t="s">
        <v>5336</v>
      </c>
      <c r="E1039">
        <v>1</v>
      </c>
      <c r="F1039" t="s">
        <v>968</v>
      </c>
      <c r="G1039">
        <v>20050706</v>
      </c>
      <c r="H1039" t="s">
        <v>5337</v>
      </c>
      <c r="I1039" t="s">
        <v>752</v>
      </c>
      <c r="J1039" t="s">
        <v>4897</v>
      </c>
      <c r="K1039" t="s">
        <v>141</v>
      </c>
      <c r="L1039" t="s">
        <v>83</v>
      </c>
      <c r="M1039" t="s">
        <v>2541</v>
      </c>
      <c r="O1039" s="2" t="str">
        <f>IFERROR(IF($B1039="","",INDEX(所属情報!$E:$E,MATCH($A1039,所属情報!$A:$A,0))),"")</f>
        <v>Kobe Pharmaceutical Univ.</v>
      </c>
      <c r="P1039" s="2" t="str">
        <f t="shared" si="48"/>
        <v>菊地　紗帆 (1)</v>
      </c>
      <c r="Q1039" s="2" t="str">
        <f t="shared" si="49"/>
        <v>ｷｸﾁ ｻﾎ</v>
      </c>
      <c r="R1039" s="2" t="str">
        <f t="shared" si="50"/>
        <v>KIKUCHI Saho (05)</v>
      </c>
      <c r="S1039" s="2" t="str">
        <f>IFERROR(IF($F1039="","",INDEX(リスト!$C:$C,MATCH($F1039,リスト!$B:$B,0))),"")</f>
        <v>49</v>
      </c>
      <c r="T1039" s="2" t="str">
        <f>IFERROR(IF($K1039="","",INDEX(リスト!$F:$F,MATCH($K1039,リスト!$E:$E,0))),"")</f>
        <v>JPN</v>
      </c>
      <c r="U1039" s="2" t="str">
        <f>IF($B1039="","",RIGHT($G1039*1000+200+COUNTIF($G$2:$G1039,$G1039),9))</f>
        <v>050706201</v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>静岡東・静　岡</v>
      </c>
    </row>
    <row r="1040" spans="1:22" x14ac:dyDescent="0.45">
      <c r="A1040" t="s">
        <v>4243</v>
      </c>
      <c r="B1040">
        <v>1047</v>
      </c>
      <c r="C1040" t="s">
        <v>5338</v>
      </c>
      <c r="D1040" t="s">
        <v>5339</v>
      </c>
      <c r="E1040">
        <v>2</v>
      </c>
      <c r="F1040" t="s">
        <v>968</v>
      </c>
      <c r="G1040">
        <v>20041114</v>
      </c>
      <c r="H1040" t="s">
        <v>5340</v>
      </c>
      <c r="I1040" t="s">
        <v>3035</v>
      </c>
      <c r="J1040" t="s">
        <v>1539</v>
      </c>
      <c r="K1040" t="s">
        <v>141</v>
      </c>
      <c r="L1040" t="s">
        <v>87</v>
      </c>
      <c r="M1040" t="s">
        <v>5341</v>
      </c>
      <c r="O1040" s="2" t="str">
        <f>IFERROR(IF($B1040="","",INDEX(所属情報!$E:$E,MATCH($A1040,所属情報!$A:$A,0))),"")</f>
        <v>Kobe Pharmaceutical Univ.</v>
      </c>
      <c r="P1040" s="2" t="str">
        <f t="shared" si="48"/>
        <v>大谷　真央 (2)</v>
      </c>
      <c r="Q1040" s="2" t="str">
        <f t="shared" si="49"/>
        <v>ｵｵﾀﾆ ﾏｵ</v>
      </c>
      <c r="R1040" s="2" t="str">
        <f t="shared" si="50"/>
        <v>OTANI Mao (04)</v>
      </c>
      <c r="S1040" s="2" t="str">
        <f>IFERROR(IF($F1040="","",INDEX(リスト!$C:$C,MATCH($F1040,リスト!$B:$B,0))),"")</f>
        <v>49</v>
      </c>
      <c r="T1040" s="2" t="str">
        <f>IFERROR(IF($K1040="","",INDEX(リスト!$F:$F,MATCH($K1040,リスト!$E:$E,0))),"")</f>
        <v>JPN</v>
      </c>
      <c r="U1040" s="2" t="str">
        <f>IF($B1040="","",RIGHT($G1040*1000+200+COUNTIF($G$2:$G1040,$G1040),9))</f>
        <v>041114202</v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>木本・三　重</v>
      </c>
    </row>
    <row r="1041" spans="1:22" x14ac:dyDescent="0.45">
      <c r="A1041" t="s">
        <v>4243</v>
      </c>
      <c r="B1041">
        <v>1048</v>
      </c>
      <c r="C1041" t="s">
        <v>5342</v>
      </c>
      <c r="D1041" t="s">
        <v>5343</v>
      </c>
      <c r="E1041">
        <v>1</v>
      </c>
      <c r="F1041" t="s">
        <v>968</v>
      </c>
      <c r="G1041">
        <v>20050412</v>
      </c>
      <c r="H1041" t="s">
        <v>5344</v>
      </c>
      <c r="I1041" t="s">
        <v>5345</v>
      </c>
      <c r="J1041" t="s">
        <v>5346</v>
      </c>
      <c r="K1041" t="s">
        <v>141</v>
      </c>
      <c r="L1041" t="s">
        <v>95</v>
      </c>
      <c r="M1041" t="s">
        <v>3335</v>
      </c>
      <c r="O1041" s="2" t="str">
        <f>IFERROR(IF($B1041="","",INDEX(所属情報!$E:$E,MATCH($A1041,所属情報!$A:$A,0))),"")</f>
        <v>Kobe Pharmaceutical Univ.</v>
      </c>
      <c r="P1041" s="2" t="str">
        <f t="shared" si="48"/>
        <v>園田　瀬利 (1)</v>
      </c>
      <c r="Q1041" s="2" t="str">
        <f t="shared" si="49"/>
        <v>ｿﾉﾀﾞ ｾﾘ</v>
      </c>
      <c r="R1041" s="2" t="str">
        <f t="shared" si="50"/>
        <v>SONODA Seri (05)</v>
      </c>
      <c r="S1041" s="2" t="str">
        <f>IFERROR(IF($F1041="","",INDEX(リスト!$C:$C,MATCH($F1041,リスト!$B:$B,0))),"")</f>
        <v>49</v>
      </c>
      <c r="T1041" s="2" t="str">
        <f>IFERROR(IF($K1041="","",INDEX(リスト!$F:$F,MATCH($K1041,リスト!$E:$E,0))),"")</f>
        <v>JPN</v>
      </c>
      <c r="U1041" s="2" t="str">
        <f>IF($B1041="","",RIGHT($G1041*1000+200+COUNTIF($G$2:$G1041,$G1041),9))</f>
        <v>050412202</v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>神戸・兵　庫</v>
      </c>
    </row>
    <row r="1042" spans="1:22" x14ac:dyDescent="0.45">
      <c r="A1042" t="s">
        <v>3529</v>
      </c>
      <c r="B1042">
        <v>1049</v>
      </c>
      <c r="C1042" t="s">
        <v>5347</v>
      </c>
      <c r="D1042" t="s">
        <v>5348</v>
      </c>
      <c r="E1042">
        <v>4</v>
      </c>
      <c r="F1042" t="s">
        <v>95</v>
      </c>
      <c r="G1042">
        <v>20020810</v>
      </c>
      <c r="H1042" t="s">
        <v>5349</v>
      </c>
      <c r="I1042" t="s">
        <v>4560</v>
      </c>
      <c r="J1042" t="s">
        <v>1396</v>
      </c>
      <c r="K1042" t="s">
        <v>141</v>
      </c>
      <c r="L1042" t="s">
        <v>63</v>
      </c>
      <c r="M1042" t="s">
        <v>5350</v>
      </c>
      <c r="O1042" s="2" t="str">
        <f>IFERROR(IF($B1042="","",INDEX(所属情報!$E:$E,MATCH($A1042,所属情報!$A:$A,0))),"")</f>
        <v>Kobe Univ.</v>
      </c>
      <c r="P1042" s="2" t="str">
        <f t="shared" si="48"/>
        <v>宮下　夏奈 (4)</v>
      </c>
      <c r="Q1042" s="2" t="str">
        <f t="shared" si="49"/>
        <v>ﾐﾔｼﾀ ｶﾅ</v>
      </c>
      <c r="R1042" s="2" t="str">
        <f t="shared" si="50"/>
        <v>MIYASHITA Kana (02)</v>
      </c>
      <c r="S1042" s="2" t="str">
        <f>IFERROR(IF($F1042="","",INDEX(リスト!$C:$C,MATCH($F1042,リスト!$B:$B,0))),"")</f>
        <v>28</v>
      </c>
      <c r="T1042" s="2" t="str">
        <f>IFERROR(IF($K1042="","",INDEX(リスト!$F:$F,MATCH($K1042,リスト!$E:$E,0))),"")</f>
        <v>JPN</v>
      </c>
      <c r="U1042" s="2" t="str">
        <f>IF($B1042="","",RIGHT($G1042*1000+200+COUNTIF($G$2:$G1042,$G1042),9))</f>
        <v>020810202</v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>志学館・千　葉</v>
      </c>
    </row>
    <row r="1043" spans="1:22" x14ac:dyDescent="0.45">
      <c r="A1043" t="s">
        <v>4545</v>
      </c>
      <c r="B1043">
        <v>1050</v>
      </c>
      <c r="C1043" t="s">
        <v>5351</v>
      </c>
      <c r="D1043" t="s">
        <v>5352</v>
      </c>
      <c r="E1043">
        <v>1</v>
      </c>
      <c r="F1043" t="s">
        <v>97</v>
      </c>
      <c r="G1043">
        <v>20060220</v>
      </c>
      <c r="H1043" t="s">
        <v>5353</v>
      </c>
      <c r="I1043" t="s">
        <v>5354</v>
      </c>
      <c r="J1043" t="s">
        <v>909</v>
      </c>
      <c r="K1043" t="s">
        <v>141</v>
      </c>
      <c r="L1043" t="s">
        <v>83</v>
      </c>
      <c r="M1043" t="s">
        <v>2240</v>
      </c>
      <c r="O1043" s="2" t="str">
        <f>IFERROR(IF($B1043="","",INDEX(所属情報!$E:$E,MATCH($A1043,所属情報!$A:$A,0))),"")</f>
        <v>Nara Univ. of Education</v>
      </c>
      <c r="P1043" s="2" t="str">
        <f t="shared" si="48"/>
        <v>諏訪間　ほのか (1)</v>
      </c>
      <c r="Q1043" s="2" t="str">
        <f t="shared" si="49"/>
        <v>ｽﾜﾏ ﾎﾉｶ</v>
      </c>
      <c r="R1043" s="2" t="str">
        <f t="shared" si="50"/>
        <v>SUWAMA Honoka (06)</v>
      </c>
      <c r="S1043" s="2" t="str">
        <f>IFERROR(IF($F1043="","",INDEX(リスト!$C:$C,MATCH($F1043,リスト!$B:$B,0))),"")</f>
        <v>29</v>
      </c>
      <c r="T1043" s="2" t="str">
        <f>IFERROR(IF($K1043="","",INDEX(リスト!$F:$F,MATCH($K1043,リスト!$E:$E,0))),"")</f>
        <v>JPN</v>
      </c>
      <c r="U1043" s="2" t="str">
        <f>IF($B1043="","",RIGHT($G1043*1000+200+COUNTIF($G$2:$G1043,$G1043),9))</f>
        <v>060220201</v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>浜松市立・静　岡</v>
      </c>
    </row>
    <row r="1044" spans="1:22" x14ac:dyDescent="0.45">
      <c r="A1044" t="s">
        <v>1712</v>
      </c>
      <c r="B1044">
        <v>1051</v>
      </c>
      <c r="C1044" t="s">
        <v>5355</v>
      </c>
      <c r="D1044" t="s">
        <v>5356</v>
      </c>
      <c r="E1044">
        <v>1</v>
      </c>
      <c r="F1044" t="s">
        <v>93</v>
      </c>
      <c r="G1044">
        <v>20060111</v>
      </c>
      <c r="H1044" t="s">
        <v>5357</v>
      </c>
      <c r="I1044" t="s">
        <v>5097</v>
      </c>
      <c r="J1044" t="s">
        <v>1548</v>
      </c>
      <c r="K1044" t="s">
        <v>141</v>
      </c>
      <c r="L1044" t="s">
        <v>93</v>
      </c>
      <c r="M1044" t="s">
        <v>1727</v>
      </c>
      <c r="O1044" s="2" t="str">
        <f>IFERROR(IF($B1044="","",INDEX(所属情報!$E:$E,MATCH($A1044,所属情報!$A:$A,0))),"")</f>
        <v>Osaka Univ. of Health and Sport Sciences</v>
      </c>
      <c r="P1044" s="2" t="str">
        <f t="shared" si="48"/>
        <v>福原　由衣 (1)</v>
      </c>
      <c r="Q1044" s="2" t="str">
        <f t="shared" si="49"/>
        <v>ﾌｸﾊﾗ ﾕｲ</v>
      </c>
      <c r="R1044" s="2" t="str">
        <f t="shared" si="50"/>
        <v>FUKUHARA Yui (06)</v>
      </c>
      <c r="S1044" s="2" t="str">
        <f>IFERROR(IF($F1044="","",INDEX(リスト!$C:$C,MATCH($F1044,リスト!$B:$B,0))),"")</f>
        <v>27</v>
      </c>
      <c r="T1044" s="2" t="str">
        <f>IFERROR(IF($K1044="","",INDEX(リスト!$F:$F,MATCH($K1044,リスト!$E:$E,0))),"")</f>
        <v>JPN</v>
      </c>
      <c r="U1044" s="2" t="str">
        <f>IF($B1044="","",RIGHT($G1044*1000+200+COUNTIF($G$2:$G1044,$G1044),9))</f>
        <v>060111201</v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>大阪体育大浪商・大　阪</v>
      </c>
    </row>
    <row r="1045" spans="1:22" x14ac:dyDescent="0.45">
      <c r="A1045" t="s">
        <v>1712</v>
      </c>
      <c r="B1045">
        <v>1052</v>
      </c>
      <c r="C1045" t="s">
        <v>5358</v>
      </c>
      <c r="D1045" t="s">
        <v>5359</v>
      </c>
      <c r="E1045">
        <v>2</v>
      </c>
      <c r="F1045" t="s">
        <v>93</v>
      </c>
      <c r="G1045">
        <v>20040830</v>
      </c>
      <c r="H1045" t="s">
        <v>5360</v>
      </c>
      <c r="I1045" t="s">
        <v>5361</v>
      </c>
      <c r="J1045" t="s">
        <v>1015</v>
      </c>
      <c r="K1045" t="s">
        <v>141</v>
      </c>
      <c r="L1045" t="s">
        <v>93</v>
      </c>
      <c r="M1045" t="s">
        <v>1727</v>
      </c>
      <c r="O1045" s="2" t="str">
        <f>IFERROR(IF($B1045="","",INDEX(所属情報!$E:$E,MATCH($A1045,所属情報!$A:$A,0))),"")</f>
        <v>Osaka Univ. of Health and Sport Sciences</v>
      </c>
      <c r="P1045" s="2" t="str">
        <f t="shared" si="48"/>
        <v>川辺　莉子 (2)</v>
      </c>
      <c r="Q1045" s="2" t="str">
        <f t="shared" si="49"/>
        <v>ｶﾜﾍﾞ ﾘｺ</v>
      </c>
      <c r="R1045" s="2" t="str">
        <f t="shared" si="50"/>
        <v>KAWABE Riko (04)</v>
      </c>
      <c r="S1045" s="2" t="str">
        <f>IFERROR(IF($F1045="","",INDEX(リスト!$C:$C,MATCH($F1045,リスト!$B:$B,0))),"")</f>
        <v>27</v>
      </c>
      <c r="T1045" s="2" t="str">
        <f>IFERROR(IF($K1045="","",INDEX(リスト!$F:$F,MATCH($K1045,リスト!$E:$E,0))),"")</f>
        <v>JPN</v>
      </c>
      <c r="U1045" s="2" t="str">
        <f>IF($B1045="","",RIGHT($G1045*1000+200+COUNTIF($G$2:$G1045,$G1045),9))</f>
        <v>040830201</v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>大阪体育大浪商・大　阪</v>
      </c>
    </row>
    <row r="1046" spans="1:22" x14ac:dyDescent="0.45">
      <c r="A1046" t="s">
        <v>1712</v>
      </c>
      <c r="B1046">
        <v>1053</v>
      </c>
      <c r="C1046" t="s">
        <v>5362</v>
      </c>
      <c r="D1046" t="s">
        <v>5363</v>
      </c>
      <c r="E1046" t="s">
        <v>704</v>
      </c>
      <c r="F1046" t="s">
        <v>81</v>
      </c>
      <c r="G1046">
        <v>20001227</v>
      </c>
      <c r="H1046" t="s">
        <v>5364</v>
      </c>
      <c r="I1046" t="s">
        <v>5365</v>
      </c>
      <c r="J1046" t="s">
        <v>2220</v>
      </c>
      <c r="K1046" t="s">
        <v>141</v>
      </c>
      <c r="L1046" t="s">
        <v>81</v>
      </c>
      <c r="M1046" t="s">
        <v>1181</v>
      </c>
      <c r="O1046" s="2" t="str">
        <f>IFERROR(IF($B1046="","",INDEX(所属情報!$E:$E,MATCH($A1046,所属情報!$A:$A,0))),"")</f>
        <v>Osaka Univ. of Health and Sport Sciences</v>
      </c>
      <c r="P1046" s="2" t="str">
        <f t="shared" si="48"/>
        <v>浦野　奈央 (M2)</v>
      </c>
      <c r="Q1046" s="2" t="str">
        <f t="shared" si="49"/>
        <v>ｳﾗﾉ ﾅｵ</v>
      </c>
      <c r="R1046" s="2" t="str">
        <f t="shared" si="50"/>
        <v>URANO Nao (00)</v>
      </c>
      <c r="S1046" s="2" t="str">
        <f>IFERROR(IF($F1046="","",INDEX(リスト!$C:$C,MATCH($F1046,リスト!$B:$B,0))),"")</f>
        <v>21</v>
      </c>
      <c r="T1046" s="2" t="str">
        <f>IFERROR(IF($K1046="","",INDEX(リスト!$F:$F,MATCH($K1046,リスト!$E:$E,0))),"")</f>
        <v>JPN</v>
      </c>
      <c r="U1046" s="2" t="str">
        <f>IF($B1046="","",RIGHT($G1046*1000+200+COUNTIF($G$2:$G1046,$G1046),9))</f>
        <v>001227201</v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>済美・岐　阜</v>
      </c>
    </row>
    <row r="1047" spans="1:22" x14ac:dyDescent="0.45">
      <c r="A1047" t="s">
        <v>3458</v>
      </c>
      <c r="B1047">
        <v>1054</v>
      </c>
      <c r="C1047" t="s">
        <v>5366</v>
      </c>
      <c r="D1047" t="s">
        <v>5367</v>
      </c>
      <c r="E1047">
        <v>1</v>
      </c>
      <c r="F1047" t="s">
        <v>93</v>
      </c>
      <c r="G1047">
        <v>20050616</v>
      </c>
      <c r="H1047" t="s">
        <v>5368</v>
      </c>
      <c r="I1047" t="s">
        <v>5369</v>
      </c>
      <c r="J1047" t="s">
        <v>5370</v>
      </c>
      <c r="K1047" t="s">
        <v>141</v>
      </c>
      <c r="L1047" t="s">
        <v>93</v>
      </c>
      <c r="M1047" t="s">
        <v>5371</v>
      </c>
      <c r="O1047" s="2" t="str">
        <f>IFERROR(IF($B1047="","",INDEX(所属情報!$E:$E,MATCH($A1047,所属情報!$A:$A,0))),"")</f>
        <v>Kyoto Univ.</v>
      </c>
      <c r="P1047" s="2" t="str">
        <f t="shared" si="48"/>
        <v>瀬戸　瑞葉 (1)</v>
      </c>
      <c r="Q1047" s="2" t="str">
        <f t="shared" si="49"/>
        <v>ｾﾄ ﾐｽﾞﾊ</v>
      </c>
      <c r="R1047" s="2" t="str">
        <f t="shared" si="50"/>
        <v>SETO Mizuha (05)</v>
      </c>
      <c r="S1047" s="2" t="str">
        <f>IFERROR(IF($F1047="","",INDEX(リスト!$C:$C,MATCH($F1047,リスト!$B:$B,0))),"")</f>
        <v>27</v>
      </c>
      <c r="T1047" s="2" t="str">
        <f>IFERROR(IF($K1047="","",INDEX(リスト!$F:$F,MATCH($K1047,リスト!$E:$E,0))),"")</f>
        <v>JPN</v>
      </c>
      <c r="U1047" s="2" t="str">
        <f>IF($B1047="","",RIGHT($G1047*1000+200+COUNTIF($G$2:$G1047,$G1047),9))</f>
        <v>050616204</v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>茨木・大　阪</v>
      </c>
    </row>
    <row r="1048" spans="1:22" x14ac:dyDescent="0.45">
      <c r="A1048" t="s">
        <v>2234</v>
      </c>
      <c r="B1048">
        <v>1055</v>
      </c>
      <c r="C1048" t="s">
        <v>5372</v>
      </c>
      <c r="D1048" t="s">
        <v>5373</v>
      </c>
      <c r="E1048">
        <v>1</v>
      </c>
      <c r="F1048" t="s">
        <v>93</v>
      </c>
      <c r="G1048">
        <v>20060307</v>
      </c>
      <c r="H1048" t="s">
        <v>5374</v>
      </c>
      <c r="I1048" t="s">
        <v>1839</v>
      </c>
      <c r="J1048" t="s">
        <v>5375</v>
      </c>
      <c r="K1048" t="s">
        <v>141</v>
      </c>
      <c r="L1048" t="s">
        <v>93</v>
      </c>
      <c r="M1048" t="s">
        <v>5376</v>
      </c>
      <c r="O1048" s="2" t="str">
        <f>IFERROR(IF($B1048="","",INDEX(所属情報!$E:$E,MATCH($A1048,所属情報!$A:$A,0))),"")</f>
        <v>Kwansei Gakuin Univ.</v>
      </c>
      <c r="P1048" s="2" t="str">
        <f t="shared" si="48"/>
        <v>大久保　織 (1)</v>
      </c>
      <c r="Q1048" s="2" t="str">
        <f t="shared" si="49"/>
        <v>ｵｵｸﾎﾞ ｼｷ</v>
      </c>
      <c r="R1048" s="2" t="str">
        <f t="shared" si="50"/>
        <v>OKUBO Shiki (06)</v>
      </c>
      <c r="S1048" s="2" t="str">
        <f>IFERROR(IF($F1048="","",INDEX(リスト!$C:$C,MATCH($F1048,リスト!$B:$B,0))),"")</f>
        <v>27</v>
      </c>
      <c r="T1048" s="2" t="str">
        <f>IFERROR(IF($K1048="","",INDEX(リスト!$F:$F,MATCH($K1048,リスト!$E:$E,0))),"")</f>
        <v>JPN</v>
      </c>
      <c r="U1048" s="2" t="str">
        <f>IF($B1048="","",RIGHT($G1048*1000+200+COUNTIF($G$2:$G1048,$G1048),9))</f>
        <v>060307201</v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>東住吉・大　阪</v>
      </c>
    </row>
    <row r="1049" spans="1:22" x14ac:dyDescent="0.45">
      <c r="A1049" t="s">
        <v>3178</v>
      </c>
      <c r="B1049">
        <v>1056</v>
      </c>
      <c r="C1049" t="s">
        <v>5377</v>
      </c>
      <c r="D1049" t="s">
        <v>5378</v>
      </c>
      <c r="E1049">
        <v>1</v>
      </c>
      <c r="F1049" t="s">
        <v>91</v>
      </c>
      <c r="G1049">
        <v>20050813</v>
      </c>
      <c r="H1049" t="s">
        <v>5379</v>
      </c>
      <c r="I1049" t="s">
        <v>4560</v>
      </c>
      <c r="J1049" t="s">
        <v>5380</v>
      </c>
      <c r="K1049" t="s">
        <v>141</v>
      </c>
      <c r="L1049" t="s">
        <v>91</v>
      </c>
      <c r="M1049" t="s">
        <v>1397</v>
      </c>
      <c r="O1049" s="2" t="str">
        <f>IFERROR(IF($B1049="","",INDEX(所属情報!$E:$E,MATCH($A1049,所属情報!$A:$A,0))),"")</f>
        <v>Kyoto Univ. of Education</v>
      </c>
      <c r="P1049" s="2" t="str">
        <f t="shared" si="48"/>
        <v>宮下　祭華 (1)</v>
      </c>
      <c r="Q1049" s="2" t="str">
        <f t="shared" si="49"/>
        <v>ﾐﾔｼﾀ ｻｲｶ</v>
      </c>
      <c r="R1049" s="2" t="str">
        <f t="shared" si="50"/>
        <v>MIYASHITA Saika (05)</v>
      </c>
      <c r="S1049" s="2" t="str">
        <f>IFERROR(IF($F1049="","",INDEX(リスト!$C:$C,MATCH($F1049,リスト!$B:$B,0))),"")</f>
        <v>26</v>
      </c>
      <c r="T1049" s="2" t="str">
        <f>IFERROR(IF($K1049="","",INDEX(リスト!$F:$F,MATCH($K1049,リスト!$E:$E,0))),"")</f>
        <v>JPN</v>
      </c>
      <c r="U1049" s="2" t="str">
        <f>IF($B1049="","",RIGHT($G1049*1000+200+COUNTIF($G$2:$G1049,$G1049),9))</f>
        <v>050813201</v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>北稜・京　都</v>
      </c>
    </row>
    <row r="1050" spans="1:22" x14ac:dyDescent="0.45">
      <c r="A1050" t="s">
        <v>3178</v>
      </c>
      <c r="B1050">
        <v>1057</v>
      </c>
      <c r="C1050" t="s">
        <v>5381</v>
      </c>
      <c r="D1050" t="s">
        <v>5382</v>
      </c>
      <c r="E1050" t="s">
        <v>3295</v>
      </c>
      <c r="F1050" t="s">
        <v>95</v>
      </c>
      <c r="G1050">
        <v>20010602</v>
      </c>
      <c r="H1050" t="s">
        <v>5383</v>
      </c>
      <c r="I1050" t="s">
        <v>1360</v>
      </c>
      <c r="J1050" t="s">
        <v>5384</v>
      </c>
      <c r="K1050" t="s">
        <v>141</v>
      </c>
      <c r="L1050" t="s">
        <v>95</v>
      </c>
      <c r="M1050" t="s">
        <v>2189</v>
      </c>
      <c r="O1050" s="2" t="str">
        <f>IFERROR(IF($B1050="","",INDEX(所属情報!$E:$E,MATCH($A1050,所属情報!$A:$A,0))),"")</f>
        <v>Kyoto Univ. of Education</v>
      </c>
      <c r="P1050" s="2" t="str">
        <f t="shared" si="48"/>
        <v>中本　香 (M1)</v>
      </c>
      <c r="Q1050" s="2" t="str">
        <f t="shared" si="49"/>
        <v>ﾅｶﾓﾄ ｶｵﾘ</v>
      </c>
      <c r="R1050" s="2" t="str">
        <f t="shared" si="50"/>
        <v>NAKAMOTO Kaori (01)</v>
      </c>
      <c r="S1050" s="2" t="str">
        <f>IFERROR(IF($F1050="","",INDEX(リスト!$C:$C,MATCH($F1050,リスト!$B:$B,0))),"")</f>
        <v>28</v>
      </c>
      <c r="T1050" s="2" t="str">
        <f>IFERROR(IF($K1050="","",INDEX(リスト!$F:$F,MATCH($K1050,リスト!$E:$E,0))),"")</f>
        <v>JPN</v>
      </c>
      <c r="U1050" s="2" t="str">
        <f>IF($B1050="","",RIGHT($G1050*1000+200+COUNTIF($G$2:$G1050,$G1050),9))</f>
        <v>010602201</v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>宝塚・兵　庫</v>
      </c>
    </row>
    <row r="1051" spans="1:22" x14ac:dyDescent="0.45">
      <c r="A1051" t="s">
        <v>4376</v>
      </c>
      <c r="B1051">
        <v>1058</v>
      </c>
      <c r="C1051" t="s">
        <v>5385</v>
      </c>
      <c r="D1051" t="s">
        <v>5386</v>
      </c>
      <c r="E1051">
        <v>2</v>
      </c>
      <c r="F1051" t="s">
        <v>93</v>
      </c>
      <c r="G1051">
        <v>20020403</v>
      </c>
      <c r="H1051" t="s">
        <v>5387</v>
      </c>
      <c r="I1051" t="s">
        <v>5388</v>
      </c>
      <c r="J1051" t="s">
        <v>3423</v>
      </c>
      <c r="K1051" t="s">
        <v>141</v>
      </c>
      <c r="L1051" t="s">
        <v>95</v>
      </c>
      <c r="M1051" t="s">
        <v>5389</v>
      </c>
      <c r="O1051" s="2" t="str">
        <f>IFERROR(IF($B1051="","",INDEX(所属情報!$E:$E,MATCH($A1051,所属情報!$A:$A,0))),"")</f>
        <v>Osaka International Univ.</v>
      </c>
      <c r="P1051" s="2" t="str">
        <f t="shared" si="48"/>
        <v>木山　琴美 (2)</v>
      </c>
      <c r="Q1051" s="2" t="str">
        <f t="shared" si="49"/>
        <v>ｷﾔﾏ ｺﾄﾐ</v>
      </c>
      <c r="R1051" s="2" t="str">
        <f t="shared" si="50"/>
        <v>KIYAMA Kotomi (02)</v>
      </c>
      <c r="S1051" s="2" t="str">
        <f>IFERROR(IF($F1051="","",INDEX(リスト!$C:$C,MATCH($F1051,リスト!$B:$B,0))),"")</f>
        <v>27</v>
      </c>
      <c r="T1051" s="2" t="str">
        <f>IFERROR(IF($K1051="","",INDEX(リスト!$F:$F,MATCH($K1051,リスト!$E:$E,0))),"")</f>
        <v>JPN</v>
      </c>
      <c r="U1051" s="2" t="str">
        <f>IF($B1051="","",RIGHT($G1051*1000+200+COUNTIF($G$2:$G1051,$G1051),9))</f>
        <v>020403202</v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>尼崎西・兵　庫</v>
      </c>
    </row>
    <row r="1052" spans="1:22" x14ac:dyDescent="0.45">
      <c r="A1052" t="s">
        <v>4376</v>
      </c>
      <c r="B1052">
        <v>1059</v>
      </c>
      <c r="C1052" t="s">
        <v>5390</v>
      </c>
      <c r="D1052" t="s">
        <v>5391</v>
      </c>
      <c r="E1052">
        <v>1</v>
      </c>
      <c r="F1052" t="s">
        <v>968</v>
      </c>
      <c r="G1052">
        <v>20060111</v>
      </c>
      <c r="H1052" t="s">
        <v>5392</v>
      </c>
      <c r="I1052" t="s">
        <v>5393</v>
      </c>
      <c r="J1052" t="s">
        <v>2591</v>
      </c>
      <c r="K1052" t="s">
        <v>141</v>
      </c>
      <c r="L1052" t="s">
        <v>93</v>
      </c>
      <c r="M1052" t="s">
        <v>3902</v>
      </c>
      <c r="O1052" s="2" t="str">
        <f>IFERROR(IF($B1052="","",INDEX(所属情報!$E:$E,MATCH($A1052,所属情報!$A:$A,0))),"")</f>
        <v>Osaka International Univ.</v>
      </c>
      <c r="P1052" s="2" t="str">
        <f t="shared" si="48"/>
        <v>東照寺　綾海 (1)</v>
      </c>
      <c r="Q1052" s="2" t="str">
        <f t="shared" si="49"/>
        <v>ﾄｳｼｮｳｼﾞ ｱﾔﾐ</v>
      </c>
      <c r="R1052" s="2" t="str">
        <f t="shared" si="50"/>
        <v>TOSHOJI Ayami (06)</v>
      </c>
      <c r="S1052" s="2" t="str">
        <f>IFERROR(IF($F1052="","",INDEX(リスト!$C:$C,MATCH($F1052,リスト!$B:$B,0))),"")</f>
        <v>49</v>
      </c>
      <c r="T1052" s="2" t="str">
        <f>IFERROR(IF($K1052="","",INDEX(リスト!$F:$F,MATCH($K1052,リスト!$E:$E,0))),"")</f>
        <v>JPN</v>
      </c>
      <c r="U1052" s="2" t="str">
        <f>IF($B1052="","",RIGHT($G1052*1000+200+COUNTIF($G$2:$G1052,$G1052),9))</f>
        <v>060111202</v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>大阪学芸・大　阪</v>
      </c>
    </row>
    <row r="1053" spans="1:22" x14ac:dyDescent="0.45">
      <c r="A1053" t="s">
        <v>2234</v>
      </c>
      <c r="B1053">
        <v>1060</v>
      </c>
      <c r="C1053" t="s">
        <v>5394</v>
      </c>
      <c r="D1053" t="s">
        <v>5395</v>
      </c>
      <c r="E1053">
        <v>1</v>
      </c>
      <c r="F1053" t="s">
        <v>93</v>
      </c>
      <c r="G1053">
        <v>20050710</v>
      </c>
      <c r="H1053" t="s">
        <v>5396</v>
      </c>
      <c r="I1053" t="s">
        <v>1474</v>
      </c>
      <c r="J1053" t="s">
        <v>1548</v>
      </c>
      <c r="K1053" t="s">
        <v>141</v>
      </c>
      <c r="L1053" t="s">
        <v>93</v>
      </c>
      <c r="M1053" t="s">
        <v>5397</v>
      </c>
      <c r="O1053" s="2" t="str">
        <f>IFERROR(IF($B1053="","",INDEX(所属情報!$E:$E,MATCH($A1053,所属情報!$A:$A,0))),"")</f>
        <v>Kwansei Gakuin Univ.</v>
      </c>
      <c r="P1053" s="2" t="str">
        <f t="shared" si="48"/>
        <v>小柳　結衣 (1)</v>
      </c>
      <c r="Q1053" s="2" t="str">
        <f t="shared" si="49"/>
        <v>ｺﾔﾅｷﾞ ﾕｲ</v>
      </c>
      <c r="R1053" s="2" t="str">
        <f t="shared" si="50"/>
        <v>KOYANAGI Yui (05)</v>
      </c>
      <c r="S1053" s="2" t="str">
        <f>IFERROR(IF($F1053="","",INDEX(リスト!$C:$C,MATCH($F1053,リスト!$B:$B,0))),"")</f>
        <v>27</v>
      </c>
      <c r="T1053" s="2" t="str">
        <f>IFERROR(IF($K1053="","",INDEX(リスト!$F:$F,MATCH($K1053,リスト!$E:$E,0))),"")</f>
        <v>JPN</v>
      </c>
      <c r="U1053" s="2" t="str">
        <f>IF($B1053="","",RIGHT($G1053*1000+200+COUNTIF($G$2:$G1053,$G1053),9))</f>
        <v>050710202</v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>常翔学園・大　阪</v>
      </c>
    </row>
    <row r="1054" spans="1:22" x14ac:dyDescent="0.45">
      <c r="A1054" t="s">
        <v>4053</v>
      </c>
      <c r="B1054">
        <v>1061</v>
      </c>
      <c r="C1054" t="s">
        <v>5398</v>
      </c>
      <c r="D1054" t="s">
        <v>5399</v>
      </c>
      <c r="E1054">
        <v>1</v>
      </c>
      <c r="F1054" t="s">
        <v>93</v>
      </c>
      <c r="G1054">
        <v>20050807</v>
      </c>
      <c r="I1054" t="s">
        <v>2373</v>
      </c>
      <c r="J1054" t="s">
        <v>873</v>
      </c>
      <c r="K1054" t="s">
        <v>141</v>
      </c>
      <c r="L1054" t="s">
        <v>73</v>
      </c>
      <c r="M1054" t="s">
        <v>2994</v>
      </c>
      <c r="O1054" s="2" t="str">
        <f>IFERROR(IF($B1054="","",INDEX(所属情報!$E:$E,MATCH($A1054,所属情報!$A:$A,0))),"")</f>
        <v>Kindai Univ.</v>
      </c>
      <c r="P1054" s="2" t="str">
        <f t="shared" si="48"/>
        <v>安田　綾乃 (1)</v>
      </c>
      <c r="Q1054" s="2" t="str">
        <f t="shared" si="49"/>
        <v>ﾔｽﾀﾞ ｱﾔﾉ</v>
      </c>
      <c r="R1054" s="2" t="str">
        <f t="shared" si="50"/>
        <v>YASUDA Ayano (05)</v>
      </c>
      <c r="S1054" s="2" t="str">
        <f>IFERROR(IF($F1054="","",INDEX(リスト!$C:$C,MATCH($F1054,リスト!$B:$B,0))),"")</f>
        <v>27</v>
      </c>
      <c r="T1054" s="2" t="str">
        <f>IFERROR(IF($K1054="","",INDEX(リスト!$F:$F,MATCH($K1054,リスト!$E:$E,0))),"")</f>
        <v>JPN</v>
      </c>
      <c r="U1054" s="2" t="str">
        <f>IF($B1054="","",RIGHT($G1054*1000+200+COUNTIF($G$2:$G1054,$G1054),9))</f>
        <v>050807201</v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>金沢・石　川</v>
      </c>
    </row>
    <row r="1055" spans="1:22" x14ac:dyDescent="0.45">
      <c r="A1055" t="s">
        <v>4053</v>
      </c>
      <c r="B1055">
        <v>1062</v>
      </c>
      <c r="C1055" t="s">
        <v>5400</v>
      </c>
      <c r="D1055" t="s">
        <v>5401</v>
      </c>
      <c r="E1055">
        <v>1</v>
      </c>
      <c r="F1055" t="s">
        <v>93</v>
      </c>
      <c r="G1055">
        <v>20051004</v>
      </c>
      <c r="I1055" t="s">
        <v>5402</v>
      </c>
      <c r="J1055" t="s">
        <v>5403</v>
      </c>
      <c r="K1055" t="s">
        <v>141</v>
      </c>
      <c r="L1055" t="s">
        <v>95</v>
      </c>
      <c r="M1055" t="s">
        <v>1983</v>
      </c>
      <c r="O1055" s="2" t="str">
        <f>IFERROR(IF($B1055="","",INDEX(所属情報!$E:$E,MATCH($A1055,所属情報!$A:$A,0))),"")</f>
        <v>Kindai Univ.</v>
      </c>
      <c r="P1055" s="2" t="str">
        <f t="shared" si="48"/>
        <v>池信　南帆 (1)</v>
      </c>
      <c r="Q1055" s="2" t="str">
        <f t="shared" si="49"/>
        <v>ｲｹﾉﾌﾞ ﾐﾅﾎ</v>
      </c>
      <c r="R1055" s="2" t="str">
        <f t="shared" si="50"/>
        <v>IKENOBU Minaho (05)</v>
      </c>
      <c r="S1055" s="2" t="str">
        <f>IFERROR(IF($F1055="","",INDEX(リスト!$C:$C,MATCH($F1055,リスト!$B:$B,0))),"")</f>
        <v>27</v>
      </c>
      <c r="T1055" s="2" t="str">
        <f>IFERROR(IF($K1055="","",INDEX(リスト!$F:$F,MATCH($K1055,リスト!$E:$E,0))),"")</f>
        <v>JPN</v>
      </c>
      <c r="U1055" s="2" t="str">
        <f>IF($B1055="","",RIGHT($G1055*1000+200+COUNTIF($G$2:$G1055,$G1055),9))</f>
        <v>051004201</v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>県立伊丹・兵　庫</v>
      </c>
    </row>
    <row r="1056" spans="1:22" x14ac:dyDescent="0.45">
      <c r="A1056" t="s">
        <v>5404</v>
      </c>
      <c r="B1056">
        <v>1063</v>
      </c>
      <c r="C1056" t="s">
        <v>5405</v>
      </c>
      <c r="D1056" t="s">
        <v>5406</v>
      </c>
      <c r="E1056">
        <v>1</v>
      </c>
      <c r="F1056" t="s">
        <v>93</v>
      </c>
      <c r="G1056">
        <v>20060315</v>
      </c>
      <c r="H1056">
        <v>138090425</v>
      </c>
      <c r="I1056" t="s">
        <v>867</v>
      </c>
      <c r="J1056" t="s">
        <v>5407</v>
      </c>
      <c r="K1056" t="s">
        <v>141</v>
      </c>
      <c r="L1056" t="s">
        <v>107</v>
      </c>
      <c r="M1056" t="s">
        <v>5408</v>
      </c>
      <c r="O1056" s="2" t="str">
        <f>IFERROR(IF($B1056="","",INDEX(所属情報!$E:$E,MATCH($A1056,所属情報!$A:$A,0))),"")</f>
        <v>Kansai Univ. of Health Sciences</v>
      </c>
      <c r="P1056" s="2" t="str">
        <f t="shared" si="48"/>
        <v>中島　愛里菜 (1)</v>
      </c>
      <c r="Q1056" s="2" t="str">
        <f t="shared" si="49"/>
        <v>ﾅｶｼﾞﾏ ｱﾘﾅ</v>
      </c>
      <c r="R1056" s="2" t="str">
        <f t="shared" si="50"/>
        <v>NAKAJIMA Arina (06)</v>
      </c>
      <c r="S1056" s="2" t="str">
        <f>IFERROR(IF($F1056="","",INDEX(リスト!$C:$C,MATCH($F1056,リスト!$B:$B,0))),"")</f>
        <v>27</v>
      </c>
      <c r="T1056" s="2" t="str">
        <f>IFERROR(IF($K1056="","",INDEX(リスト!$F:$F,MATCH($K1056,リスト!$E:$E,0))),"")</f>
        <v>JPN</v>
      </c>
      <c r="U1056" s="2" t="str">
        <f>IF($B1056="","",RIGHT($G1056*1000+200+COUNTIF($G$2:$G1056,$G1056),9))</f>
        <v>060315201</v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>如水館高校・広　島</v>
      </c>
    </row>
    <row r="1057" spans="1:22" x14ac:dyDescent="0.45">
      <c r="A1057" t="s">
        <v>1892</v>
      </c>
      <c r="B1057">
        <v>1064</v>
      </c>
      <c r="C1057" t="s">
        <v>5409</v>
      </c>
      <c r="D1057" t="s">
        <v>5410</v>
      </c>
      <c r="E1057">
        <v>1</v>
      </c>
      <c r="F1057" t="s">
        <v>968</v>
      </c>
      <c r="G1057">
        <v>20050921</v>
      </c>
      <c r="H1057" t="s">
        <v>5411</v>
      </c>
      <c r="I1057" t="s">
        <v>1843</v>
      </c>
      <c r="J1057" t="s">
        <v>5412</v>
      </c>
      <c r="K1057" t="s">
        <v>141</v>
      </c>
      <c r="L1057" t="s">
        <v>93</v>
      </c>
      <c r="M1057" t="s">
        <v>1019</v>
      </c>
      <c r="O1057" s="2" t="str">
        <f>IFERROR(IF($B1057="","",INDEX(所属情報!$E:$E,MATCH($A1057,所属情報!$A:$A,0))),"")</f>
        <v>Kansai Univ.</v>
      </c>
      <c r="P1057" s="2" t="str">
        <f t="shared" si="48"/>
        <v>中原　苺娃 (1)</v>
      </c>
      <c r="Q1057" s="2" t="str">
        <f t="shared" si="49"/>
        <v>ﾅｶﾊﾗ ﾃｨｱ</v>
      </c>
      <c r="R1057" s="2" t="str">
        <f t="shared" si="50"/>
        <v>NAKAHARA Tia (05)</v>
      </c>
      <c r="S1057" s="2" t="str">
        <f>IFERROR(IF($F1057="","",INDEX(リスト!$C:$C,MATCH($F1057,リスト!$B:$B,0))),"")</f>
        <v>49</v>
      </c>
      <c r="T1057" s="2" t="str">
        <f>IFERROR(IF($K1057="","",INDEX(リスト!$F:$F,MATCH($K1057,リスト!$E:$E,0))),"")</f>
        <v>JPN</v>
      </c>
      <c r="U1057" s="2" t="str">
        <f>IF($B1057="","",RIGHT($G1057*1000+200+COUNTIF($G$2:$G1057,$G1057),9))</f>
        <v>050921202</v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>関西大北陽・大　阪</v>
      </c>
    </row>
    <row r="1058" spans="1:22" x14ac:dyDescent="0.45">
      <c r="A1058" t="s">
        <v>3912</v>
      </c>
      <c r="B1058">
        <v>1065</v>
      </c>
      <c r="C1058" t="s">
        <v>5413</v>
      </c>
      <c r="D1058" t="s">
        <v>5414</v>
      </c>
      <c r="E1058">
        <v>1</v>
      </c>
      <c r="F1058" t="s">
        <v>93</v>
      </c>
      <c r="G1058">
        <v>20060207</v>
      </c>
      <c r="H1058" t="s">
        <v>5415</v>
      </c>
      <c r="I1058" t="s">
        <v>5416</v>
      </c>
      <c r="J1058" t="s">
        <v>5417</v>
      </c>
      <c r="K1058" t="s">
        <v>141</v>
      </c>
      <c r="L1058" t="s">
        <v>93</v>
      </c>
      <c r="M1058" t="s">
        <v>725</v>
      </c>
      <c r="O1058" s="2" t="str">
        <f>IFERROR(IF($B1058="","",INDEX(所属情報!$E:$E,MATCH($A1058,所属情報!$A:$A,0))),"")</f>
        <v>Kansai Medical Univ.</v>
      </c>
      <c r="P1058" s="2" t="str">
        <f t="shared" si="48"/>
        <v>間伏　杏莉 (1)</v>
      </c>
      <c r="Q1058" s="2" t="str">
        <f t="shared" si="49"/>
        <v>ﾏﾌﾞｾ ｱﾝﾘ</v>
      </c>
      <c r="R1058" s="2" t="str">
        <f t="shared" si="50"/>
        <v>MABUSE Anri (06)</v>
      </c>
      <c r="S1058" s="2" t="str">
        <f>IFERROR(IF($F1058="","",INDEX(リスト!$C:$C,MATCH($F1058,リスト!$B:$B,0))),"")</f>
        <v>27</v>
      </c>
      <c r="T1058" s="2" t="str">
        <f>IFERROR(IF($K1058="","",INDEX(リスト!$F:$F,MATCH($K1058,リスト!$E:$E,0))),"")</f>
        <v>JPN</v>
      </c>
      <c r="U1058" s="2" t="str">
        <f>IF($B1058="","",RIGHT($G1058*1000+200+COUNTIF($G$2:$G1058,$G1058),9))</f>
        <v>060207201</v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>大塚・大　阪</v>
      </c>
    </row>
    <row r="1059" spans="1:22" x14ac:dyDescent="0.45">
      <c r="A1059" t="s">
        <v>3912</v>
      </c>
      <c r="B1059">
        <v>1066</v>
      </c>
      <c r="C1059" t="s">
        <v>5418</v>
      </c>
      <c r="D1059" t="s">
        <v>5419</v>
      </c>
      <c r="E1059">
        <v>1</v>
      </c>
      <c r="F1059" t="s">
        <v>93</v>
      </c>
      <c r="G1059">
        <v>20050514</v>
      </c>
      <c r="H1059" t="s">
        <v>5420</v>
      </c>
      <c r="I1059" t="s">
        <v>3287</v>
      </c>
      <c r="J1059" t="s">
        <v>997</v>
      </c>
      <c r="K1059" t="s">
        <v>141</v>
      </c>
      <c r="L1059" t="s">
        <v>93</v>
      </c>
      <c r="M1059" t="s">
        <v>3931</v>
      </c>
      <c r="O1059" s="2" t="str">
        <f>IFERROR(IF($B1059="","",INDEX(所属情報!$E:$E,MATCH($A1059,所属情報!$A:$A,0))),"")</f>
        <v>Kansai Medical Univ.</v>
      </c>
      <c r="P1059" s="2" t="str">
        <f t="shared" si="48"/>
        <v>松尾　美玖 (1)</v>
      </c>
      <c r="Q1059" s="2" t="str">
        <f t="shared" si="49"/>
        <v>ﾏﾂｵ ﾐｸ</v>
      </c>
      <c r="R1059" s="2" t="str">
        <f t="shared" si="50"/>
        <v>MATSUO Miku (05)</v>
      </c>
      <c r="S1059" s="2" t="str">
        <f>IFERROR(IF($F1059="","",INDEX(リスト!$C:$C,MATCH($F1059,リスト!$B:$B,0))),"")</f>
        <v>27</v>
      </c>
      <c r="T1059" s="2" t="str">
        <f>IFERROR(IF($K1059="","",INDEX(リスト!$F:$F,MATCH($K1059,リスト!$E:$E,0))),"")</f>
        <v>JPN</v>
      </c>
      <c r="U1059" s="2" t="str">
        <f>IF($B1059="","",RIGHT($G1059*1000+200+COUNTIF($G$2:$G1059,$G1059),9))</f>
        <v>050514201</v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>帝塚山学院泉ケ丘・大　阪</v>
      </c>
    </row>
    <row r="1060" spans="1:22" x14ac:dyDescent="0.45">
      <c r="A1060" t="s">
        <v>3912</v>
      </c>
      <c r="B1060">
        <v>1067</v>
      </c>
      <c r="C1060" t="s">
        <v>5421</v>
      </c>
      <c r="D1060" t="s">
        <v>5422</v>
      </c>
      <c r="E1060">
        <v>1</v>
      </c>
      <c r="F1060" t="s">
        <v>93</v>
      </c>
      <c r="G1060">
        <v>20051214</v>
      </c>
      <c r="H1060" t="s">
        <v>5423</v>
      </c>
      <c r="I1060" t="s">
        <v>5424</v>
      </c>
      <c r="J1060" t="s">
        <v>1465</v>
      </c>
      <c r="K1060" t="s">
        <v>141</v>
      </c>
      <c r="L1060" t="s">
        <v>93</v>
      </c>
      <c r="M1060" t="s">
        <v>5425</v>
      </c>
      <c r="O1060" s="2" t="str">
        <f>IFERROR(IF($B1060="","",INDEX(所属情報!$E:$E,MATCH($A1060,所属情報!$A:$A,0))),"")</f>
        <v>Kansai Medical Univ.</v>
      </c>
      <c r="P1060" s="2" t="str">
        <f t="shared" si="48"/>
        <v>長門　伶香 (1)</v>
      </c>
      <c r="Q1060" s="2" t="str">
        <f t="shared" si="49"/>
        <v>ﾅｶﾞﾄ ﾚｲｶ</v>
      </c>
      <c r="R1060" s="2" t="str">
        <f t="shared" si="50"/>
        <v>NAGATO Reika (05)</v>
      </c>
      <c r="S1060" s="2" t="str">
        <f>IFERROR(IF($F1060="","",INDEX(リスト!$C:$C,MATCH($F1060,リスト!$B:$B,0))),"")</f>
        <v>27</v>
      </c>
      <c r="T1060" s="2" t="str">
        <f>IFERROR(IF($K1060="","",INDEX(リスト!$F:$F,MATCH($K1060,リスト!$E:$E,0))),"")</f>
        <v>JPN</v>
      </c>
      <c r="U1060" s="2" t="str">
        <f>IF($B1060="","",RIGHT($G1060*1000+200+COUNTIF($G$2:$G1060,$G1060),9))</f>
        <v>051214201</v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>大阪教育大附属(天王寺校舎)・大　阪</v>
      </c>
    </row>
    <row r="1061" spans="1:22" x14ac:dyDescent="0.45">
      <c r="A1061" t="s">
        <v>3288</v>
      </c>
      <c r="B1061">
        <v>1068</v>
      </c>
      <c r="C1061" t="s">
        <v>5426</v>
      </c>
      <c r="D1061" t="s">
        <v>5427</v>
      </c>
      <c r="E1061">
        <v>1</v>
      </c>
      <c r="F1061" t="s">
        <v>93</v>
      </c>
      <c r="G1061">
        <v>20050820</v>
      </c>
      <c r="H1061" t="s">
        <v>5428</v>
      </c>
      <c r="I1061" t="s">
        <v>5429</v>
      </c>
      <c r="J1061" t="s">
        <v>741</v>
      </c>
      <c r="K1061" t="s">
        <v>141</v>
      </c>
      <c r="L1061" t="s">
        <v>93</v>
      </c>
      <c r="M1061" t="s">
        <v>1795</v>
      </c>
      <c r="O1061" s="2" t="str">
        <f>IFERROR(IF($B1061="","",INDEX(所属情報!$E:$E,MATCH($A1061,所属情報!$A:$A,0))),"")</f>
        <v>Osaka Univ.</v>
      </c>
      <c r="P1061" s="2" t="str">
        <f t="shared" si="48"/>
        <v>近澤　亜海 (1)</v>
      </c>
      <c r="Q1061" s="2" t="str">
        <f t="shared" si="49"/>
        <v>ﾁｶｻﾞﾜ ｱﾐ</v>
      </c>
      <c r="R1061" s="2" t="str">
        <f t="shared" si="50"/>
        <v>CHIKAZAWA Ami (05)</v>
      </c>
      <c r="S1061" s="2" t="str">
        <f>IFERROR(IF($F1061="","",INDEX(リスト!$C:$C,MATCH($F1061,リスト!$B:$B,0))),"")</f>
        <v>27</v>
      </c>
      <c r="T1061" s="2" t="str">
        <f>IFERROR(IF($K1061="","",INDEX(リスト!$F:$F,MATCH($K1061,リスト!$E:$E,0))),"")</f>
        <v>JPN</v>
      </c>
      <c r="U1061" s="2" t="str">
        <f>IF($B1061="","",RIGHT($G1061*1000+200+COUNTIF($G$2:$G1061,$G1061),9))</f>
        <v>050820202</v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>箕面自由学園・大　阪</v>
      </c>
    </row>
    <row r="1062" spans="1:22" x14ac:dyDescent="0.45">
      <c r="A1062" t="s">
        <v>5004</v>
      </c>
      <c r="B1062">
        <v>1069</v>
      </c>
      <c r="C1062" t="s">
        <v>5430</v>
      </c>
      <c r="D1062" t="s">
        <v>5431</v>
      </c>
      <c r="E1062">
        <v>1</v>
      </c>
      <c r="F1062" t="s">
        <v>968</v>
      </c>
      <c r="G1062">
        <v>20060111</v>
      </c>
      <c r="H1062" t="s">
        <v>5432</v>
      </c>
      <c r="I1062" t="s">
        <v>953</v>
      </c>
      <c r="J1062" t="s">
        <v>1372</v>
      </c>
      <c r="K1062" t="s">
        <v>141</v>
      </c>
      <c r="L1062" t="s">
        <v>95</v>
      </c>
      <c r="M1062" t="s">
        <v>5433</v>
      </c>
      <c r="O1062" s="2" t="str">
        <f>IFERROR(IF($B1062="","",INDEX(所属情報!$E:$E,MATCH($A1062,所属情報!$A:$A,0))),"")</f>
        <v>Nara Prefectural Univ.</v>
      </c>
      <c r="P1062" s="2" t="str">
        <f t="shared" si="48"/>
        <v>太田　夕貴 (1)</v>
      </c>
      <c r="Q1062" s="2" t="str">
        <f t="shared" si="49"/>
        <v>ｵｵﾀ ﾕｳｷ</v>
      </c>
      <c r="R1062" s="2" t="str">
        <f t="shared" si="50"/>
        <v>OTA Yuki (06)</v>
      </c>
      <c r="S1062" s="2" t="str">
        <f>IFERROR(IF($F1062="","",INDEX(リスト!$C:$C,MATCH($F1062,リスト!$B:$B,0))),"")</f>
        <v>49</v>
      </c>
      <c r="T1062" s="2" t="str">
        <f>IFERROR(IF($K1062="","",INDEX(リスト!$F:$F,MATCH($K1062,リスト!$E:$E,0))),"")</f>
        <v>JPN</v>
      </c>
      <c r="U1062" s="2" t="str">
        <f>IF($B1062="","",RIGHT($G1062*1000+200+COUNTIF($G$2:$G1062,$G1062),9))</f>
        <v>060111203</v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>御影・兵　庫</v>
      </c>
    </row>
    <row r="1063" spans="1:22" x14ac:dyDescent="0.45">
      <c r="A1063" t="s">
        <v>5004</v>
      </c>
      <c r="B1063">
        <v>1070</v>
      </c>
      <c r="C1063" t="s">
        <v>5434</v>
      </c>
      <c r="D1063" t="s">
        <v>5435</v>
      </c>
      <c r="E1063">
        <v>1</v>
      </c>
      <c r="F1063" t="s">
        <v>968</v>
      </c>
      <c r="G1063">
        <v>20040531</v>
      </c>
      <c r="H1063" t="s">
        <v>5436</v>
      </c>
      <c r="I1063" t="s">
        <v>5437</v>
      </c>
      <c r="J1063" t="s">
        <v>2473</v>
      </c>
      <c r="K1063" t="s">
        <v>141</v>
      </c>
      <c r="L1063" t="s">
        <v>93</v>
      </c>
      <c r="M1063" t="s">
        <v>1352</v>
      </c>
      <c r="O1063" s="2" t="str">
        <f>IFERROR(IF($B1063="","",INDEX(所属情報!$E:$E,MATCH($A1063,所属情報!$A:$A,0))),"")</f>
        <v>Nara Prefectural Univ.</v>
      </c>
      <c r="P1063" s="2" t="str">
        <f t="shared" si="48"/>
        <v>江島　花音 (1)</v>
      </c>
      <c r="Q1063" s="2" t="str">
        <f t="shared" si="49"/>
        <v>ｴｼﾞﾏ ｶﾉﾝ</v>
      </c>
      <c r="R1063" s="2" t="str">
        <f t="shared" si="50"/>
        <v>EJIMA Kanon (04)</v>
      </c>
      <c r="S1063" s="2" t="str">
        <f>IFERROR(IF($F1063="","",INDEX(リスト!$C:$C,MATCH($F1063,リスト!$B:$B,0))),"")</f>
        <v>49</v>
      </c>
      <c r="T1063" s="2" t="str">
        <f>IFERROR(IF($K1063="","",INDEX(リスト!$F:$F,MATCH($K1063,リスト!$E:$E,0))),"")</f>
        <v>JPN</v>
      </c>
      <c r="U1063" s="2" t="str">
        <f>IF($B1063="","",RIGHT($G1063*1000+200+COUNTIF($G$2:$G1063,$G1063),9))</f>
        <v>040531202</v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>近畿大附属・大　阪</v>
      </c>
    </row>
    <row r="1064" spans="1:22" x14ac:dyDescent="0.45">
      <c r="B1064">
        <v>1071</v>
      </c>
      <c r="O1064" s="2" t="str">
        <f>IFERROR(IF($B1064="","",INDEX(所属情報!$E:$E,MATCH($A1064,所属情報!$A:$A,0))),"")</f>
        <v/>
      </c>
      <c r="P1064" s="2" t="str">
        <f t="shared" si="48"/>
        <v/>
      </c>
      <c r="Q1064" s="2" t="str">
        <f t="shared" si="49"/>
        <v/>
      </c>
      <c r="R1064" s="2" t="str">
        <f t="shared" si="50"/>
        <v/>
      </c>
      <c r="S1064" s="2" t="str">
        <f>IFERROR(IF($F1064="","",INDEX(リスト!$C:$C,MATCH($F1064,リスト!$B:$B,0))),"")</f>
        <v/>
      </c>
      <c r="T1064" s="2" t="str">
        <f>IFERROR(IF($K1064="","",INDEX(リスト!$F:$F,MATCH($K1064,リスト!$E:$E,0))),"")</f>
        <v/>
      </c>
      <c r="U1064" s="2" t="str">
        <f>IF($B1064="","",RIGHT($G1064*1000+200+COUNTIF($G$2:$G1064,$G1064),9))</f>
        <v>200</v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>　－　</v>
      </c>
    </row>
    <row r="1065" spans="1:22" x14ac:dyDescent="0.45">
      <c r="A1065" t="s">
        <v>3853</v>
      </c>
      <c r="B1065">
        <v>1072</v>
      </c>
      <c r="C1065" t="s">
        <v>5438</v>
      </c>
      <c r="D1065" t="s">
        <v>5439</v>
      </c>
      <c r="E1065">
        <v>1</v>
      </c>
      <c r="F1065" t="s">
        <v>95</v>
      </c>
      <c r="G1065">
        <v>20060401</v>
      </c>
      <c r="H1065" t="s">
        <v>5440</v>
      </c>
      <c r="I1065" t="s">
        <v>5441</v>
      </c>
      <c r="J1065" t="s">
        <v>1912</v>
      </c>
      <c r="K1065" t="s">
        <v>141</v>
      </c>
      <c r="L1065" t="s">
        <v>95</v>
      </c>
      <c r="M1065" t="s">
        <v>5442</v>
      </c>
      <c r="O1065" s="2" t="str">
        <f>IFERROR(IF($B1065="","",INDEX(所属情報!$E:$E,MATCH($A1065,所属情報!$A:$A,0))),"")</f>
        <v>Osaka Sangyo Univ.</v>
      </c>
      <c r="P1065" s="2" t="str">
        <f t="shared" si="48"/>
        <v>口丸　陽菜 (1)</v>
      </c>
      <c r="Q1065" s="2" t="str">
        <f t="shared" si="49"/>
        <v>ｸﾁﾏﾙ ﾋﾅ</v>
      </c>
      <c r="R1065" s="2" t="str">
        <f t="shared" si="50"/>
        <v>KUCHIMARU Hina (06)</v>
      </c>
      <c r="S1065" s="2" t="str">
        <f>IFERROR(IF($F1065="","",INDEX(リスト!$C:$C,MATCH($F1065,リスト!$B:$B,0))),"")</f>
        <v>28</v>
      </c>
      <c r="T1065" s="2" t="str">
        <f>IFERROR(IF($K1065="","",INDEX(リスト!$F:$F,MATCH($K1065,リスト!$E:$E,0))),"")</f>
        <v>JPN</v>
      </c>
      <c r="U1065" s="2" t="str">
        <f>IF($B1065="","",RIGHT($G1065*1000+200+COUNTIF($G$2:$G1065,$G1065),9))</f>
        <v>060401201</v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>尼崎小田・兵　庫</v>
      </c>
    </row>
    <row r="1066" spans="1:22" x14ac:dyDescent="0.45">
      <c r="A1066" t="s">
        <v>4679</v>
      </c>
      <c r="B1066">
        <v>1073</v>
      </c>
      <c r="C1066" t="s">
        <v>5443</v>
      </c>
      <c r="D1066" t="s">
        <v>5444</v>
      </c>
      <c r="E1066">
        <v>1</v>
      </c>
      <c r="F1066" t="s">
        <v>91</v>
      </c>
      <c r="G1066">
        <v>20050419</v>
      </c>
      <c r="I1066" t="s">
        <v>5445</v>
      </c>
      <c r="J1066" t="s">
        <v>959</v>
      </c>
      <c r="K1066" t="s">
        <v>141</v>
      </c>
      <c r="L1066" t="s">
        <v>91</v>
      </c>
      <c r="M1066" t="s">
        <v>988</v>
      </c>
      <c r="O1066" s="2" t="str">
        <f>IFERROR(IF($B1066="","",INDEX(所属情報!$E:$E,MATCH($A1066,所属情報!$A:$A,0))),"")</f>
        <v>Meiji Univ. of Integrative Medicine</v>
      </c>
      <c r="P1066" s="2" t="str">
        <f t="shared" si="48"/>
        <v>城　優芽 (1)</v>
      </c>
      <c r="Q1066" s="2" t="str">
        <f t="shared" si="49"/>
        <v>ｼﾛ ﾕﾒ</v>
      </c>
      <c r="R1066" s="2" t="str">
        <f t="shared" si="50"/>
        <v>SHIRO Yume (05)</v>
      </c>
      <c r="S1066" s="2" t="str">
        <f>IFERROR(IF($F1066="","",INDEX(リスト!$C:$C,MATCH($F1066,リスト!$B:$B,0))),"")</f>
        <v>26</v>
      </c>
      <c r="T1066" s="2" t="str">
        <f>IFERROR(IF($K1066="","",INDEX(リスト!$F:$F,MATCH($K1066,リスト!$E:$E,0))),"")</f>
        <v>JPN</v>
      </c>
      <c r="U1066" s="2" t="str">
        <f>IF($B1066="","",RIGHT($G1066*1000+200+COUNTIF($G$2:$G1066,$G1066),9))</f>
        <v>050419201</v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>鳥羽・京　都</v>
      </c>
    </row>
    <row r="1067" spans="1:22" x14ac:dyDescent="0.45">
      <c r="A1067" t="s">
        <v>2234</v>
      </c>
      <c r="B1067">
        <v>1074</v>
      </c>
      <c r="C1067" t="s">
        <v>5446</v>
      </c>
      <c r="D1067" t="s">
        <v>5447</v>
      </c>
      <c r="E1067">
        <v>1</v>
      </c>
      <c r="F1067" t="s">
        <v>97</v>
      </c>
      <c r="G1067">
        <v>20051028</v>
      </c>
      <c r="H1067" t="s">
        <v>5448</v>
      </c>
      <c r="I1067" t="s">
        <v>5449</v>
      </c>
      <c r="J1067" t="s">
        <v>788</v>
      </c>
      <c r="K1067" t="s">
        <v>141</v>
      </c>
      <c r="L1067" t="s">
        <v>97</v>
      </c>
      <c r="M1067" t="s">
        <v>1935</v>
      </c>
      <c r="O1067" s="2" t="str">
        <f>IFERROR(IF($B1067="","",INDEX(所属情報!$E:$E,MATCH($A1067,所属情報!$A:$A,0))),"")</f>
        <v>Kwansei Gakuin Univ.</v>
      </c>
      <c r="P1067" s="2" t="str">
        <f t="shared" si="48"/>
        <v>梅本　温加 (1)</v>
      </c>
      <c r="Q1067" s="2" t="str">
        <f t="shared" si="49"/>
        <v>ｳﾒﾓﾄ ﾉﾄﾞｶ</v>
      </c>
      <c r="R1067" s="2" t="str">
        <f t="shared" si="50"/>
        <v>UMEMOTO Nodoka (05)</v>
      </c>
      <c r="S1067" s="2" t="str">
        <f>IFERROR(IF($F1067="","",INDEX(リスト!$C:$C,MATCH($F1067,リスト!$B:$B,0))),"")</f>
        <v>29</v>
      </c>
      <c r="T1067" s="2" t="str">
        <f>IFERROR(IF($K1067="","",INDEX(リスト!$F:$F,MATCH($K1067,リスト!$E:$E,0))),"")</f>
        <v>JPN</v>
      </c>
      <c r="U1067" s="2" t="str">
        <f>IF($B1067="","",RIGHT($G1067*1000+200+COUNTIF($G$2:$G1067,$G1067),9))</f>
        <v>051028202</v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>智辯学園奈良カレッジ・奈　良</v>
      </c>
    </row>
    <row r="1068" spans="1:22" x14ac:dyDescent="0.45">
      <c r="A1068" t="s">
        <v>3987</v>
      </c>
      <c r="B1068">
        <v>1075</v>
      </c>
      <c r="C1068" t="s">
        <v>5450</v>
      </c>
      <c r="D1068" t="s">
        <v>5451</v>
      </c>
      <c r="E1068">
        <v>1</v>
      </c>
      <c r="F1068" t="s">
        <v>968</v>
      </c>
      <c r="G1068">
        <v>20051209</v>
      </c>
      <c r="H1068" t="s">
        <v>5452</v>
      </c>
      <c r="I1068" t="s">
        <v>4717</v>
      </c>
      <c r="J1068" t="s">
        <v>1015</v>
      </c>
      <c r="K1068" t="s">
        <v>141</v>
      </c>
      <c r="L1068" t="s">
        <v>91</v>
      </c>
      <c r="M1068" t="s">
        <v>904</v>
      </c>
      <c r="O1068" s="2" t="str">
        <f>IFERROR(IF($B1068="","",INDEX(所属情報!$E:$E,MATCH($A1068,所属情報!$A:$A,0))),"")</f>
        <v>Kyoto Prefectural Univ.</v>
      </c>
      <c r="P1068" s="2" t="str">
        <f t="shared" si="48"/>
        <v>村山　浬子 (1)</v>
      </c>
      <c r="Q1068" s="2" t="str">
        <f t="shared" si="49"/>
        <v>ﾑﾗﾔﾏ ﾘｺ</v>
      </c>
      <c r="R1068" s="2" t="str">
        <f t="shared" si="50"/>
        <v>MURAYAMA Riko (05)</v>
      </c>
      <c r="S1068" s="2" t="str">
        <f>IFERROR(IF($F1068="","",INDEX(リスト!$C:$C,MATCH($F1068,リスト!$B:$B,0))),"")</f>
        <v>49</v>
      </c>
      <c r="T1068" s="2" t="str">
        <f>IFERROR(IF($K1068="","",INDEX(リスト!$F:$F,MATCH($K1068,リスト!$E:$E,0))),"")</f>
        <v>JPN</v>
      </c>
      <c r="U1068" s="2" t="str">
        <f>IF($B1068="","",RIGHT($G1068*1000+200+COUNTIF($G$2:$G1068,$G1068),9))</f>
        <v>051209201</v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>西京・京　都</v>
      </c>
    </row>
    <row r="1069" spans="1:22" x14ac:dyDescent="0.45">
      <c r="A1069" t="s">
        <v>4291</v>
      </c>
      <c r="B1069">
        <v>1076</v>
      </c>
      <c r="C1069" t="s">
        <v>5453</v>
      </c>
      <c r="D1069" t="s">
        <v>5454</v>
      </c>
      <c r="E1069">
        <v>1</v>
      </c>
      <c r="F1069" t="s">
        <v>968</v>
      </c>
      <c r="G1069">
        <v>20050729</v>
      </c>
      <c r="H1069" t="s">
        <v>5455</v>
      </c>
      <c r="I1069" t="s">
        <v>1520</v>
      </c>
      <c r="J1069" t="s">
        <v>2384</v>
      </c>
      <c r="K1069" t="s">
        <v>141</v>
      </c>
      <c r="L1069" t="s">
        <v>107</v>
      </c>
      <c r="M1069" t="s">
        <v>5456</v>
      </c>
      <c r="O1069" s="2" t="str">
        <f>IFERROR(IF($B1069="","",INDEX(所属情報!$E:$E,MATCH($A1069,所属情報!$A:$A,0))),"")</f>
        <v>Osaka Medical and Pharmaceutical Univ.</v>
      </c>
      <c r="P1069" s="2" t="str">
        <f t="shared" si="48"/>
        <v>永井　千尋 (1)</v>
      </c>
      <c r="Q1069" s="2" t="str">
        <f t="shared" si="49"/>
        <v>ﾅｶﾞｲ ﾁﾋﾛ</v>
      </c>
      <c r="R1069" s="2" t="str">
        <f t="shared" si="50"/>
        <v>NAGAI Chihiro (05)</v>
      </c>
      <c r="S1069" s="2" t="str">
        <f>IFERROR(IF($F1069="","",INDEX(リスト!$C:$C,MATCH($F1069,リスト!$B:$B,0))),"")</f>
        <v>49</v>
      </c>
      <c r="T1069" s="2" t="str">
        <f>IFERROR(IF($K1069="","",INDEX(リスト!$F:$F,MATCH($K1069,リスト!$E:$E,0))),"")</f>
        <v>JPN</v>
      </c>
      <c r="U1069" s="2" t="str">
        <f>IF($B1069="","",RIGHT($G1069*1000+200+COUNTIF($G$2:$G1069,$G1069),9))</f>
        <v>050729203</v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>広島なぎさ・広　島</v>
      </c>
    </row>
    <row r="1070" spans="1:22" x14ac:dyDescent="0.45">
      <c r="A1070" t="s">
        <v>3529</v>
      </c>
      <c r="B1070">
        <v>1077</v>
      </c>
      <c r="C1070" t="s">
        <v>5457</v>
      </c>
      <c r="D1070" t="s">
        <v>5458</v>
      </c>
      <c r="E1070">
        <v>1</v>
      </c>
      <c r="F1070" t="s">
        <v>99</v>
      </c>
      <c r="G1070">
        <v>20050906</v>
      </c>
      <c r="H1070" t="s">
        <v>5459</v>
      </c>
      <c r="I1070" t="s">
        <v>5460</v>
      </c>
      <c r="J1070" t="s">
        <v>5461</v>
      </c>
      <c r="K1070" t="s">
        <v>141</v>
      </c>
      <c r="L1070" t="s">
        <v>99</v>
      </c>
      <c r="M1070" t="s">
        <v>5462</v>
      </c>
      <c r="O1070" s="2" t="str">
        <f>IFERROR(IF($B1070="","",INDEX(所属情報!$E:$E,MATCH($A1070,所属情報!$A:$A,0))),"")</f>
        <v>Kobe Univ.</v>
      </c>
      <c r="P1070" s="2" t="str">
        <f t="shared" si="48"/>
        <v>東本　佳衣 (1)</v>
      </c>
      <c r="Q1070" s="2" t="str">
        <f t="shared" si="49"/>
        <v>ﾋｶﾞｼﾓﾄ ｹｲ</v>
      </c>
      <c r="R1070" s="2" t="str">
        <f t="shared" si="50"/>
        <v>HIGASHIMOTO Kei (05)</v>
      </c>
      <c r="S1070" s="2" t="str">
        <f>IFERROR(IF($F1070="","",INDEX(リスト!$C:$C,MATCH($F1070,リスト!$B:$B,0))),"")</f>
        <v>30</v>
      </c>
      <c r="T1070" s="2" t="str">
        <f>IFERROR(IF($K1070="","",INDEX(リスト!$F:$F,MATCH($K1070,リスト!$E:$E,0))),"")</f>
        <v>JPN</v>
      </c>
      <c r="U1070" s="2" t="str">
        <f>IF($B1070="","",RIGHT($G1070*1000+200+COUNTIF($G$2:$G1070,$G1070),9))</f>
        <v>050906202</v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>橋本・和歌山</v>
      </c>
    </row>
    <row r="1071" spans="1:22" x14ac:dyDescent="0.45">
      <c r="A1071" t="s">
        <v>4892</v>
      </c>
      <c r="B1071">
        <v>1078</v>
      </c>
      <c r="C1071" t="s">
        <v>5463</v>
      </c>
      <c r="D1071" t="s">
        <v>5464</v>
      </c>
      <c r="E1071">
        <v>1</v>
      </c>
      <c r="F1071" t="s">
        <v>95</v>
      </c>
      <c r="G1071">
        <v>20051205</v>
      </c>
      <c r="I1071" t="s">
        <v>5465</v>
      </c>
      <c r="J1071" t="s">
        <v>1511</v>
      </c>
      <c r="K1071" t="s">
        <v>141</v>
      </c>
      <c r="L1071" t="s">
        <v>95</v>
      </c>
      <c r="M1071" t="s">
        <v>5466</v>
      </c>
      <c r="O1071" s="2" t="str">
        <f>IFERROR(IF($B1071="","",INDEX(所属情報!$E:$E,MATCH($A1071,所属情報!$A:$A,0))),"")</f>
        <v>Hyogo Univ. of Teacher Education</v>
      </c>
      <c r="P1071" s="2" t="str">
        <f t="shared" si="48"/>
        <v>笹谷　美羽 (1)</v>
      </c>
      <c r="Q1071" s="2" t="str">
        <f t="shared" si="49"/>
        <v>ｻｻﾀﾆ ﾐｳ</v>
      </c>
      <c r="R1071" s="2" t="str">
        <f t="shared" si="50"/>
        <v>SASATANI Miu (05)</v>
      </c>
      <c r="S1071" s="2" t="str">
        <f>IFERROR(IF($F1071="","",INDEX(リスト!$C:$C,MATCH($F1071,リスト!$B:$B,0))),"")</f>
        <v>28</v>
      </c>
      <c r="T1071" s="2" t="str">
        <f>IFERROR(IF($K1071="","",INDEX(リスト!$F:$F,MATCH($K1071,リスト!$E:$E,0))),"")</f>
        <v>JPN</v>
      </c>
      <c r="U1071" s="2" t="str">
        <f>IF($B1071="","",RIGHT($G1071*1000+200+COUNTIF($G$2:$G1071,$G1071),9))</f>
        <v>051205201</v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>明石城西・兵　庫</v>
      </c>
    </row>
    <row r="1072" spans="1:22" x14ac:dyDescent="0.45">
      <c r="A1072" t="s">
        <v>4499</v>
      </c>
      <c r="B1072">
        <v>1079</v>
      </c>
      <c r="C1072" t="s">
        <v>5467</v>
      </c>
      <c r="D1072" t="s">
        <v>5468</v>
      </c>
      <c r="E1072">
        <v>1</v>
      </c>
      <c r="F1072" t="s">
        <v>93</v>
      </c>
      <c r="G1072">
        <v>20051221</v>
      </c>
      <c r="H1072" t="s">
        <v>5469</v>
      </c>
      <c r="I1072" t="s">
        <v>1978</v>
      </c>
      <c r="J1072" t="s">
        <v>1118</v>
      </c>
      <c r="K1072" t="s">
        <v>141</v>
      </c>
      <c r="L1072" t="s">
        <v>89</v>
      </c>
      <c r="M1072" t="s">
        <v>3877</v>
      </c>
      <c r="O1072" s="2" t="str">
        <f>IFERROR(IF($B1072="","",INDEX(所属情報!$E:$E,MATCH($A1072,所属情報!$A:$A,0))),"")</f>
        <v>Otemon Gakuin Univ.</v>
      </c>
      <c r="P1072" s="2" t="str">
        <f t="shared" si="48"/>
        <v>若林　愛珈 (1)</v>
      </c>
      <c r="Q1072" s="2" t="str">
        <f t="shared" si="49"/>
        <v>ﾜｶﾊﾞﾔｼ ｱｲｶ</v>
      </c>
      <c r="R1072" s="2" t="str">
        <f t="shared" si="50"/>
        <v>WAKABAYASHI Aika (05)</v>
      </c>
      <c r="S1072" s="2" t="str">
        <f>IFERROR(IF($F1072="","",INDEX(リスト!$C:$C,MATCH($F1072,リスト!$B:$B,0))),"")</f>
        <v>27</v>
      </c>
      <c r="T1072" s="2" t="str">
        <f>IFERROR(IF($K1072="","",INDEX(リスト!$F:$F,MATCH($K1072,リスト!$E:$E,0))),"")</f>
        <v>JPN</v>
      </c>
      <c r="U1072" s="2" t="str">
        <f>IF($B1072="","",RIGHT($G1072*1000+200+COUNTIF($G$2:$G1072,$G1072),9))</f>
        <v>051221201</v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>八日市・滋　賀</v>
      </c>
    </row>
    <row r="1073" spans="1:22" x14ac:dyDescent="0.45">
      <c r="A1073" t="s">
        <v>2348</v>
      </c>
      <c r="B1073">
        <v>1080</v>
      </c>
      <c r="C1073" t="s">
        <v>5470</v>
      </c>
      <c r="D1073" t="s">
        <v>5471</v>
      </c>
      <c r="E1073">
        <v>1</v>
      </c>
      <c r="F1073" t="s">
        <v>97</v>
      </c>
      <c r="G1073">
        <v>20051001</v>
      </c>
      <c r="H1073" t="s">
        <v>5472</v>
      </c>
      <c r="I1073" t="s">
        <v>1230</v>
      </c>
      <c r="J1073" t="s">
        <v>1078</v>
      </c>
      <c r="K1073" t="s">
        <v>141</v>
      </c>
      <c r="L1073" t="s">
        <v>97</v>
      </c>
      <c r="M1073" t="s">
        <v>4578</v>
      </c>
      <c r="O1073" s="2" t="str">
        <f>IFERROR(IF($B1073="","",INDEX(所属情報!$E:$E,MATCH($A1073,所属情報!$A:$A,0))),"")</f>
        <v>Osaka Kyoiku Univ.</v>
      </c>
      <c r="P1073" s="2" t="str">
        <f t="shared" si="48"/>
        <v>竹本　朱里 (1)</v>
      </c>
      <c r="Q1073" s="2" t="str">
        <f t="shared" si="49"/>
        <v>ﾀｹﾓﾄ ｱｶﾘ</v>
      </c>
      <c r="R1073" s="2" t="str">
        <f t="shared" si="50"/>
        <v>TAKEMOTO Akari (05)</v>
      </c>
      <c r="S1073" s="2" t="str">
        <f>IFERROR(IF($F1073="","",INDEX(リスト!$C:$C,MATCH($F1073,リスト!$B:$B,0))),"")</f>
        <v>29</v>
      </c>
      <c r="T1073" s="2" t="str">
        <f>IFERROR(IF($K1073="","",INDEX(リスト!$F:$F,MATCH($K1073,リスト!$E:$E,0))),"")</f>
        <v>JPN</v>
      </c>
      <c r="U1073" s="2" t="str">
        <f>IF($B1073="","",RIGHT($G1073*1000+200+COUNTIF($G$2:$G1073,$G1073),9))</f>
        <v>051001201</v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>郡山・奈　良</v>
      </c>
    </row>
    <row r="1074" spans="1:22" x14ac:dyDescent="0.45">
      <c r="A1074" t="s">
        <v>701</v>
      </c>
      <c r="B1074">
        <v>1081</v>
      </c>
      <c r="C1074" t="s">
        <v>5473</v>
      </c>
      <c r="D1074" t="s">
        <v>5474</v>
      </c>
      <c r="E1074">
        <v>1</v>
      </c>
      <c r="F1074" t="s">
        <v>89</v>
      </c>
      <c r="G1074">
        <v>20050418</v>
      </c>
      <c r="H1074" t="s">
        <v>5119</v>
      </c>
      <c r="I1074" t="s">
        <v>1128</v>
      </c>
      <c r="J1074" t="s">
        <v>5120</v>
      </c>
      <c r="K1074" t="s">
        <v>141</v>
      </c>
      <c r="L1074" t="s">
        <v>89</v>
      </c>
      <c r="M1074" t="s">
        <v>4106</v>
      </c>
      <c r="O1074" s="2" t="str">
        <f>IFERROR(IF($B1074="","",INDEX(所属情報!$E:$E,MATCH($A1074,所属情報!$A:$A,0))),"")</f>
        <v>Ritsumeikan Univ.</v>
      </c>
      <c r="P1074" s="2" t="str">
        <f t="shared" si="48"/>
        <v>中村 奏子 (1)</v>
      </c>
      <c r="Q1074" s="2" t="str">
        <f t="shared" si="49"/>
        <v>ﾅｶﾑﾗ ｶﾅｺ</v>
      </c>
      <c r="R1074" s="2" t="str">
        <f t="shared" si="50"/>
        <v>NAKAMURA Kanako (05)</v>
      </c>
      <c r="S1074" s="2" t="str">
        <f>IFERROR(IF($F1074="","",INDEX(リスト!$C:$C,MATCH($F1074,リスト!$B:$B,0))),"")</f>
        <v>25</v>
      </c>
      <c r="T1074" s="2" t="str">
        <f>IFERROR(IF($K1074="","",INDEX(リスト!$F:$F,MATCH($K1074,リスト!$E:$E,0))),"")</f>
        <v>JPN</v>
      </c>
      <c r="U1074" s="2" t="str">
        <f>IF($B1074="","",RIGHT($G1074*1000+200+COUNTIF($G$2:$G1074,$G1074),9))</f>
        <v>050418202</v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>石山・滋　賀</v>
      </c>
    </row>
    <row r="1075" spans="1:22" x14ac:dyDescent="0.45">
      <c r="A1075" t="s">
        <v>5475</v>
      </c>
      <c r="B1075">
        <v>1082</v>
      </c>
      <c r="C1075" t="s">
        <v>5476</v>
      </c>
      <c r="D1075" t="s">
        <v>5477</v>
      </c>
      <c r="E1075">
        <v>2</v>
      </c>
      <c r="F1075" t="s">
        <v>89</v>
      </c>
      <c r="G1075">
        <v>20050108</v>
      </c>
      <c r="H1075" t="s">
        <v>5478</v>
      </c>
      <c r="I1075" t="s">
        <v>5479</v>
      </c>
      <c r="J1075" t="s">
        <v>1868</v>
      </c>
      <c r="K1075" t="s">
        <v>141</v>
      </c>
      <c r="L1075" t="s">
        <v>89</v>
      </c>
      <c r="M1075" t="s">
        <v>5480</v>
      </c>
      <c r="O1075" s="2" t="str">
        <f>IFERROR(IF($B1075="","",INDEX(所属情報!$E:$E,MATCH($A1075,所属情報!$A:$A,0))),"")</f>
        <v>Kyoto Tachibana Univ.</v>
      </c>
      <c r="P1075" s="2" t="str">
        <f t="shared" si="48"/>
        <v>小玉　果歩 (2)</v>
      </c>
      <c r="Q1075" s="2" t="str">
        <f t="shared" si="49"/>
        <v>ｺﾀﾞﾏ ｶﾎ</v>
      </c>
      <c r="R1075" s="2" t="str">
        <f t="shared" si="50"/>
        <v>KODAMA Kaho (05)</v>
      </c>
      <c r="S1075" s="2" t="str">
        <f>IFERROR(IF($F1075="","",INDEX(リスト!$C:$C,MATCH($F1075,リスト!$B:$B,0))),"")</f>
        <v>25</v>
      </c>
      <c r="T1075" s="2" t="str">
        <f>IFERROR(IF($K1075="","",INDEX(リスト!$F:$F,MATCH($K1075,リスト!$E:$E,0))),"")</f>
        <v>JPN</v>
      </c>
      <c r="U1075" s="2" t="str">
        <f>IF($B1075="","",RIGHT($G1075*1000+200+COUNTIF($G$2:$G1075,$G1075),9))</f>
        <v>050108201</v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>八幡商業・滋　賀</v>
      </c>
    </row>
    <row r="1076" spans="1:22" x14ac:dyDescent="0.45">
      <c r="A1076" t="s">
        <v>5475</v>
      </c>
      <c r="B1076">
        <v>1083</v>
      </c>
      <c r="C1076" t="s">
        <v>5481</v>
      </c>
      <c r="D1076" t="s">
        <v>5482</v>
      </c>
      <c r="E1076">
        <v>1</v>
      </c>
      <c r="F1076" t="s">
        <v>51</v>
      </c>
      <c r="G1076">
        <v>20050911</v>
      </c>
      <c r="H1076" t="s">
        <v>5483</v>
      </c>
      <c r="I1076" t="s">
        <v>855</v>
      </c>
      <c r="J1076" t="s">
        <v>909</v>
      </c>
      <c r="K1076" t="s">
        <v>141</v>
      </c>
      <c r="L1076" t="s">
        <v>51</v>
      </c>
      <c r="M1076" t="s">
        <v>5484</v>
      </c>
      <c r="O1076" s="2" t="str">
        <f>IFERROR(IF($B1076="","",INDEX(所属情報!$E:$E,MATCH($A1076,所属情報!$A:$A,0))),"")</f>
        <v>Kyoto Tachibana Univ.</v>
      </c>
      <c r="P1076" s="2" t="str">
        <f t="shared" si="48"/>
        <v>安達　ほのか (1)</v>
      </c>
      <c r="Q1076" s="2" t="str">
        <f t="shared" si="49"/>
        <v>ｱﾀﾞﾁ ﾎﾉｶ</v>
      </c>
      <c r="R1076" s="2" t="str">
        <f t="shared" si="50"/>
        <v>ADACHI Honoka (05)</v>
      </c>
      <c r="S1076" s="2" t="str">
        <f>IFERROR(IF($F1076="","",INDEX(リスト!$C:$C,MATCH($F1076,リスト!$B:$B,0))),"")</f>
        <v>06</v>
      </c>
      <c r="T1076" s="2" t="str">
        <f>IFERROR(IF($K1076="","",INDEX(リスト!$F:$F,MATCH($K1076,リスト!$E:$E,0))),"")</f>
        <v>JPN</v>
      </c>
      <c r="U1076" s="2" t="str">
        <f>IF($B1076="","",RIGHT($G1076*1000+200+COUNTIF($G$2:$G1076,$G1076),9))</f>
        <v>050911201</v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>山形北・山　形</v>
      </c>
    </row>
    <row r="1077" spans="1:22" x14ac:dyDescent="0.45">
      <c r="A1077" t="s">
        <v>5475</v>
      </c>
      <c r="B1077">
        <v>1084</v>
      </c>
      <c r="C1077" t="s">
        <v>5485</v>
      </c>
      <c r="D1077" t="s">
        <v>5486</v>
      </c>
      <c r="E1077">
        <v>1</v>
      </c>
      <c r="F1077" t="s">
        <v>89</v>
      </c>
      <c r="G1077">
        <v>20050711</v>
      </c>
      <c r="H1077" t="s">
        <v>5487</v>
      </c>
      <c r="I1077" t="s">
        <v>1911</v>
      </c>
      <c r="J1077" t="s">
        <v>5488</v>
      </c>
      <c r="K1077" t="s">
        <v>141</v>
      </c>
      <c r="L1077" t="s">
        <v>89</v>
      </c>
      <c r="M1077" t="s">
        <v>5489</v>
      </c>
      <c r="O1077" s="2" t="str">
        <f>IFERROR(IF($B1077="","",INDEX(所属情報!$E:$E,MATCH($A1077,所属情報!$A:$A,0))),"")</f>
        <v>Kyoto Tachibana Univ.</v>
      </c>
      <c r="P1077" s="2" t="str">
        <f t="shared" si="48"/>
        <v>大石　惺香 (1)</v>
      </c>
      <c r="Q1077" s="2" t="str">
        <f t="shared" si="49"/>
        <v>ｵｵｲｼ ｻﾄｶ</v>
      </c>
      <c r="R1077" s="2" t="str">
        <f t="shared" si="50"/>
        <v>OISHI Satoka (05)</v>
      </c>
      <c r="S1077" s="2" t="str">
        <f>IFERROR(IF($F1077="","",INDEX(リスト!$C:$C,MATCH($F1077,リスト!$B:$B,0))),"")</f>
        <v>25</v>
      </c>
      <c r="T1077" s="2" t="str">
        <f>IFERROR(IF($K1077="","",INDEX(リスト!$F:$F,MATCH($K1077,リスト!$E:$E,0))),"")</f>
        <v>JPN</v>
      </c>
      <c r="U1077" s="2" t="str">
        <f>IF($B1077="","",RIGHT($G1077*1000+200+COUNTIF($G$2:$G1077,$G1077),9))</f>
        <v>050711201</v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>国際情報・滋　賀</v>
      </c>
    </row>
    <row r="1078" spans="1:22" x14ac:dyDescent="0.45">
      <c r="A1078" t="s">
        <v>5475</v>
      </c>
      <c r="B1078">
        <v>1085</v>
      </c>
      <c r="C1078" t="s">
        <v>5490</v>
      </c>
      <c r="D1078" t="s">
        <v>5491</v>
      </c>
      <c r="E1078">
        <v>1</v>
      </c>
      <c r="F1078" t="s">
        <v>89</v>
      </c>
      <c r="G1078">
        <v>20060120</v>
      </c>
      <c r="H1078" t="s">
        <v>5492</v>
      </c>
      <c r="I1078" t="s">
        <v>5493</v>
      </c>
      <c r="J1078" t="s">
        <v>1239</v>
      </c>
      <c r="K1078" t="s">
        <v>141</v>
      </c>
      <c r="L1078" t="s">
        <v>89</v>
      </c>
      <c r="M1078" t="s">
        <v>1460</v>
      </c>
      <c r="O1078" s="2" t="str">
        <f>IFERROR(IF($B1078="","",INDEX(所属情報!$E:$E,MATCH($A1078,所属情報!$A:$A,0))),"")</f>
        <v>Kyoto Tachibana Univ.</v>
      </c>
      <c r="P1078" s="2" t="str">
        <f t="shared" si="48"/>
        <v>樫田　日向 (1)</v>
      </c>
      <c r="Q1078" s="2" t="str">
        <f t="shared" si="49"/>
        <v>ｶｼﾀﾞ ﾋﾅﾀ</v>
      </c>
      <c r="R1078" s="2" t="str">
        <f t="shared" si="50"/>
        <v>KASHIDA Hinata (06)</v>
      </c>
      <c r="S1078" s="2" t="str">
        <f>IFERROR(IF($F1078="","",INDEX(リスト!$C:$C,MATCH($F1078,リスト!$B:$B,0))),"")</f>
        <v>25</v>
      </c>
      <c r="T1078" s="2" t="str">
        <f>IFERROR(IF($K1078="","",INDEX(リスト!$F:$F,MATCH($K1078,リスト!$E:$E,0))),"")</f>
        <v>JPN</v>
      </c>
      <c r="U1078" s="2" t="str">
        <f>IF($B1078="","",RIGHT($G1078*1000+200+COUNTIF($G$2:$G1078,$G1078),9))</f>
        <v>060120201</v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>大津商業・滋　賀</v>
      </c>
    </row>
    <row r="1079" spans="1:22" x14ac:dyDescent="0.45">
      <c r="A1079" t="s">
        <v>5475</v>
      </c>
      <c r="B1079">
        <v>1086</v>
      </c>
      <c r="C1079" t="s">
        <v>5494</v>
      </c>
      <c r="D1079" t="s">
        <v>5495</v>
      </c>
      <c r="E1079">
        <v>1</v>
      </c>
      <c r="F1079" t="s">
        <v>69</v>
      </c>
      <c r="G1079">
        <v>20060103</v>
      </c>
      <c r="H1079" t="s">
        <v>5496</v>
      </c>
      <c r="I1079" t="s">
        <v>5497</v>
      </c>
      <c r="J1079" t="s">
        <v>5498</v>
      </c>
      <c r="K1079" t="s">
        <v>141</v>
      </c>
      <c r="L1079" t="s">
        <v>69</v>
      </c>
      <c r="M1079" t="s">
        <v>5499</v>
      </c>
      <c r="O1079" s="2" t="str">
        <f>IFERROR(IF($B1079="","",INDEX(所属情報!$E:$E,MATCH($A1079,所属情報!$A:$A,0))),"")</f>
        <v>Kyoto Tachibana Univ.</v>
      </c>
      <c r="P1079" s="2" t="str">
        <f t="shared" si="48"/>
        <v>豊島　深乃 (1)</v>
      </c>
      <c r="Q1079" s="2" t="str">
        <f t="shared" si="49"/>
        <v>ﾄﾖｼﾏ ﾐﾉ</v>
      </c>
      <c r="R1079" s="2" t="str">
        <f t="shared" si="50"/>
        <v>TOYOSHIMA Mino (06)</v>
      </c>
      <c r="S1079" s="2" t="str">
        <f>IFERROR(IF($F1079="","",INDEX(リスト!$C:$C,MATCH($F1079,リスト!$B:$B,0))),"")</f>
        <v>15</v>
      </c>
      <c r="T1079" s="2" t="str">
        <f>IFERROR(IF($K1079="","",INDEX(リスト!$F:$F,MATCH($K1079,リスト!$E:$E,0))),"")</f>
        <v>JPN</v>
      </c>
      <c r="U1079" s="2" t="str">
        <f>IF($B1079="","",RIGHT($G1079*1000+200+COUNTIF($G$2:$G1079,$G1079),9))</f>
        <v>060103202</v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>高田北城・新　潟</v>
      </c>
    </row>
    <row r="1080" spans="1:22" x14ac:dyDescent="0.45">
      <c r="A1080" t="s">
        <v>1892</v>
      </c>
      <c r="B1080">
        <v>1087</v>
      </c>
      <c r="C1080" t="s">
        <v>5500</v>
      </c>
      <c r="D1080" t="s">
        <v>5501</v>
      </c>
      <c r="E1080">
        <v>1</v>
      </c>
      <c r="F1080" t="s">
        <v>93</v>
      </c>
      <c r="G1080">
        <v>20050705</v>
      </c>
      <c r="H1080" t="s">
        <v>5502</v>
      </c>
      <c r="I1080" t="s">
        <v>1014</v>
      </c>
      <c r="J1080" t="s">
        <v>5503</v>
      </c>
      <c r="K1080" t="s">
        <v>141</v>
      </c>
      <c r="L1080" t="s">
        <v>93</v>
      </c>
      <c r="M1080" t="s">
        <v>5328</v>
      </c>
      <c r="O1080" s="2" t="str">
        <f>IFERROR(IF($B1080="","",INDEX(所属情報!$E:$E,MATCH($A1080,所属情報!$A:$A,0))),"")</f>
        <v>Kansai Univ.</v>
      </c>
      <c r="P1080" s="2" t="str">
        <f t="shared" si="48"/>
        <v>原田　桃羽 (1)</v>
      </c>
      <c r="Q1080" s="2" t="str">
        <f t="shared" si="49"/>
        <v>ﾊﾗﾀﾞ ﾓﾓﾊ</v>
      </c>
      <c r="R1080" s="2" t="str">
        <f t="shared" si="50"/>
        <v>HARADA Momoha (05)</v>
      </c>
      <c r="S1080" s="2" t="str">
        <f>IFERROR(IF($F1080="","",INDEX(リスト!$C:$C,MATCH($F1080,リスト!$B:$B,0))),"")</f>
        <v>27</v>
      </c>
      <c r="T1080" s="2" t="str">
        <f>IFERROR(IF($K1080="","",INDEX(リスト!$F:$F,MATCH($K1080,リスト!$E:$E,0))),"")</f>
        <v>JPN</v>
      </c>
      <c r="U1080" s="2" t="str">
        <f>IF($B1080="","",RIGHT($G1080*1000+200+COUNTIF($G$2:$G1080,$G1080),9))</f>
        <v>050705201</v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>関西大第一・大　阪</v>
      </c>
    </row>
    <row r="1081" spans="1:22" x14ac:dyDescent="0.45">
      <c r="A1081" t="s">
        <v>5504</v>
      </c>
      <c r="B1081">
        <v>1088</v>
      </c>
      <c r="C1081" t="s">
        <v>5505</v>
      </c>
      <c r="D1081" t="s">
        <v>5506</v>
      </c>
      <c r="E1081">
        <v>1</v>
      </c>
      <c r="F1081" t="s">
        <v>968</v>
      </c>
      <c r="G1081">
        <v>20051106</v>
      </c>
      <c r="H1081" t="s">
        <v>5507</v>
      </c>
      <c r="I1081" t="s">
        <v>2265</v>
      </c>
      <c r="J1081" t="s">
        <v>5508</v>
      </c>
      <c r="K1081" t="s">
        <v>141</v>
      </c>
      <c r="L1081" t="s">
        <v>49</v>
      </c>
      <c r="M1081" t="s">
        <v>5509</v>
      </c>
      <c r="O1081" s="2" t="str">
        <f>IFERROR(IF($B1081="","",INDEX(所属情報!$E:$E,MATCH($A1081,所属情報!$A:$A,0))),"")</f>
        <v>Kyoto Inst. of Technology</v>
      </c>
      <c r="P1081" s="2" t="str">
        <f t="shared" si="48"/>
        <v>小熊　ユミナ (1)</v>
      </c>
      <c r="Q1081" s="2" t="str">
        <f t="shared" si="49"/>
        <v>ｵｸﾞﾏ ﾕﾐﾅ</v>
      </c>
      <c r="R1081" s="2" t="str">
        <f t="shared" si="50"/>
        <v>OGUMA Yumina (05)</v>
      </c>
      <c r="S1081" s="2" t="str">
        <f>IFERROR(IF($F1081="","",INDEX(リスト!$C:$C,MATCH($F1081,リスト!$B:$B,0))),"")</f>
        <v>49</v>
      </c>
      <c r="T1081" s="2" t="str">
        <f>IFERROR(IF($K1081="","",INDEX(リスト!$F:$F,MATCH($K1081,リスト!$E:$E,0))),"")</f>
        <v>JPN</v>
      </c>
      <c r="U1081" s="2" t="str">
        <f>IF($B1081="","",RIGHT($G1081*1000+200+COUNTIF($G$2:$G1081,$G1081),9))</f>
        <v>051106202</v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>秋田南・秋　田</v>
      </c>
    </row>
    <row r="1082" spans="1:22" x14ac:dyDescent="0.45">
      <c r="A1082" t="s">
        <v>5504</v>
      </c>
      <c r="B1082">
        <v>1089</v>
      </c>
      <c r="C1082" t="s">
        <v>5510</v>
      </c>
      <c r="D1082" t="s">
        <v>5511</v>
      </c>
      <c r="E1082">
        <v>1</v>
      </c>
      <c r="F1082" t="s">
        <v>968</v>
      </c>
      <c r="G1082">
        <v>20060310</v>
      </c>
      <c r="H1082" t="s">
        <v>5512</v>
      </c>
      <c r="I1082" t="s">
        <v>5513</v>
      </c>
      <c r="J1082" t="s">
        <v>1180</v>
      </c>
      <c r="K1082" t="s">
        <v>141</v>
      </c>
      <c r="L1082" t="s">
        <v>115</v>
      </c>
      <c r="M1082" t="s">
        <v>5514</v>
      </c>
      <c r="O1082" s="2" t="str">
        <f>IFERROR(IF($B1082="","",INDEX(所属情報!$E:$E,MATCH($A1082,所属情報!$A:$A,0))),"")</f>
        <v>Kyoto Inst. of Technology</v>
      </c>
      <c r="P1082" s="2" t="str">
        <f t="shared" si="48"/>
        <v>松徳　陽佳 (1)</v>
      </c>
      <c r="Q1082" s="2" t="str">
        <f t="shared" si="49"/>
        <v>ﾏﾂﾄｸ ﾊﾙｶ</v>
      </c>
      <c r="R1082" s="2" t="str">
        <f t="shared" si="50"/>
        <v>MATSUTOKU Haruka (06)</v>
      </c>
      <c r="S1082" s="2" t="str">
        <f>IFERROR(IF($F1082="","",INDEX(リスト!$C:$C,MATCH($F1082,リスト!$B:$B,0))),"")</f>
        <v>49</v>
      </c>
      <c r="T1082" s="2" t="str">
        <f>IFERROR(IF($K1082="","",INDEX(リスト!$F:$F,MATCH($K1082,リスト!$E:$E,0))),"")</f>
        <v>JPN</v>
      </c>
      <c r="U1082" s="2" t="str">
        <f>IF($B1082="","",RIGHT($G1082*1000+200+COUNTIF($G$2:$G1082,$G1082),9))</f>
        <v>060310201</v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>大洲・愛　媛</v>
      </c>
    </row>
    <row r="1083" spans="1:22" x14ac:dyDescent="0.45">
      <c r="A1083" t="s">
        <v>4579</v>
      </c>
      <c r="B1083">
        <v>1090</v>
      </c>
      <c r="C1083" t="s">
        <v>5515</v>
      </c>
      <c r="D1083" t="s">
        <v>5516</v>
      </c>
      <c r="E1083">
        <v>1</v>
      </c>
      <c r="F1083" t="s">
        <v>968</v>
      </c>
      <c r="G1083">
        <v>20060101</v>
      </c>
      <c r="H1083" t="s">
        <v>5517</v>
      </c>
      <c r="I1083" t="s">
        <v>1661</v>
      </c>
      <c r="J1083" t="s">
        <v>1548</v>
      </c>
      <c r="K1083" t="s">
        <v>141</v>
      </c>
      <c r="L1083" t="s">
        <v>95</v>
      </c>
      <c r="M1083" t="s">
        <v>5518</v>
      </c>
      <c r="O1083" s="2" t="str">
        <f>IFERROR(IF($B1083="","",INDEX(所属情報!$E:$E,MATCH($A1083,所属情報!$A:$A,0))),"")</f>
        <v>Nara Women's Univ.</v>
      </c>
      <c r="P1083" s="2" t="str">
        <f t="shared" si="48"/>
        <v>野村　優衣 (1)</v>
      </c>
      <c r="Q1083" s="2" t="str">
        <f t="shared" si="49"/>
        <v>ﾉﾑﾗ ﾕｲ</v>
      </c>
      <c r="R1083" s="2" t="str">
        <f t="shared" si="50"/>
        <v>NOMURA Yui (06)</v>
      </c>
      <c r="S1083" s="2" t="str">
        <f>IFERROR(IF($F1083="","",INDEX(リスト!$C:$C,MATCH($F1083,リスト!$B:$B,0))),"")</f>
        <v>49</v>
      </c>
      <c r="T1083" s="2" t="str">
        <f>IFERROR(IF($K1083="","",INDEX(リスト!$F:$F,MATCH($K1083,リスト!$E:$E,0))),"")</f>
        <v>JPN</v>
      </c>
      <c r="U1083" s="2" t="str">
        <f>IF($B1083="","",RIGHT($G1083*1000+200+COUNTIF($G$2:$G1083,$G1083),9))</f>
        <v>060101202</v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>北須磨・兵　庫</v>
      </c>
    </row>
    <row r="1084" spans="1:22" x14ac:dyDescent="0.45">
      <c r="A1084" t="s">
        <v>4579</v>
      </c>
      <c r="B1084">
        <v>1091</v>
      </c>
      <c r="C1084" t="s">
        <v>5519</v>
      </c>
      <c r="D1084" t="s">
        <v>5520</v>
      </c>
      <c r="E1084">
        <v>1</v>
      </c>
      <c r="F1084" t="s">
        <v>968</v>
      </c>
      <c r="G1084">
        <v>20050720</v>
      </c>
      <c r="H1084" t="s">
        <v>5521</v>
      </c>
      <c r="I1084" t="s">
        <v>1916</v>
      </c>
      <c r="J1084" t="s">
        <v>1646</v>
      </c>
      <c r="K1084" t="s">
        <v>141</v>
      </c>
      <c r="L1084" t="s">
        <v>93</v>
      </c>
      <c r="M1084" t="s">
        <v>4620</v>
      </c>
      <c r="O1084" s="2" t="str">
        <f>IFERROR(IF($B1084="","",INDEX(所属情報!$E:$E,MATCH($A1084,所属情報!$A:$A,0))),"")</f>
        <v>Nara Women's Univ.</v>
      </c>
      <c r="P1084" s="2" t="str">
        <f t="shared" si="48"/>
        <v>井上　絢愛 (1)</v>
      </c>
      <c r="Q1084" s="2" t="str">
        <f t="shared" si="49"/>
        <v>ｲﾉｳｴ ｱﾔﾒ</v>
      </c>
      <c r="R1084" s="2" t="str">
        <f t="shared" si="50"/>
        <v>INOUE Ayame (05)</v>
      </c>
      <c r="S1084" s="2" t="str">
        <f>IFERROR(IF($F1084="","",INDEX(リスト!$C:$C,MATCH($F1084,リスト!$B:$B,0))),"")</f>
        <v>49</v>
      </c>
      <c r="T1084" s="2" t="str">
        <f>IFERROR(IF($K1084="","",INDEX(リスト!$F:$F,MATCH($K1084,リスト!$E:$E,0))),"")</f>
        <v>JPN</v>
      </c>
      <c r="U1084" s="2" t="str">
        <f>IF($B1084="","",RIGHT($G1084*1000+200+COUNTIF($G$2:$G1084,$G1084),9))</f>
        <v>050720202</v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>北野・大　阪</v>
      </c>
    </row>
    <row r="1085" spans="1:22" x14ac:dyDescent="0.45">
      <c r="A1085" t="s">
        <v>4579</v>
      </c>
      <c r="B1085">
        <v>1092</v>
      </c>
      <c r="C1085" t="s">
        <v>5522</v>
      </c>
      <c r="D1085" t="s">
        <v>5523</v>
      </c>
      <c r="E1085">
        <v>1</v>
      </c>
      <c r="F1085" t="s">
        <v>968</v>
      </c>
      <c r="G1085">
        <v>20051121</v>
      </c>
      <c r="H1085" t="s">
        <v>5524</v>
      </c>
      <c r="I1085" t="s">
        <v>5525</v>
      </c>
      <c r="J1085" t="s">
        <v>1686</v>
      </c>
      <c r="K1085" t="s">
        <v>141</v>
      </c>
      <c r="L1085" t="s">
        <v>79</v>
      </c>
      <c r="M1085" t="s">
        <v>5526</v>
      </c>
      <c r="O1085" s="2" t="str">
        <f>IFERROR(IF($B1085="","",INDEX(所属情報!$E:$E,MATCH($A1085,所属情報!$A:$A,0))),"")</f>
        <v>Nara Women's Univ.</v>
      </c>
      <c r="P1085" s="2" t="str">
        <f t="shared" si="48"/>
        <v>近藤　美波 (1)</v>
      </c>
      <c r="Q1085" s="2" t="str">
        <f t="shared" si="49"/>
        <v>ｺﾝﾄﾞｳ ﾐﾅﾐ</v>
      </c>
      <c r="R1085" s="2" t="str">
        <f t="shared" si="50"/>
        <v>KONDOU Minami (05)</v>
      </c>
      <c r="S1085" s="2" t="str">
        <f>IFERROR(IF($F1085="","",INDEX(リスト!$C:$C,MATCH($F1085,リスト!$B:$B,0))),"")</f>
        <v>49</v>
      </c>
      <c r="T1085" s="2" t="str">
        <f>IFERROR(IF($K1085="","",INDEX(リスト!$F:$F,MATCH($K1085,リスト!$E:$E,0))),"")</f>
        <v>JPN</v>
      </c>
      <c r="U1085" s="2" t="str">
        <f>IF($B1085="","",RIGHT($G1085*1000+200+COUNTIF($G$2:$G1085,$G1085),9))</f>
        <v>051121202</v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>松本深志・長　野</v>
      </c>
    </row>
    <row r="1086" spans="1:22" x14ac:dyDescent="0.45">
      <c r="A1086" t="s">
        <v>4579</v>
      </c>
      <c r="B1086">
        <v>1093</v>
      </c>
      <c r="C1086" t="s">
        <v>5527</v>
      </c>
      <c r="D1086" t="s">
        <v>5528</v>
      </c>
      <c r="E1086">
        <v>1</v>
      </c>
      <c r="F1086" t="s">
        <v>968</v>
      </c>
      <c r="G1086">
        <v>20051105</v>
      </c>
      <c r="H1086" t="s">
        <v>5529</v>
      </c>
      <c r="I1086" t="s">
        <v>5530</v>
      </c>
      <c r="J1086" t="s">
        <v>965</v>
      </c>
      <c r="K1086" t="s">
        <v>141</v>
      </c>
      <c r="L1086" t="s">
        <v>93</v>
      </c>
      <c r="M1086" t="s">
        <v>5531</v>
      </c>
      <c r="O1086" s="2" t="str">
        <f>IFERROR(IF($B1086="","",INDEX(所属情報!$E:$E,MATCH($A1086,所属情報!$A:$A,0))),"")</f>
        <v>Nara Women's Univ.</v>
      </c>
      <c r="P1086" s="2" t="str">
        <f t="shared" si="48"/>
        <v>師岡　愛 (1)</v>
      </c>
      <c r="Q1086" s="2" t="str">
        <f t="shared" si="49"/>
        <v>ﾓﾛｵｶ ｱｲ</v>
      </c>
      <c r="R1086" s="2" t="str">
        <f t="shared" si="50"/>
        <v>MOROOKA Ai (05)</v>
      </c>
      <c r="S1086" s="2" t="str">
        <f>IFERROR(IF($F1086="","",INDEX(リスト!$C:$C,MATCH($F1086,リスト!$B:$B,0))),"")</f>
        <v>49</v>
      </c>
      <c r="T1086" s="2" t="str">
        <f>IFERROR(IF($K1086="","",INDEX(リスト!$F:$F,MATCH($K1086,リスト!$E:$E,0))),"")</f>
        <v>JPN</v>
      </c>
      <c r="U1086" s="2" t="str">
        <f>IF($B1086="","",RIGHT($G1086*1000+200+COUNTIF($G$2:$G1086,$G1086),9))</f>
        <v>051105201</v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>大阪教育大附属(池田校舎)・大　阪</v>
      </c>
    </row>
    <row r="1087" spans="1:22" x14ac:dyDescent="0.45">
      <c r="A1087" t="s">
        <v>4579</v>
      </c>
      <c r="B1087">
        <v>1094</v>
      </c>
      <c r="C1087" t="s">
        <v>5532</v>
      </c>
      <c r="D1087" t="s">
        <v>5533</v>
      </c>
      <c r="E1087">
        <v>1</v>
      </c>
      <c r="F1087" t="s">
        <v>968</v>
      </c>
      <c r="G1087">
        <v>20050702</v>
      </c>
      <c r="H1087" t="s">
        <v>5534</v>
      </c>
      <c r="I1087" t="s">
        <v>5535</v>
      </c>
      <c r="J1087" t="s">
        <v>1548</v>
      </c>
      <c r="K1087" t="s">
        <v>141</v>
      </c>
      <c r="L1087" t="s">
        <v>55</v>
      </c>
      <c r="M1087" t="s">
        <v>5536</v>
      </c>
      <c r="O1087" s="2" t="str">
        <f>IFERROR(IF($B1087="","",INDEX(所属情報!$E:$E,MATCH($A1087,所属情報!$A:$A,0))),"")</f>
        <v>Nara Women's Univ.</v>
      </c>
      <c r="P1087" s="2" t="str">
        <f t="shared" si="48"/>
        <v>椎名　優衣 (1)</v>
      </c>
      <c r="Q1087" s="2" t="str">
        <f t="shared" si="49"/>
        <v>ｼｲﾅ ﾕｲ</v>
      </c>
      <c r="R1087" s="2" t="str">
        <f t="shared" si="50"/>
        <v>SHIINA Yui (05)</v>
      </c>
      <c r="S1087" s="2" t="str">
        <f>IFERROR(IF($F1087="","",INDEX(リスト!$C:$C,MATCH($F1087,リスト!$B:$B,0))),"")</f>
        <v>49</v>
      </c>
      <c r="T1087" s="2" t="str">
        <f>IFERROR(IF($K1087="","",INDEX(リスト!$F:$F,MATCH($K1087,リスト!$E:$E,0))),"")</f>
        <v>JPN</v>
      </c>
      <c r="U1087" s="2" t="str">
        <f>IF($B1087="","",RIGHT($G1087*1000+200+COUNTIF($G$2:$G1087,$G1087),9))</f>
        <v>050702202</v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>水城・茨　城</v>
      </c>
    </row>
    <row r="1088" spans="1:22" x14ac:dyDescent="0.45">
      <c r="A1088" t="s">
        <v>4579</v>
      </c>
      <c r="B1088">
        <v>1095</v>
      </c>
      <c r="C1088" t="s">
        <v>5537</v>
      </c>
      <c r="D1088" t="s">
        <v>5538</v>
      </c>
      <c r="E1088">
        <v>1</v>
      </c>
      <c r="F1088" t="s">
        <v>968</v>
      </c>
      <c r="G1088">
        <v>20051206</v>
      </c>
      <c r="H1088" t="s">
        <v>5539</v>
      </c>
      <c r="I1088" t="s">
        <v>5540</v>
      </c>
      <c r="J1088" t="s">
        <v>1548</v>
      </c>
      <c r="K1088" t="s">
        <v>141</v>
      </c>
      <c r="L1088" t="s">
        <v>105</v>
      </c>
      <c r="M1088" t="s">
        <v>2514</v>
      </c>
      <c r="O1088" s="2" t="str">
        <f>IFERROR(IF($B1088="","",INDEX(所属情報!$E:$E,MATCH($A1088,所属情報!$A:$A,0))),"")</f>
        <v>Nara Women's Univ.</v>
      </c>
      <c r="P1088" s="2" t="str">
        <f t="shared" si="48"/>
        <v>間野　結 (1)</v>
      </c>
      <c r="Q1088" s="2" t="str">
        <f t="shared" si="49"/>
        <v>ﾏﾉ ﾕｲ</v>
      </c>
      <c r="R1088" s="2" t="str">
        <f t="shared" si="50"/>
        <v>MANO Yui (05)</v>
      </c>
      <c r="S1088" s="2" t="str">
        <f>IFERROR(IF($F1088="","",INDEX(リスト!$C:$C,MATCH($F1088,リスト!$B:$B,0))),"")</f>
        <v>49</v>
      </c>
      <c r="T1088" s="2" t="str">
        <f>IFERROR(IF($K1088="","",INDEX(リスト!$F:$F,MATCH($K1088,リスト!$E:$E,0))),"")</f>
        <v>JPN</v>
      </c>
      <c r="U1088" s="2" t="str">
        <f>IF($B1088="","",RIGHT($G1088*1000+200+COUNTIF($G$2:$G1088,$G1088),9))</f>
        <v>051206201</v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>岡山城東・岡　山</v>
      </c>
    </row>
    <row r="1089" spans="15:22" x14ac:dyDescent="0.45">
      <c r="O1089" s="2" t="str">
        <f>IFERROR(IF($B1089="","",INDEX(所属情報!$E:$E,MATCH($A1089,所属情報!$A:$A,0))),"")</f>
        <v/>
      </c>
      <c r="P1089" s="2" t="str">
        <f t="shared" si="48"/>
        <v/>
      </c>
      <c r="Q1089" s="2" t="str">
        <f t="shared" si="49"/>
        <v/>
      </c>
      <c r="R1089" s="2" t="str">
        <f t="shared" si="50"/>
        <v/>
      </c>
      <c r="S1089" s="2" t="str">
        <f>IFERROR(IF($F1089="","",INDEX(リスト!$C:$C,MATCH($F1089,リスト!$B:$B,0))),"")</f>
        <v/>
      </c>
      <c r="T1089" s="2" t="str">
        <f>IFERROR(IF($K1089="","",INDEX(リスト!$F:$F,MATCH($K1089,リスト!$E:$E,0))),"")</f>
        <v/>
      </c>
      <c r="U1089" s="2" t="str">
        <f>IF($B1089="","",RIGHT($G1089*1000+200+COUNTIF($G$2:$G1089,$G1089),9))</f>
        <v/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/>
      </c>
    </row>
    <row r="1090" spans="15:22" x14ac:dyDescent="0.45">
      <c r="O1090" s="2" t="str">
        <f>IFERROR(IF($B1090="","",INDEX(所属情報!$E:$E,MATCH($A1090,所属情報!$A:$A,0))),"")</f>
        <v/>
      </c>
      <c r="P1090" s="2" t="str">
        <f t="shared" si="48"/>
        <v/>
      </c>
      <c r="Q1090" s="2" t="str">
        <f t="shared" si="49"/>
        <v/>
      </c>
      <c r="R1090" s="2" t="str">
        <f t="shared" si="50"/>
        <v/>
      </c>
      <c r="S1090" s="2" t="str">
        <f>IFERROR(IF($F1090="","",INDEX(リスト!$C:$C,MATCH($F1090,リスト!$B:$B,0))),"")</f>
        <v/>
      </c>
      <c r="T1090" s="2" t="str">
        <f>IFERROR(IF($K1090="","",INDEX(リスト!$F:$F,MATCH($K1090,リスト!$E:$E,0))),"")</f>
        <v/>
      </c>
      <c r="U1090" s="2" t="str">
        <f>IF($B1090="","",RIGHT($G1090*1000+200+COUNTIF($G$2:$G1090,$G1090),9))</f>
        <v/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/>
      </c>
    </row>
    <row r="1091" spans="15:22" x14ac:dyDescent="0.45">
      <c r="O1091" s="2" t="str">
        <f>IFERROR(IF($B1091="","",INDEX(所属情報!$E:$E,MATCH($A1091,所属情報!$A:$A,0))),"")</f>
        <v/>
      </c>
      <c r="P1091" s="2" t="str">
        <f t="shared" ref="P1091:P1154" si="51">IF($C1091="","",IF($E1091="",$C1091,$C1091&amp;" ("&amp;$E1091&amp;")"))</f>
        <v/>
      </c>
      <c r="Q1091" s="2" t="str">
        <f t="shared" ref="Q1091:Q1154" si="52">IF($D1091="","",ASC($D1091))</f>
        <v/>
      </c>
      <c r="R1091" s="2" t="str">
        <f t="shared" ref="R1091:R1154" si="53">IF($I1091="","",UPPER($I1091)&amp;" "&amp;UPPER(LEFT($J1091,1))&amp;LOWER(RIGHT($J1091,LEN($J1091)-1))&amp;" ("&amp;MID($G1091,3,2)&amp;")")</f>
        <v/>
      </c>
      <c r="S1091" s="2" t="str">
        <f>IFERROR(IF($F1091="","",INDEX(リスト!$C:$C,MATCH($F1091,リスト!$B:$B,0))),"")</f>
        <v/>
      </c>
      <c r="T1091" s="2" t="str">
        <f>IFERROR(IF($K1091="","",INDEX(リスト!$F:$F,MATCH($K1091,リスト!$E:$E,0))),"")</f>
        <v/>
      </c>
      <c r="U1091" s="2" t="str">
        <f>IF($B1091="","",RIGHT($G1091*1000+200+COUNTIF($G$2:$G1091,$G1091),9))</f>
        <v/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/>
      </c>
    </row>
    <row r="1092" spans="15:22" x14ac:dyDescent="0.45">
      <c r="O1092" s="2" t="str">
        <f>IFERROR(IF($B1092="","",INDEX(所属情報!$E:$E,MATCH($A1092,所属情報!$A:$A,0))),"")</f>
        <v/>
      </c>
      <c r="P1092" s="2" t="str">
        <f t="shared" si="51"/>
        <v/>
      </c>
      <c r="Q1092" s="2" t="str">
        <f t="shared" si="52"/>
        <v/>
      </c>
      <c r="R1092" s="2" t="str">
        <f t="shared" si="53"/>
        <v/>
      </c>
      <c r="S1092" s="2" t="str">
        <f>IFERROR(IF($F1092="","",INDEX(リスト!$C:$C,MATCH($F1092,リスト!$B:$B,0))),"")</f>
        <v/>
      </c>
      <c r="T1092" s="2" t="str">
        <f>IFERROR(IF($K1092="","",INDEX(リスト!$F:$F,MATCH($K1092,リスト!$E:$E,0))),"")</f>
        <v/>
      </c>
      <c r="U1092" s="2" t="str">
        <f>IF($B1092="","",RIGHT($G1092*1000+200+COUNTIF($G$2:$G1092,$G1092),9))</f>
        <v/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/>
      </c>
    </row>
    <row r="1093" spans="15:22" x14ac:dyDescent="0.45">
      <c r="O1093" s="2" t="str">
        <f>IFERROR(IF($B1093="","",INDEX(所属情報!$E:$E,MATCH($A1093,所属情報!$A:$A,0))),"")</f>
        <v/>
      </c>
      <c r="P1093" s="2" t="str">
        <f t="shared" si="51"/>
        <v/>
      </c>
      <c r="Q1093" s="2" t="str">
        <f t="shared" si="52"/>
        <v/>
      </c>
      <c r="R1093" s="2" t="str">
        <f t="shared" si="53"/>
        <v/>
      </c>
      <c r="S1093" s="2" t="str">
        <f>IFERROR(IF($F1093="","",INDEX(リスト!$C:$C,MATCH($F1093,リスト!$B:$B,0))),"")</f>
        <v/>
      </c>
      <c r="T1093" s="2" t="str">
        <f>IFERROR(IF($K1093="","",INDEX(リスト!$F:$F,MATCH($K1093,リスト!$E:$E,0))),"")</f>
        <v/>
      </c>
      <c r="U1093" s="2" t="str">
        <f>IF($B1093="","",RIGHT($G1093*1000+200+COUNTIF($G$2:$G1093,$G1093),9))</f>
        <v/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/>
      </c>
    </row>
    <row r="1094" spans="15:22" x14ac:dyDescent="0.45">
      <c r="O1094" s="2" t="str">
        <f>IFERROR(IF($B1094="","",INDEX(所属情報!$E:$E,MATCH($A1094,所属情報!$A:$A,0))),"")</f>
        <v/>
      </c>
      <c r="P1094" s="2" t="str">
        <f t="shared" si="51"/>
        <v/>
      </c>
      <c r="Q1094" s="2" t="str">
        <f t="shared" si="52"/>
        <v/>
      </c>
      <c r="R1094" s="2" t="str">
        <f t="shared" si="53"/>
        <v/>
      </c>
      <c r="S1094" s="2" t="str">
        <f>IFERROR(IF($F1094="","",INDEX(リスト!$C:$C,MATCH($F1094,リスト!$B:$B,0))),"")</f>
        <v/>
      </c>
      <c r="T1094" s="2" t="str">
        <f>IFERROR(IF($K1094="","",INDEX(リスト!$F:$F,MATCH($K1094,リスト!$E:$E,0))),"")</f>
        <v/>
      </c>
      <c r="U1094" s="2" t="str">
        <f>IF($B1094="","",RIGHT($G1094*1000+200+COUNTIF($G$2:$G1094,$G1094),9))</f>
        <v/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/>
      </c>
    </row>
    <row r="1095" spans="15:22" x14ac:dyDescent="0.45">
      <c r="O1095" s="2" t="str">
        <f>IFERROR(IF($B1095="","",INDEX(所属情報!$E:$E,MATCH($A1095,所属情報!$A:$A,0))),"")</f>
        <v/>
      </c>
      <c r="P1095" s="2" t="str">
        <f t="shared" si="51"/>
        <v/>
      </c>
      <c r="Q1095" s="2" t="str">
        <f t="shared" si="52"/>
        <v/>
      </c>
      <c r="R1095" s="2" t="str">
        <f t="shared" si="53"/>
        <v/>
      </c>
      <c r="S1095" s="2" t="str">
        <f>IFERROR(IF($F1095="","",INDEX(リスト!$C:$C,MATCH($F1095,リスト!$B:$B,0))),"")</f>
        <v/>
      </c>
      <c r="T1095" s="2" t="str">
        <f>IFERROR(IF($K1095="","",INDEX(リスト!$F:$F,MATCH($K1095,リスト!$E:$E,0))),"")</f>
        <v/>
      </c>
      <c r="U1095" s="2" t="str">
        <f>IF($B1095="","",RIGHT($G1095*1000+200+COUNTIF($G$2:$G1095,$G1095),9))</f>
        <v/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/>
      </c>
    </row>
    <row r="1096" spans="15:22" x14ac:dyDescent="0.45">
      <c r="O1096" s="2" t="str">
        <f>IFERROR(IF($B1096="","",INDEX(所属情報!$E:$E,MATCH($A1096,所属情報!$A:$A,0))),"")</f>
        <v/>
      </c>
      <c r="P1096" s="2" t="str">
        <f t="shared" si="51"/>
        <v/>
      </c>
      <c r="Q1096" s="2" t="str">
        <f t="shared" si="52"/>
        <v/>
      </c>
      <c r="R1096" s="2" t="str">
        <f t="shared" si="53"/>
        <v/>
      </c>
      <c r="S1096" s="2" t="str">
        <f>IFERROR(IF($F1096="","",INDEX(リスト!$C:$C,MATCH($F1096,リスト!$B:$B,0))),"")</f>
        <v/>
      </c>
      <c r="T1096" s="2" t="str">
        <f>IFERROR(IF($K1096="","",INDEX(リスト!$F:$F,MATCH($K1096,リスト!$E:$E,0))),"")</f>
        <v/>
      </c>
      <c r="U1096" s="2" t="str">
        <f>IF($B1096="","",RIGHT($G1096*1000+200+COUNTIF($G$2:$G1096,$G1096),9))</f>
        <v/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/>
      </c>
    </row>
    <row r="1097" spans="15:22" x14ac:dyDescent="0.45">
      <c r="O1097" s="2" t="str">
        <f>IFERROR(IF($B1097="","",INDEX(所属情報!$E:$E,MATCH($A1097,所属情報!$A:$A,0))),"")</f>
        <v/>
      </c>
      <c r="P1097" s="2" t="str">
        <f t="shared" si="51"/>
        <v/>
      </c>
      <c r="Q1097" s="2" t="str">
        <f t="shared" si="52"/>
        <v/>
      </c>
      <c r="R1097" s="2" t="str">
        <f t="shared" si="53"/>
        <v/>
      </c>
      <c r="S1097" s="2" t="str">
        <f>IFERROR(IF($F1097="","",INDEX(リスト!$C:$C,MATCH($F1097,リスト!$B:$B,0))),"")</f>
        <v/>
      </c>
      <c r="T1097" s="2" t="str">
        <f>IFERROR(IF($K1097="","",INDEX(リスト!$F:$F,MATCH($K1097,リスト!$E:$E,0))),"")</f>
        <v/>
      </c>
      <c r="U1097" s="2" t="str">
        <f>IF($B1097="","",RIGHT($G1097*1000+200+COUNTIF($G$2:$G1097,$G1097),9))</f>
        <v/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/>
      </c>
    </row>
    <row r="1098" spans="15:22" x14ac:dyDescent="0.45">
      <c r="O1098" s="2" t="str">
        <f>IFERROR(IF($B1098="","",INDEX(所属情報!$E:$E,MATCH($A1098,所属情報!$A:$A,0))),"")</f>
        <v/>
      </c>
      <c r="P1098" s="2" t="str">
        <f t="shared" si="51"/>
        <v/>
      </c>
      <c r="Q1098" s="2" t="str">
        <f t="shared" si="52"/>
        <v/>
      </c>
      <c r="R1098" s="2" t="str">
        <f t="shared" si="53"/>
        <v/>
      </c>
      <c r="S1098" s="2" t="str">
        <f>IFERROR(IF($F1098="","",INDEX(リスト!$C:$C,MATCH($F1098,リスト!$B:$B,0))),"")</f>
        <v/>
      </c>
      <c r="T1098" s="2" t="str">
        <f>IFERROR(IF($K1098="","",INDEX(リスト!$F:$F,MATCH($K1098,リスト!$E:$E,0))),"")</f>
        <v/>
      </c>
      <c r="U1098" s="2" t="str">
        <f>IF($B1098="","",RIGHT($G1098*1000+200+COUNTIF($G$2:$G1098,$G1098),9))</f>
        <v/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/>
      </c>
    </row>
    <row r="1099" spans="15:22" x14ac:dyDescent="0.45">
      <c r="O1099" s="2" t="str">
        <f>IFERROR(IF($B1099="","",INDEX(所属情報!$E:$E,MATCH($A1099,所属情報!$A:$A,0))),"")</f>
        <v/>
      </c>
      <c r="P1099" s="2" t="str">
        <f t="shared" si="51"/>
        <v/>
      </c>
      <c r="Q1099" s="2" t="str">
        <f t="shared" si="52"/>
        <v/>
      </c>
      <c r="R1099" s="2" t="str">
        <f t="shared" si="53"/>
        <v/>
      </c>
      <c r="S1099" s="2" t="str">
        <f>IFERROR(IF($F1099="","",INDEX(リスト!$C:$C,MATCH($F1099,リスト!$B:$B,0))),"")</f>
        <v/>
      </c>
      <c r="T1099" s="2" t="str">
        <f>IFERROR(IF($K1099="","",INDEX(リスト!$F:$F,MATCH($K1099,リスト!$E:$E,0))),"")</f>
        <v/>
      </c>
      <c r="U1099" s="2" t="str">
        <f>IF($B1099="","",RIGHT($G1099*1000+200+COUNTIF($G$2:$G1099,$G1099),9))</f>
        <v/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/>
      </c>
    </row>
    <row r="1100" spans="15:22" x14ac:dyDescent="0.45">
      <c r="O1100" s="2" t="str">
        <f>IFERROR(IF($B1100="","",INDEX(所属情報!$E:$E,MATCH($A1100,所属情報!$A:$A,0))),"")</f>
        <v/>
      </c>
      <c r="P1100" s="2" t="str">
        <f t="shared" si="51"/>
        <v/>
      </c>
      <c r="Q1100" s="2" t="str">
        <f t="shared" si="52"/>
        <v/>
      </c>
      <c r="R1100" s="2" t="str">
        <f t="shared" si="53"/>
        <v/>
      </c>
      <c r="S1100" s="2" t="str">
        <f>IFERROR(IF($F1100="","",INDEX(リスト!$C:$C,MATCH($F1100,リスト!$B:$B,0))),"")</f>
        <v/>
      </c>
      <c r="T1100" s="2" t="str">
        <f>IFERROR(IF($K1100="","",INDEX(リスト!$F:$F,MATCH($K1100,リスト!$E:$E,0))),"")</f>
        <v/>
      </c>
      <c r="U1100" s="2" t="str">
        <f>IF($B1100="","",RIGHT($G1100*1000+200+COUNTIF($G$2:$G1100,$G1100),9))</f>
        <v/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/>
      </c>
    </row>
    <row r="1101" spans="15:22" x14ac:dyDescent="0.45">
      <c r="O1101" s="2" t="str">
        <f>IFERROR(IF($B1101="","",INDEX(所属情報!$E:$E,MATCH($A1101,所属情報!$A:$A,0))),"")</f>
        <v/>
      </c>
      <c r="P1101" s="2" t="str">
        <f t="shared" si="51"/>
        <v/>
      </c>
      <c r="Q1101" s="2" t="str">
        <f t="shared" si="52"/>
        <v/>
      </c>
      <c r="R1101" s="2" t="str">
        <f t="shared" si="53"/>
        <v/>
      </c>
      <c r="S1101" s="2" t="str">
        <f>IFERROR(IF($F1101="","",INDEX(リスト!$C:$C,MATCH($F1101,リスト!$B:$B,0))),"")</f>
        <v/>
      </c>
      <c r="T1101" s="2" t="str">
        <f>IFERROR(IF($K1101="","",INDEX(リスト!$F:$F,MATCH($K1101,リスト!$E:$E,0))),"")</f>
        <v/>
      </c>
      <c r="U1101" s="2" t="str">
        <f>IF($B1101="","",RIGHT($G1101*1000+200+COUNTIF($G$2:$G1101,$G1101),9))</f>
        <v/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/>
      </c>
    </row>
    <row r="1102" spans="15:22" x14ac:dyDescent="0.45">
      <c r="O1102" s="2" t="str">
        <f>IFERROR(IF($B1102="","",INDEX(所属情報!$E:$E,MATCH($A1102,所属情報!$A:$A,0))),"")</f>
        <v/>
      </c>
      <c r="P1102" s="2" t="str">
        <f t="shared" si="51"/>
        <v/>
      </c>
      <c r="Q1102" s="2" t="str">
        <f t="shared" si="52"/>
        <v/>
      </c>
      <c r="R1102" s="2" t="str">
        <f t="shared" si="53"/>
        <v/>
      </c>
      <c r="S1102" s="2" t="str">
        <f>IFERROR(IF($F1102="","",INDEX(リスト!$C:$C,MATCH($F1102,リスト!$B:$B,0))),"")</f>
        <v/>
      </c>
      <c r="T1102" s="2" t="str">
        <f>IFERROR(IF($K1102="","",INDEX(リスト!$F:$F,MATCH($K1102,リスト!$E:$E,0))),"")</f>
        <v/>
      </c>
      <c r="U1102" s="2" t="str">
        <f>IF($B1102="","",RIGHT($G1102*1000+200+COUNTIF($G$2:$G1102,$G1102),9))</f>
        <v/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/>
      </c>
    </row>
    <row r="1103" spans="15:22" x14ac:dyDescent="0.45">
      <c r="O1103" s="2" t="str">
        <f>IFERROR(IF($B1103="","",INDEX(所属情報!$E:$E,MATCH($A1103,所属情報!$A:$A,0))),"")</f>
        <v/>
      </c>
      <c r="P1103" s="2" t="str">
        <f t="shared" si="51"/>
        <v/>
      </c>
      <c r="Q1103" s="2" t="str">
        <f t="shared" si="52"/>
        <v/>
      </c>
      <c r="R1103" s="2" t="str">
        <f t="shared" si="53"/>
        <v/>
      </c>
      <c r="S1103" s="2" t="str">
        <f>IFERROR(IF($F1103="","",INDEX(リスト!$C:$C,MATCH($F1103,リスト!$B:$B,0))),"")</f>
        <v/>
      </c>
      <c r="T1103" s="2" t="str">
        <f>IFERROR(IF($K1103="","",INDEX(リスト!$F:$F,MATCH($K1103,リスト!$E:$E,0))),"")</f>
        <v/>
      </c>
      <c r="U1103" s="2" t="str">
        <f>IF($B1103="","",RIGHT($G1103*1000+200+COUNTIF($G$2:$G1103,$G1103),9))</f>
        <v/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/>
      </c>
    </row>
    <row r="1104" spans="15:22" x14ac:dyDescent="0.45">
      <c r="O1104" s="2" t="str">
        <f>IFERROR(IF($B1104="","",INDEX(所属情報!$E:$E,MATCH($A1104,所属情報!$A:$A,0))),"")</f>
        <v/>
      </c>
      <c r="P1104" s="2" t="str">
        <f t="shared" si="51"/>
        <v/>
      </c>
      <c r="Q1104" s="2" t="str">
        <f t="shared" si="52"/>
        <v/>
      </c>
      <c r="R1104" s="2" t="str">
        <f t="shared" si="53"/>
        <v/>
      </c>
      <c r="S1104" s="2" t="str">
        <f>IFERROR(IF($F1104="","",INDEX(リスト!$C:$C,MATCH($F1104,リスト!$B:$B,0))),"")</f>
        <v/>
      </c>
      <c r="T1104" s="2" t="str">
        <f>IFERROR(IF($K1104="","",INDEX(リスト!$F:$F,MATCH($K1104,リスト!$E:$E,0))),"")</f>
        <v/>
      </c>
      <c r="U1104" s="2" t="str">
        <f>IF($B1104="","",RIGHT($G1104*1000+200+COUNTIF($G$2:$G1104,$G1104),9))</f>
        <v/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/>
      </c>
    </row>
    <row r="1105" spans="15:22" x14ac:dyDescent="0.45">
      <c r="O1105" s="2" t="str">
        <f>IFERROR(IF($B1105="","",INDEX(所属情報!$E:$E,MATCH($A1105,所属情報!$A:$A,0))),"")</f>
        <v/>
      </c>
      <c r="P1105" s="2" t="str">
        <f t="shared" si="51"/>
        <v/>
      </c>
      <c r="Q1105" s="2" t="str">
        <f t="shared" si="52"/>
        <v/>
      </c>
      <c r="R1105" s="2" t="str">
        <f t="shared" si="53"/>
        <v/>
      </c>
      <c r="S1105" s="2" t="str">
        <f>IFERROR(IF($F1105="","",INDEX(リスト!$C:$C,MATCH($F1105,リスト!$B:$B,0))),"")</f>
        <v/>
      </c>
      <c r="T1105" s="2" t="str">
        <f>IFERROR(IF($K1105="","",INDEX(リスト!$F:$F,MATCH($K1105,リスト!$E:$E,0))),"")</f>
        <v/>
      </c>
      <c r="U1105" s="2" t="str">
        <f>IF($B1105="","",RIGHT($G1105*1000+200+COUNTIF($G$2:$G1105,$G1105),9))</f>
        <v/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/>
      </c>
    </row>
    <row r="1106" spans="15:22" x14ac:dyDescent="0.45">
      <c r="O1106" s="2" t="str">
        <f>IFERROR(IF($B1106="","",INDEX(所属情報!$E:$E,MATCH($A1106,所属情報!$A:$A,0))),"")</f>
        <v/>
      </c>
      <c r="P1106" s="2" t="str">
        <f t="shared" si="51"/>
        <v/>
      </c>
      <c r="Q1106" s="2" t="str">
        <f t="shared" si="52"/>
        <v/>
      </c>
      <c r="R1106" s="2" t="str">
        <f t="shared" si="53"/>
        <v/>
      </c>
      <c r="S1106" s="2" t="str">
        <f>IFERROR(IF($F1106="","",INDEX(リスト!$C:$C,MATCH($F1106,リスト!$B:$B,0))),"")</f>
        <v/>
      </c>
      <c r="T1106" s="2" t="str">
        <f>IFERROR(IF($K1106="","",INDEX(リスト!$F:$F,MATCH($K1106,リスト!$E:$E,0))),"")</f>
        <v/>
      </c>
      <c r="U1106" s="2" t="str">
        <f>IF($B1106="","",RIGHT($G1106*1000+200+COUNTIF($G$2:$G1106,$G1106),9))</f>
        <v/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/>
      </c>
    </row>
    <row r="1107" spans="15:22" x14ac:dyDescent="0.45">
      <c r="O1107" s="2" t="str">
        <f>IFERROR(IF($B1107="","",INDEX(所属情報!$E:$E,MATCH($A1107,所属情報!$A:$A,0))),"")</f>
        <v/>
      </c>
      <c r="P1107" s="2" t="str">
        <f t="shared" si="51"/>
        <v/>
      </c>
      <c r="Q1107" s="2" t="str">
        <f t="shared" si="52"/>
        <v/>
      </c>
      <c r="R1107" s="2" t="str">
        <f t="shared" si="53"/>
        <v/>
      </c>
      <c r="S1107" s="2" t="str">
        <f>IFERROR(IF($F1107="","",INDEX(リスト!$C:$C,MATCH($F1107,リスト!$B:$B,0))),"")</f>
        <v/>
      </c>
      <c r="T1107" s="2" t="str">
        <f>IFERROR(IF($K1107="","",INDEX(リスト!$F:$F,MATCH($K1107,リスト!$E:$E,0))),"")</f>
        <v/>
      </c>
      <c r="U1107" s="2" t="str">
        <f>IF($B1107="","",RIGHT($G1107*1000+200+COUNTIF($G$2:$G1107,$G1107),9))</f>
        <v/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/>
      </c>
    </row>
    <row r="1108" spans="15:22" x14ac:dyDescent="0.45">
      <c r="O1108" s="2" t="str">
        <f>IFERROR(IF($B1108="","",INDEX(所属情報!$E:$E,MATCH($A1108,所属情報!$A:$A,0))),"")</f>
        <v/>
      </c>
      <c r="P1108" s="2" t="str">
        <f t="shared" si="51"/>
        <v/>
      </c>
      <c r="Q1108" s="2" t="str">
        <f t="shared" si="52"/>
        <v/>
      </c>
      <c r="R1108" s="2" t="str">
        <f t="shared" si="53"/>
        <v/>
      </c>
      <c r="S1108" s="2" t="str">
        <f>IFERROR(IF($F1108="","",INDEX(リスト!$C:$C,MATCH($F1108,リスト!$B:$B,0))),"")</f>
        <v/>
      </c>
      <c r="T1108" s="2" t="str">
        <f>IFERROR(IF($K1108="","",INDEX(リスト!$F:$F,MATCH($K1108,リスト!$E:$E,0))),"")</f>
        <v/>
      </c>
      <c r="U1108" s="2" t="str">
        <f>IF($B1108="","",RIGHT($G1108*1000+200+COUNTIF($G$2:$G1108,$G1108),9))</f>
        <v/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/>
      </c>
    </row>
    <row r="1109" spans="15:22" x14ac:dyDescent="0.45">
      <c r="O1109" s="2" t="str">
        <f>IFERROR(IF($B1109="","",INDEX(所属情報!$E:$E,MATCH($A1109,所属情報!$A:$A,0))),"")</f>
        <v/>
      </c>
      <c r="P1109" s="2" t="str">
        <f t="shared" si="51"/>
        <v/>
      </c>
      <c r="Q1109" s="2" t="str">
        <f t="shared" si="52"/>
        <v/>
      </c>
      <c r="R1109" s="2" t="str">
        <f t="shared" si="53"/>
        <v/>
      </c>
      <c r="S1109" s="2" t="str">
        <f>IFERROR(IF($F1109="","",INDEX(リスト!$C:$C,MATCH($F1109,リスト!$B:$B,0))),"")</f>
        <v/>
      </c>
      <c r="T1109" s="2" t="str">
        <f>IFERROR(IF($K1109="","",INDEX(リスト!$F:$F,MATCH($K1109,リスト!$E:$E,0))),"")</f>
        <v/>
      </c>
      <c r="U1109" s="2" t="str">
        <f>IF($B1109="","",RIGHT($G1109*1000+200+COUNTIF($G$2:$G1109,$G1109),9))</f>
        <v/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/>
      </c>
    </row>
    <row r="1110" spans="15:22" x14ac:dyDescent="0.45">
      <c r="O1110" s="2" t="str">
        <f>IFERROR(IF($B1110="","",INDEX(所属情報!$E:$E,MATCH($A1110,所属情報!$A:$A,0))),"")</f>
        <v/>
      </c>
      <c r="P1110" s="2" t="str">
        <f t="shared" si="51"/>
        <v/>
      </c>
      <c r="Q1110" s="2" t="str">
        <f t="shared" si="52"/>
        <v/>
      </c>
      <c r="R1110" s="2" t="str">
        <f t="shared" si="53"/>
        <v/>
      </c>
      <c r="S1110" s="2" t="str">
        <f>IFERROR(IF($F1110="","",INDEX(リスト!$C:$C,MATCH($F1110,リスト!$B:$B,0))),"")</f>
        <v/>
      </c>
      <c r="T1110" s="2" t="str">
        <f>IFERROR(IF($K1110="","",INDEX(リスト!$F:$F,MATCH($K1110,リスト!$E:$E,0))),"")</f>
        <v/>
      </c>
      <c r="U1110" s="2" t="str">
        <f>IF($B1110="","",RIGHT($G1110*1000+200+COUNTIF($G$2:$G1110,$G1110),9))</f>
        <v/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/>
      </c>
    </row>
    <row r="1111" spans="15:22" x14ac:dyDescent="0.45">
      <c r="O1111" s="2" t="str">
        <f>IFERROR(IF($B1111="","",INDEX(所属情報!$E:$E,MATCH($A1111,所属情報!$A:$A,0))),"")</f>
        <v/>
      </c>
      <c r="P1111" s="2" t="str">
        <f t="shared" si="51"/>
        <v/>
      </c>
      <c r="Q1111" s="2" t="str">
        <f t="shared" si="52"/>
        <v/>
      </c>
      <c r="R1111" s="2" t="str">
        <f t="shared" si="53"/>
        <v/>
      </c>
      <c r="S1111" s="2" t="str">
        <f>IFERROR(IF($F1111="","",INDEX(リスト!$C:$C,MATCH($F1111,リスト!$B:$B,0))),"")</f>
        <v/>
      </c>
      <c r="T1111" s="2" t="str">
        <f>IFERROR(IF($K1111="","",INDEX(リスト!$F:$F,MATCH($K1111,リスト!$E:$E,0))),"")</f>
        <v/>
      </c>
      <c r="U1111" s="2" t="str">
        <f>IF($B1111="","",RIGHT($G1111*1000+200+COUNTIF($G$2:$G1111,$G1111),9))</f>
        <v/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/>
      </c>
    </row>
    <row r="1112" spans="15:22" x14ac:dyDescent="0.45">
      <c r="O1112" s="2" t="str">
        <f>IFERROR(IF($B1112="","",INDEX(所属情報!$E:$E,MATCH($A1112,所属情報!$A:$A,0))),"")</f>
        <v/>
      </c>
      <c r="P1112" s="2" t="str">
        <f t="shared" si="51"/>
        <v/>
      </c>
      <c r="Q1112" s="2" t="str">
        <f t="shared" si="52"/>
        <v/>
      </c>
      <c r="R1112" s="2" t="str">
        <f t="shared" si="53"/>
        <v/>
      </c>
      <c r="S1112" s="2" t="str">
        <f>IFERROR(IF($F1112="","",INDEX(リスト!$C:$C,MATCH($F1112,リスト!$B:$B,0))),"")</f>
        <v/>
      </c>
      <c r="T1112" s="2" t="str">
        <f>IFERROR(IF($K1112="","",INDEX(リスト!$F:$F,MATCH($K1112,リスト!$E:$E,0))),"")</f>
        <v/>
      </c>
      <c r="U1112" s="2" t="str">
        <f>IF($B1112="","",RIGHT($G1112*1000+200+COUNTIF($G$2:$G1112,$G1112),9))</f>
        <v/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/>
      </c>
    </row>
    <row r="1113" spans="15:22" x14ac:dyDescent="0.45">
      <c r="O1113" s="2" t="str">
        <f>IFERROR(IF($B1113="","",INDEX(所属情報!$E:$E,MATCH($A1113,所属情報!$A:$A,0))),"")</f>
        <v/>
      </c>
      <c r="P1113" s="2" t="str">
        <f t="shared" si="51"/>
        <v/>
      </c>
      <c r="Q1113" s="2" t="str">
        <f t="shared" si="52"/>
        <v/>
      </c>
      <c r="R1113" s="2" t="str">
        <f t="shared" si="53"/>
        <v/>
      </c>
      <c r="S1113" s="2" t="str">
        <f>IFERROR(IF($F1113="","",INDEX(リスト!$C:$C,MATCH($F1113,リスト!$B:$B,0))),"")</f>
        <v/>
      </c>
      <c r="T1113" s="2" t="str">
        <f>IFERROR(IF($K1113="","",INDEX(リスト!$F:$F,MATCH($K1113,リスト!$E:$E,0))),"")</f>
        <v/>
      </c>
      <c r="U1113" s="2" t="str">
        <f>IF($B1113="","",RIGHT($G1113*1000+200+COUNTIF($G$2:$G1113,$G1113),9))</f>
        <v/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/>
      </c>
    </row>
    <row r="1114" spans="15:22" x14ac:dyDescent="0.45">
      <c r="O1114" s="2" t="str">
        <f>IFERROR(IF($B1114="","",INDEX(所属情報!$E:$E,MATCH($A1114,所属情報!$A:$A,0))),"")</f>
        <v/>
      </c>
      <c r="P1114" s="2" t="str">
        <f t="shared" si="51"/>
        <v/>
      </c>
      <c r="Q1114" s="2" t="str">
        <f t="shared" si="52"/>
        <v/>
      </c>
      <c r="R1114" s="2" t="str">
        <f t="shared" si="53"/>
        <v/>
      </c>
      <c r="S1114" s="2" t="str">
        <f>IFERROR(IF($F1114="","",INDEX(リスト!$C:$C,MATCH($F1114,リスト!$B:$B,0))),"")</f>
        <v/>
      </c>
      <c r="T1114" s="2" t="str">
        <f>IFERROR(IF($K1114="","",INDEX(リスト!$F:$F,MATCH($K1114,リスト!$E:$E,0))),"")</f>
        <v/>
      </c>
      <c r="U1114" s="2" t="str">
        <f>IF($B1114="","",RIGHT($G1114*1000+200+COUNTIF($G$2:$G1114,$G1114),9))</f>
        <v/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/>
      </c>
    </row>
    <row r="1115" spans="15:22" x14ac:dyDescent="0.45">
      <c r="O1115" s="2" t="str">
        <f>IFERROR(IF($B1115="","",INDEX(所属情報!$E:$E,MATCH($A1115,所属情報!$A:$A,0))),"")</f>
        <v/>
      </c>
      <c r="P1115" s="2" t="str">
        <f t="shared" si="51"/>
        <v/>
      </c>
      <c r="Q1115" s="2" t="str">
        <f t="shared" si="52"/>
        <v/>
      </c>
      <c r="R1115" s="2" t="str">
        <f t="shared" si="53"/>
        <v/>
      </c>
      <c r="S1115" s="2" t="str">
        <f>IFERROR(IF($F1115="","",INDEX(リスト!$C:$C,MATCH($F1115,リスト!$B:$B,0))),"")</f>
        <v/>
      </c>
      <c r="T1115" s="2" t="str">
        <f>IFERROR(IF($K1115="","",INDEX(リスト!$F:$F,MATCH($K1115,リスト!$E:$E,0))),"")</f>
        <v/>
      </c>
      <c r="U1115" s="2" t="str">
        <f>IF($B1115="","",RIGHT($G1115*1000+200+COUNTIF($G$2:$G1115,$G1115),9))</f>
        <v/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/>
      </c>
    </row>
    <row r="1116" spans="15:22" x14ac:dyDescent="0.45">
      <c r="O1116" s="2" t="str">
        <f>IFERROR(IF($B1116="","",INDEX(所属情報!$E:$E,MATCH($A1116,所属情報!$A:$A,0))),"")</f>
        <v/>
      </c>
      <c r="P1116" s="2" t="str">
        <f t="shared" si="51"/>
        <v/>
      </c>
      <c r="Q1116" s="2" t="str">
        <f t="shared" si="52"/>
        <v/>
      </c>
      <c r="R1116" s="2" t="str">
        <f t="shared" si="53"/>
        <v/>
      </c>
      <c r="S1116" s="2" t="str">
        <f>IFERROR(IF($F1116="","",INDEX(リスト!$C:$C,MATCH($F1116,リスト!$B:$B,0))),"")</f>
        <v/>
      </c>
      <c r="T1116" s="2" t="str">
        <f>IFERROR(IF($K1116="","",INDEX(リスト!$F:$F,MATCH($K1116,リスト!$E:$E,0))),"")</f>
        <v/>
      </c>
      <c r="U1116" s="2" t="str">
        <f>IF($B1116="","",RIGHT($G1116*1000+200+COUNTIF($G$2:$G1116,$G1116),9))</f>
        <v/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/>
      </c>
    </row>
    <row r="1117" spans="15:22" x14ac:dyDescent="0.45">
      <c r="O1117" s="2" t="str">
        <f>IFERROR(IF($B1117="","",INDEX(所属情報!$E:$E,MATCH($A1117,所属情報!$A:$A,0))),"")</f>
        <v/>
      </c>
      <c r="P1117" s="2" t="str">
        <f t="shared" si="51"/>
        <v/>
      </c>
      <c r="Q1117" s="2" t="str">
        <f t="shared" si="52"/>
        <v/>
      </c>
      <c r="R1117" s="2" t="str">
        <f t="shared" si="53"/>
        <v/>
      </c>
      <c r="S1117" s="2" t="str">
        <f>IFERROR(IF($F1117="","",INDEX(リスト!$C:$C,MATCH($F1117,リスト!$B:$B,0))),"")</f>
        <v/>
      </c>
      <c r="T1117" s="2" t="str">
        <f>IFERROR(IF($K1117="","",INDEX(リスト!$F:$F,MATCH($K1117,リスト!$E:$E,0))),"")</f>
        <v/>
      </c>
      <c r="U1117" s="2" t="str">
        <f>IF($B1117="","",RIGHT($G1117*1000+200+COUNTIF($G$2:$G1117,$G1117),9))</f>
        <v/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/>
      </c>
    </row>
    <row r="1118" spans="15:22" x14ac:dyDescent="0.45">
      <c r="O1118" s="2" t="str">
        <f>IFERROR(IF($B1118="","",INDEX(所属情報!$E:$E,MATCH($A1118,所属情報!$A:$A,0))),"")</f>
        <v/>
      </c>
      <c r="P1118" s="2" t="str">
        <f t="shared" si="51"/>
        <v/>
      </c>
      <c r="Q1118" s="2" t="str">
        <f t="shared" si="52"/>
        <v/>
      </c>
      <c r="R1118" s="2" t="str">
        <f t="shared" si="53"/>
        <v/>
      </c>
      <c r="S1118" s="2" t="str">
        <f>IFERROR(IF($F1118="","",INDEX(リスト!$C:$C,MATCH($F1118,リスト!$B:$B,0))),"")</f>
        <v/>
      </c>
      <c r="T1118" s="2" t="str">
        <f>IFERROR(IF($K1118="","",INDEX(リスト!$F:$F,MATCH($K1118,リスト!$E:$E,0))),"")</f>
        <v/>
      </c>
      <c r="U1118" s="2" t="str">
        <f>IF($B1118="","",RIGHT($G1118*1000+200+COUNTIF($G$2:$G1118,$G1118),9))</f>
        <v/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/>
      </c>
    </row>
    <row r="1119" spans="15:22" x14ac:dyDescent="0.45">
      <c r="O1119" s="2" t="str">
        <f>IFERROR(IF($B1119="","",INDEX(所属情報!$E:$E,MATCH($A1119,所属情報!$A:$A,0))),"")</f>
        <v/>
      </c>
      <c r="P1119" s="2" t="str">
        <f t="shared" si="51"/>
        <v/>
      </c>
      <c r="Q1119" s="2" t="str">
        <f t="shared" si="52"/>
        <v/>
      </c>
      <c r="R1119" s="2" t="str">
        <f t="shared" si="53"/>
        <v/>
      </c>
      <c r="S1119" s="2" t="str">
        <f>IFERROR(IF($F1119="","",INDEX(リスト!$C:$C,MATCH($F1119,リスト!$B:$B,0))),"")</f>
        <v/>
      </c>
      <c r="T1119" s="2" t="str">
        <f>IFERROR(IF($K1119="","",INDEX(リスト!$F:$F,MATCH($K1119,リスト!$E:$E,0))),"")</f>
        <v/>
      </c>
      <c r="U1119" s="2" t="str">
        <f>IF($B1119="","",RIGHT($G1119*1000+200+COUNTIF($G$2:$G1119,$G1119),9))</f>
        <v/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/>
      </c>
    </row>
    <row r="1120" spans="15:22" x14ac:dyDescent="0.45">
      <c r="O1120" s="2" t="str">
        <f>IFERROR(IF($B1120="","",INDEX(所属情報!$E:$E,MATCH($A1120,所属情報!$A:$A,0))),"")</f>
        <v/>
      </c>
      <c r="P1120" s="2" t="str">
        <f t="shared" si="51"/>
        <v/>
      </c>
      <c r="Q1120" s="2" t="str">
        <f t="shared" si="52"/>
        <v/>
      </c>
      <c r="R1120" s="2" t="str">
        <f t="shared" si="53"/>
        <v/>
      </c>
      <c r="S1120" s="2" t="str">
        <f>IFERROR(IF($F1120="","",INDEX(リスト!$C:$C,MATCH($F1120,リスト!$B:$B,0))),"")</f>
        <v/>
      </c>
      <c r="T1120" s="2" t="str">
        <f>IFERROR(IF($K1120="","",INDEX(リスト!$F:$F,MATCH($K1120,リスト!$E:$E,0))),"")</f>
        <v/>
      </c>
      <c r="U1120" s="2" t="str">
        <f>IF($B1120="","",RIGHT($G1120*1000+200+COUNTIF($G$2:$G1120,$G1120),9))</f>
        <v/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/>
      </c>
    </row>
    <row r="1121" spans="15:22" x14ac:dyDescent="0.45">
      <c r="O1121" s="2" t="str">
        <f>IFERROR(IF($B1121="","",INDEX(所属情報!$E:$E,MATCH($A1121,所属情報!$A:$A,0))),"")</f>
        <v/>
      </c>
      <c r="P1121" s="2" t="str">
        <f t="shared" si="51"/>
        <v/>
      </c>
      <c r="Q1121" s="2" t="str">
        <f t="shared" si="52"/>
        <v/>
      </c>
      <c r="R1121" s="2" t="str">
        <f t="shared" si="53"/>
        <v/>
      </c>
      <c r="S1121" s="2" t="str">
        <f>IFERROR(IF($F1121="","",INDEX(リスト!$C:$C,MATCH($F1121,リスト!$B:$B,0))),"")</f>
        <v/>
      </c>
      <c r="T1121" s="2" t="str">
        <f>IFERROR(IF($K1121="","",INDEX(リスト!$F:$F,MATCH($K1121,リスト!$E:$E,0))),"")</f>
        <v/>
      </c>
      <c r="U1121" s="2" t="str">
        <f>IF($B1121="","",RIGHT($G1121*1000+200+COUNTIF($G$2:$G1121,$G1121),9))</f>
        <v/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/>
      </c>
    </row>
    <row r="1122" spans="15:22" x14ac:dyDescent="0.45">
      <c r="O1122" s="2" t="str">
        <f>IFERROR(IF($B1122="","",INDEX(所属情報!$E:$E,MATCH($A1122,所属情報!$A:$A,0))),"")</f>
        <v/>
      </c>
      <c r="P1122" s="2" t="str">
        <f t="shared" si="51"/>
        <v/>
      </c>
      <c r="Q1122" s="2" t="str">
        <f t="shared" si="52"/>
        <v/>
      </c>
      <c r="R1122" s="2" t="str">
        <f t="shared" si="53"/>
        <v/>
      </c>
      <c r="S1122" s="2" t="str">
        <f>IFERROR(IF($F1122="","",INDEX(リスト!$C:$C,MATCH($F1122,リスト!$B:$B,0))),"")</f>
        <v/>
      </c>
      <c r="T1122" s="2" t="str">
        <f>IFERROR(IF($K1122="","",INDEX(リスト!$F:$F,MATCH($K1122,リスト!$E:$E,0))),"")</f>
        <v/>
      </c>
      <c r="U1122" s="2" t="str">
        <f>IF($B1122="","",RIGHT($G1122*1000+200+COUNTIF($G$2:$G1122,$G1122),9))</f>
        <v/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/>
      </c>
    </row>
    <row r="1123" spans="15:22" x14ac:dyDescent="0.45">
      <c r="O1123" s="2" t="str">
        <f>IFERROR(IF($B1123="","",INDEX(所属情報!$E:$E,MATCH($A1123,所属情報!$A:$A,0))),"")</f>
        <v/>
      </c>
      <c r="P1123" s="2" t="str">
        <f t="shared" si="51"/>
        <v/>
      </c>
      <c r="Q1123" s="2" t="str">
        <f t="shared" si="52"/>
        <v/>
      </c>
      <c r="R1123" s="2" t="str">
        <f t="shared" si="53"/>
        <v/>
      </c>
      <c r="S1123" s="2" t="str">
        <f>IFERROR(IF($F1123="","",INDEX(リスト!$C:$C,MATCH($F1123,リスト!$B:$B,0))),"")</f>
        <v/>
      </c>
      <c r="T1123" s="2" t="str">
        <f>IFERROR(IF($K1123="","",INDEX(リスト!$F:$F,MATCH($K1123,リスト!$E:$E,0))),"")</f>
        <v/>
      </c>
      <c r="U1123" s="2" t="str">
        <f>IF($B1123="","",RIGHT($G1123*1000+200+COUNTIF($G$2:$G1123,$G1123),9))</f>
        <v/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/>
      </c>
    </row>
    <row r="1124" spans="15:22" x14ac:dyDescent="0.45">
      <c r="O1124" s="2" t="str">
        <f>IFERROR(IF($B1124="","",INDEX(所属情報!$E:$E,MATCH($A1124,所属情報!$A:$A,0))),"")</f>
        <v/>
      </c>
      <c r="P1124" s="2" t="str">
        <f t="shared" si="51"/>
        <v/>
      </c>
      <c r="Q1124" s="2" t="str">
        <f t="shared" si="52"/>
        <v/>
      </c>
      <c r="R1124" s="2" t="str">
        <f t="shared" si="53"/>
        <v/>
      </c>
      <c r="S1124" s="2" t="str">
        <f>IFERROR(IF($F1124="","",INDEX(リスト!$C:$C,MATCH($F1124,リスト!$B:$B,0))),"")</f>
        <v/>
      </c>
      <c r="T1124" s="2" t="str">
        <f>IFERROR(IF($K1124="","",INDEX(リスト!$F:$F,MATCH($K1124,リスト!$E:$E,0))),"")</f>
        <v/>
      </c>
      <c r="U1124" s="2" t="str">
        <f>IF($B1124="","",RIGHT($G1124*1000+200+COUNTIF($G$2:$G1124,$G1124),9))</f>
        <v/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/>
      </c>
    </row>
    <row r="1125" spans="15:22" x14ac:dyDescent="0.45">
      <c r="O1125" s="2" t="str">
        <f>IFERROR(IF($B1125="","",INDEX(所属情報!$E:$E,MATCH($A1125,所属情報!$A:$A,0))),"")</f>
        <v/>
      </c>
      <c r="P1125" s="2" t="str">
        <f t="shared" si="51"/>
        <v/>
      </c>
      <c r="Q1125" s="2" t="str">
        <f t="shared" si="52"/>
        <v/>
      </c>
      <c r="R1125" s="2" t="str">
        <f t="shared" si="53"/>
        <v/>
      </c>
      <c r="S1125" s="2" t="str">
        <f>IFERROR(IF($F1125="","",INDEX(リスト!$C:$C,MATCH($F1125,リスト!$B:$B,0))),"")</f>
        <v/>
      </c>
      <c r="T1125" s="2" t="str">
        <f>IFERROR(IF($K1125="","",INDEX(リスト!$F:$F,MATCH($K1125,リスト!$E:$E,0))),"")</f>
        <v/>
      </c>
      <c r="U1125" s="2" t="str">
        <f>IF($B1125="","",RIGHT($G1125*1000+200+COUNTIF($G$2:$G1125,$G1125),9))</f>
        <v/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/>
      </c>
    </row>
    <row r="1126" spans="15:22" x14ac:dyDescent="0.45">
      <c r="O1126" s="2" t="str">
        <f>IFERROR(IF($B1126="","",INDEX(所属情報!$E:$E,MATCH($A1126,所属情報!$A:$A,0))),"")</f>
        <v/>
      </c>
      <c r="P1126" s="2" t="str">
        <f t="shared" si="51"/>
        <v/>
      </c>
      <c r="Q1126" s="2" t="str">
        <f t="shared" si="52"/>
        <v/>
      </c>
      <c r="R1126" s="2" t="str">
        <f t="shared" si="53"/>
        <v/>
      </c>
      <c r="S1126" s="2" t="str">
        <f>IFERROR(IF($F1126="","",INDEX(リスト!$C:$C,MATCH($F1126,リスト!$B:$B,0))),"")</f>
        <v/>
      </c>
      <c r="T1126" s="2" t="str">
        <f>IFERROR(IF($K1126="","",INDEX(リスト!$F:$F,MATCH($K1126,リスト!$E:$E,0))),"")</f>
        <v/>
      </c>
      <c r="U1126" s="2" t="str">
        <f>IF($B1126="","",RIGHT($G1126*1000+200+COUNTIF($G$2:$G1126,$G1126),9))</f>
        <v/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/>
      </c>
    </row>
    <row r="1127" spans="15:22" x14ac:dyDescent="0.45">
      <c r="O1127" s="2" t="str">
        <f>IFERROR(IF($B1127="","",INDEX(所属情報!$E:$E,MATCH($A1127,所属情報!$A:$A,0))),"")</f>
        <v/>
      </c>
      <c r="P1127" s="2" t="str">
        <f t="shared" si="51"/>
        <v/>
      </c>
      <c r="Q1127" s="2" t="str">
        <f t="shared" si="52"/>
        <v/>
      </c>
      <c r="R1127" s="2" t="str">
        <f t="shared" si="53"/>
        <v/>
      </c>
      <c r="S1127" s="2" t="str">
        <f>IFERROR(IF($F1127="","",INDEX(リスト!$C:$C,MATCH($F1127,リスト!$B:$B,0))),"")</f>
        <v/>
      </c>
      <c r="T1127" s="2" t="str">
        <f>IFERROR(IF($K1127="","",INDEX(リスト!$F:$F,MATCH($K1127,リスト!$E:$E,0))),"")</f>
        <v/>
      </c>
      <c r="U1127" s="2" t="str">
        <f>IF($B1127="","",RIGHT($G1127*1000+200+COUNTIF($G$2:$G1127,$G1127),9))</f>
        <v/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/>
      </c>
    </row>
    <row r="1128" spans="15:22" x14ac:dyDescent="0.45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IF($B1128="","",RIGHT($G1128*1000+200+COUNTIF($G$2:$G1128,$G1128),9))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5:22" x14ac:dyDescent="0.45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IF($B1129="","",RIGHT($G1129*1000+200+COUNTIF($G$2:$G1129,$G1129),9))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5:22" x14ac:dyDescent="0.45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IF($B1130="","",RIGHT($G1130*1000+200+COUNTIF($G$2:$G1130,$G1130),9))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5:22" x14ac:dyDescent="0.45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IF($B1131="","",RIGHT($G1131*1000+200+COUNTIF($G$2:$G1131,$G1131),9))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5:22" x14ac:dyDescent="0.45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IF($B1132="","",RIGHT($G1132*1000+200+COUNTIF($G$2:$G1132,$G1132),9))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5:22" x14ac:dyDescent="0.45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IF($B1133="","",RIGHT($G1133*1000+200+COUNTIF($G$2:$G1133,$G1133),9))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5:22" x14ac:dyDescent="0.45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IF($B1134="","",RIGHT($G1134*1000+200+COUNTIF($G$2:$G1134,$G1134),9))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5:22" x14ac:dyDescent="0.45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IF($B1135="","",RIGHT($G1135*1000+200+COUNTIF($G$2:$G1135,$G1135),9))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5:22" x14ac:dyDescent="0.45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IF($B1136="","",RIGHT($G1136*1000+200+COUNTIF($G$2:$G1136,$G1136),9))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 x14ac:dyDescent="0.45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IF($B1137="","",RIGHT($G1137*1000+200+COUNTIF($G$2:$G1137,$G1137),9))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 x14ac:dyDescent="0.45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IF($B1138="","",RIGHT($G1138*1000+200+COUNTIF($G$2:$G1138,$G1138),9))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 x14ac:dyDescent="0.45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IF($B1139="","",RIGHT($G1139*1000+200+COUNTIF($G$2:$G1139,$G1139),9))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 x14ac:dyDescent="0.45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IF($B1140="","",RIGHT($G1140*1000+200+COUNTIF($G$2:$G1140,$G1140),9))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 x14ac:dyDescent="0.45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IF($B1141="","",RIGHT($G1141*1000+200+COUNTIF($G$2:$G1141,$G1141),9))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 x14ac:dyDescent="0.45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IF($B1142="","",RIGHT($G1142*1000+200+COUNTIF($G$2:$G1142,$G1142),9))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 x14ac:dyDescent="0.45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IF($B1143="","",RIGHT($G1143*1000+200+COUNTIF($G$2:$G1143,$G1143),9))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 x14ac:dyDescent="0.45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IF($B1144="","",RIGHT($G1144*1000+200+COUNTIF($G$2:$G1144,$G1144),9))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 x14ac:dyDescent="0.45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IF($B1145="","",RIGHT($G1145*1000+200+COUNTIF($G$2:$G1145,$G1145),9))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 x14ac:dyDescent="0.45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IF($B1146="","",RIGHT($G1146*1000+200+COUNTIF($G$2:$G1146,$G1146),9))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 x14ac:dyDescent="0.45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IF($B1147="","",RIGHT($G1147*1000+200+COUNTIF($G$2:$G1147,$G1147),9))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 x14ac:dyDescent="0.45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IF($B1148="","",RIGHT($G1148*1000+200+COUNTIF($G$2:$G1148,$G1148),9))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 x14ac:dyDescent="0.45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IF($B1149="","",RIGHT($G1149*1000+200+COUNTIF($G$2:$G1149,$G1149),9))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 x14ac:dyDescent="0.45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IF($B1150="","",RIGHT($G1150*1000+200+COUNTIF($G$2:$G1150,$G1150),9))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 x14ac:dyDescent="0.45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IF($B1151="","",RIGHT($G1151*1000+200+COUNTIF($G$2:$G1151,$G1151),9))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 x14ac:dyDescent="0.45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IF($B1152="","",RIGHT($G1152*1000+200+COUNTIF($G$2:$G1152,$G1152),9))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 x14ac:dyDescent="0.45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IF($B1153="","",RIGHT($G1153*1000+200+COUNTIF($G$2:$G1153,$G1153),9))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 x14ac:dyDescent="0.45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IF($B1154="","",RIGHT($G1154*1000+200+COUNTIF($G$2:$G1154,$G1154),9))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 x14ac:dyDescent="0.45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IF($B1155="","",RIGHT($G1155*1000+200+COUNTIF($G$2:$G1155,$G1155),9))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 x14ac:dyDescent="0.45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IF($B1156="","",RIGHT($G1156*1000+200+COUNTIF($G$2:$G1156,$G1156),9))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 x14ac:dyDescent="0.45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IF($B1157="","",RIGHT($G1157*1000+200+COUNTIF($G$2:$G1157,$G1157),9))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 x14ac:dyDescent="0.45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IF($B1158="","",RIGHT($G1158*1000+200+COUNTIF($G$2:$G1158,$G1158),9))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 x14ac:dyDescent="0.45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IF($B1159="","",RIGHT($G1159*1000+200+COUNTIF($G$2:$G1159,$G1159),9))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 x14ac:dyDescent="0.45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IF($B1160="","",RIGHT($G1160*1000+200+COUNTIF($G$2:$G1160,$G1160),9))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 x14ac:dyDescent="0.45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IF($B1161="","",RIGHT($G1161*1000+200+COUNTIF($G$2:$G1161,$G1161),9))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 x14ac:dyDescent="0.45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IF($B1162="","",RIGHT($G1162*1000+200+COUNTIF($G$2:$G1162,$G1162),9))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 x14ac:dyDescent="0.45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IF($B1163="","",RIGHT($G1163*1000+200+COUNTIF($G$2:$G1163,$G1163),9))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 x14ac:dyDescent="0.45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IF($B1164="","",RIGHT($G1164*1000+200+COUNTIF($G$2:$G1164,$G1164),9))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 x14ac:dyDescent="0.45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IF($B1165="","",RIGHT($G1165*1000+200+COUNTIF($G$2:$G1165,$G1165),9))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 x14ac:dyDescent="0.45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IF($B1166="","",RIGHT($G1166*1000+200+COUNTIF($G$2:$G1166,$G1166),9))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 x14ac:dyDescent="0.45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IF($B1167="","",RIGHT($G1167*1000+200+COUNTIF($G$2:$G1167,$G1167),9))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 x14ac:dyDescent="0.45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IF($B1168="","",RIGHT($G1168*1000+200+COUNTIF($G$2:$G1168,$G1168),9))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 x14ac:dyDescent="0.45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IF($B1169="","",RIGHT($G1169*1000+200+COUNTIF($G$2:$G1169,$G1169),9))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 x14ac:dyDescent="0.45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IF($B1170="","",RIGHT($G1170*1000+200+COUNTIF($G$2:$G1170,$G1170),9))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 x14ac:dyDescent="0.45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IF($B1171="","",RIGHT($G1171*1000+200+COUNTIF($G$2:$G1171,$G1171),9))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 x14ac:dyDescent="0.45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IF($B1172="","",RIGHT($G1172*1000+200+COUNTIF($G$2:$G1172,$G1172),9))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 x14ac:dyDescent="0.45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IF($B1173="","",RIGHT($G1173*1000+200+COUNTIF($G$2:$G1173,$G1173),9))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 x14ac:dyDescent="0.45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IF($B1174="","",RIGHT($G1174*1000+200+COUNTIF($G$2:$G1174,$G1174),9))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 x14ac:dyDescent="0.45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IF($B1175="","",RIGHT($G1175*1000+200+COUNTIF($G$2:$G1175,$G1175),9))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 x14ac:dyDescent="0.45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IF($B1176="","",RIGHT($G1176*1000+200+COUNTIF($G$2:$G1176,$G1176),9))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 x14ac:dyDescent="0.45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IF($B1177="","",RIGHT($G1177*1000+200+COUNTIF($G$2:$G1177,$G1177),9))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 x14ac:dyDescent="0.45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IF($B1178="","",RIGHT($G1178*1000+200+COUNTIF($G$2:$G1178,$G1178),9))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 x14ac:dyDescent="0.45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IF($B1179="","",RIGHT($G1179*1000+200+COUNTIF($G$2:$G1179,$G1179),9))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 x14ac:dyDescent="0.45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IF($B1180="","",RIGHT($G1180*1000+200+COUNTIF($G$2:$G1180,$G1180),9))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 x14ac:dyDescent="0.45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IF($B1181="","",RIGHT($G1181*1000+200+COUNTIF($G$2:$G1181,$G1181),9))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 x14ac:dyDescent="0.45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IF($B1182="","",RIGHT($G1182*1000+200+COUNTIF($G$2:$G1182,$G1182),9))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 x14ac:dyDescent="0.45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IF($B1183="","",RIGHT($G1183*1000+200+COUNTIF($G$2:$G1183,$G1183),9))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 x14ac:dyDescent="0.45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IF($B1184="","",RIGHT($G1184*1000+200+COUNTIF($G$2:$G1184,$G1184),9))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 x14ac:dyDescent="0.45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IF($B1185="","",RIGHT($G1185*1000+200+COUNTIF($G$2:$G1185,$G1185),9))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 x14ac:dyDescent="0.45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IF($B1186="","",RIGHT($G1186*1000+200+COUNTIF($G$2:$G1186,$G1186),9))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 x14ac:dyDescent="0.45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IF($B1187="","",RIGHT($G1187*1000+200+COUNTIF($G$2:$G1187,$G1187),9))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 x14ac:dyDescent="0.45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IF($B1188="","",RIGHT($G1188*1000+200+COUNTIF($G$2:$G1188,$G1188),9))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 x14ac:dyDescent="0.45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IF($B1189="","",RIGHT($G1189*1000+200+COUNTIF($G$2:$G1189,$G1189),9))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 x14ac:dyDescent="0.45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IF($B1190="","",RIGHT($G1190*1000+200+COUNTIF($G$2:$G1190,$G1190),9))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 x14ac:dyDescent="0.45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IF($B1191="","",RIGHT($G1191*1000+200+COUNTIF($G$2:$G1191,$G1191),9))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 x14ac:dyDescent="0.45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IF($B1192="","",RIGHT($G1192*1000+200+COUNTIF($G$2:$G1192,$G1192),9))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 x14ac:dyDescent="0.45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IF($B1193="","",RIGHT($G1193*1000+200+COUNTIF($G$2:$G1193,$G1193),9))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 x14ac:dyDescent="0.45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IF($B1194="","",RIGHT($G1194*1000+200+COUNTIF($G$2:$G1194,$G1194),9))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 x14ac:dyDescent="0.45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IF($B1195="","",RIGHT($G1195*1000+200+COUNTIF($G$2:$G1195,$G1195),9))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 x14ac:dyDescent="0.45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IF($B1196="","",RIGHT($G1196*1000+200+COUNTIF($G$2:$G1196,$G1196),9))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 x14ac:dyDescent="0.45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IF($B1197="","",RIGHT($G1197*1000+200+COUNTIF($G$2:$G1197,$G1197),9))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 x14ac:dyDescent="0.45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IF($B1198="","",RIGHT($G1198*1000+200+COUNTIF($G$2:$G1198,$G1198),9))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 x14ac:dyDescent="0.45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IF($B1199="","",RIGHT($G1199*1000+200+COUNTIF($G$2:$G1199,$G1199),9))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 x14ac:dyDescent="0.45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IF($B1200="","",RIGHT($G1200*1000+200+COUNTIF($G$2:$G1200,$G1200),9))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 x14ac:dyDescent="0.45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IF($B1201="","",RIGHT($G1201*1000+200+COUNTIF($G$2:$G1201,$G1201),9))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 x14ac:dyDescent="0.45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IF($B1202="","",RIGHT($G1202*1000+200+COUNTIF($G$2:$G1202,$G1202),9))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 x14ac:dyDescent="0.45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IF($B1203="","",RIGHT($G1203*1000+200+COUNTIF($G$2:$G1203,$G1203),9))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 x14ac:dyDescent="0.45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IF($B1204="","",RIGHT($G1204*1000+200+COUNTIF($G$2:$G1204,$G1204),9))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 x14ac:dyDescent="0.45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IF($B1205="","",RIGHT($G1205*1000+200+COUNTIF($G$2:$G1205,$G1205),9))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 x14ac:dyDescent="0.45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IF($B1206="","",RIGHT($G1206*1000+200+COUNTIF($G$2:$G1206,$G1206),9))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 x14ac:dyDescent="0.45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IF($B1207="","",RIGHT($G1207*1000+200+COUNTIF($G$2:$G1207,$G1207),9))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 x14ac:dyDescent="0.45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IF($B1208="","",RIGHT($G1208*1000+200+COUNTIF($G$2:$G1208,$G1208),9))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 x14ac:dyDescent="0.45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IF($B1209="","",RIGHT($G1209*1000+200+COUNTIF($G$2:$G1209,$G1209),9))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 x14ac:dyDescent="0.45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IF($B1210="","",RIGHT($G1210*1000+200+COUNTIF($G$2:$G1210,$G1210),9))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 x14ac:dyDescent="0.45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IF($B1211="","",RIGHT($G1211*1000+200+COUNTIF($G$2:$G1211,$G1211),9))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 x14ac:dyDescent="0.45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IF($B1212="","",RIGHT($G1212*1000+200+COUNTIF($G$2:$G1212,$G1212),9))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 x14ac:dyDescent="0.45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IF($B1213="","",RIGHT($G1213*1000+200+COUNTIF($G$2:$G1213,$G1213),9))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 x14ac:dyDescent="0.45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IF($B1214="","",RIGHT($G1214*1000+200+COUNTIF($G$2:$G1214,$G1214),9))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 x14ac:dyDescent="0.45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IF($B1215="","",RIGHT($G1215*1000+200+COUNTIF($G$2:$G1215,$G1215),9))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 x14ac:dyDescent="0.45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IF($B1216="","",RIGHT($G1216*1000+200+COUNTIF($G$2:$G1216,$G1216),9))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 x14ac:dyDescent="0.45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IF($B1217="","",RIGHT($G1217*1000+200+COUNTIF($G$2:$G1217,$G1217),9))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 x14ac:dyDescent="0.45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IF($B1218="","",RIGHT($G1218*1000+200+COUNTIF($G$2:$G1218,$G1218),9))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 x14ac:dyDescent="0.45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IF($B1219="","",RIGHT($G1219*1000+200+COUNTIF($G$2:$G1219,$G1219),9))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 x14ac:dyDescent="0.45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IF($B1220="","",RIGHT($G1220*1000+200+COUNTIF($G$2:$G1220,$G1220),9))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 x14ac:dyDescent="0.45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IF($B1221="","",RIGHT($G1221*1000+200+COUNTIF($G$2:$G1221,$G1221),9))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 x14ac:dyDescent="0.45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IF($B1222="","",RIGHT($G1222*1000+200+COUNTIF($G$2:$G1222,$G1222),9))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 x14ac:dyDescent="0.45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IF($B1223="","",RIGHT($G1223*1000+200+COUNTIF($G$2:$G1223,$G1223),9))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 x14ac:dyDescent="0.45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IF($B1224="","",RIGHT($G1224*1000+200+COUNTIF($G$2:$G1224,$G1224),9))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 x14ac:dyDescent="0.45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IF($B1225="","",RIGHT($G1225*1000+200+COUNTIF($G$2:$G1225,$G1225),9))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 x14ac:dyDescent="0.45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IF($B1226="","",RIGHT($G1226*1000+200+COUNTIF($G$2:$G1226,$G1226),9))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 x14ac:dyDescent="0.45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IF($B1227="","",RIGHT($G1227*1000+200+COUNTIF($G$2:$G1227,$G1227),9))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 x14ac:dyDescent="0.45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IF($B1228="","",RIGHT($G1228*1000+200+COUNTIF($G$2:$G1228,$G1228),9))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 x14ac:dyDescent="0.45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IF($B1229="","",RIGHT($G1229*1000+200+COUNTIF($G$2:$G1229,$G1229),9))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 x14ac:dyDescent="0.45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IF($B1230="","",RIGHT($G1230*1000+200+COUNTIF($G$2:$G1230,$G1230),9))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 x14ac:dyDescent="0.45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IF($B1231="","",RIGHT($G1231*1000+200+COUNTIF($G$2:$G1231,$G1231),9))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 x14ac:dyDescent="0.45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IF($B1232="","",RIGHT($G1232*1000+200+COUNTIF($G$2:$G1232,$G1232),9))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 x14ac:dyDescent="0.45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IF($B1233="","",RIGHT($G1233*1000+200+COUNTIF($G$2:$G1233,$G1233),9))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 x14ac:dyDescent="0.45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IF($B1234="","",RIGHT($G1234*1000+200+COUNTIF($G$2:$G1234,$G1234),9))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 x14ac:dyDescent="0.45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IF($B1235="","",RIGHT($G1235*1000+200+COUNTIF($G$2:$G1235,$G1235),9))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 x14ac:dyDescent="0.45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IF($B1236="","",RIGHT($G1236*1000+200+COUNTIF($G$2:$G1236,$G1236),9))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 x14ac:dyDescent="0.45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IF($B1237="","",RIGHT($G1237*1000+200+COUNTIF($G$2:$G1237,$G1237),9))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 x14ac:dyDescent="0.45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IF($B1238="","",RIGHT($G1238*1000+200+COUNTIF($G$2:$G1238,$G1238),9))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 x14ac:dyDescent="0.45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IF($B1239="","",RIGHT($G1239*1000+200+COUNTIF($G$2:$G1239,$G1239),9))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 x14ac:dyDescent="0.45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IF($B1240="","",RIGHT($G1240*1000+200+COUNTIF($G$2:$G1240,$G1240),9))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 x14ac:dyDescent="0.45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IF($B1241="","",RIGHT($G1241*1000+200+COUNTIF($G$2:$G1241,$G1241),9))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 x14ac:dyDescent="0.45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IF($B1242="","",RIGHT($G1242*1000+200+COUNTIF($G$2:$G1242,$G1242),9))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 x14ac:dyDescent="0.45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IF($B1243="","",RIGHT($G1243*1000+200+COUNTIF($G$2:$G1243,$G1243),9))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 x14ac:dyDescent="0.45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IF($B1244="","",RIGHT($G1244*1000+200+COUNTIF($G$2:$G1244,$G1244),9))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 x14ac:dyDescent="0.45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IF($B1245="","",RIGHT($G1245*1000+200+COUNTIF($G$2:$G1245,$G1245),9))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 x14ac:dyDescent="0.45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IF($B1246="","",RIGHT($G1246*1000+200+COUNTIF($G$2:$G1246,$G1246),9))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 x14ac:dyDescent="0.45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IF($B1247="","",RIGHT($G1247*1000+200+COUNTIF($G$2:$G1247,$G1247),9))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 x14ac:dyDescent="0.45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IF($B1248="","",RIGHT($G1248*1000+200+COUNTIF($G$2:$G1248,$G1248),9))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 x14ac:dyDescent="0.45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IF($B1249="","",RIGHT($G1249*1000+200+COUNTIF($G$2:$G1249,$G1249),9))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 x14ac:dyDescent="0.45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IF($B1250="","",RIGHT($G1250*1000+200+COUNTIF($G$2:$G1250,$G1250),9))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 x14ac:dyDescent="0.45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IF($B1251="","",RIGHT($G1251*1000+200+COUNTIF($G$2:$G1251,$G1251),9))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 x14ac:dyDescent="0.45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IF($B1252="","",RIGHT($G1252*1000+200+COUNTIF($G$2:$G1252,$G1252),9))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 x14ac:dyDescent="0.45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IF($B1253="","",RIGHT($G1253*1000+200+COUNTIF($G$2:$G1253,$G1253),9))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 x14ac:dyDescent="0.45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IF($B1254="","",RIGHT($G1254*1000+200+COUNTIF($G$2:$G1254,$G1254),9))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 x14ac:dyDescent="0.45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IF($B1255="","",RIGHT($G1255*1000+200+COUNTIF($G$2:$G1255,$G1255),9))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 x14ac:dyDescent="0.45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IF($B1256="","",RIGHT($G1256*1000+200+COUNTIF($G$2:$G1256,$G1256),9))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 x14ac:dyDescent="0.45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IF($B1257="","",RIGHT($G1257*1000+200+COUNTIF($G$2:$G1257,$G1257),9))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 x14ac:dyDescent="0.45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IF($B1258="","",RIGHT($G1258*1000+200+COUNTIF($G$2:$G1258,$G1258),9))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 x14ac:dyDescent="0.45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IF($B1259="","",RIGHT($G1259*1000+200+COUNTIF($G$2:$G1259,$G1259),9))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 x14ac:dyDescent="0.45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IF($B1260="","",RIGHT($G1260*1000+200+COUNTIF($G$2:$G1260,$G1260),9))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 x14ac:dyDescent="0.45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IF($B1261="","",RIGHT($G1261*1000+200+COUNTIF($G$2:$G1261,$G1261),9))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 x14ac:dyDescent="0.45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IF($B1262="","",RIGHT($G1262*1000+200+COUNTIF($G$2:$G1262,$G1262),9))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 x14ac:dyDescent="0.45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IF($B1263="","",RIGHT($G1263*1000+200+COUNTIF($G$2:$G1263,$G1263),9))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 x14ac:dyDescent="0.45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IF($B1264="","",RIGHT($G1264*1000+200+COUNTIF($G$2:$G1264,$G1264),9))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 x14ac:dyDescent="0.45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IF($B1265="","",RIGHT($G1265*1000+200+COUNTIF($G$2:$G1265,$G1265),9))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 x14ac:dyDescent="0.45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IF($B1266="","",RIGHT($G1266*1000+200+COUNTIF($G$2:$G1266,$G1266),9))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 x14ac:dyDescent="0.45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IF($B1267="","",RIGHT($G1267*1000+200+COUNTIF($G$2:$G1267,$G1267),9))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 x14ac:dyDescent="0.45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IF($B1268="","",RIGHT($G1268*1000+200+COUNTIF($G$2:$G1268,$G1268),9))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 x14ac:dyDescent="0.45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IF($B1269="","",RIGHT($G1269*1000+200+COUNTIF($G$2:$G1269,$G1269),9))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 x14ac:dyDescent="0.45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IF($B1270="","",RIGHT($G1270*1000+200+COUNTIF($G$2:$G1270,$G1270),9))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 x14ac:dyDescent="0.45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IF($B1271="","",RIGHT($G1271*1000+200+COUNTIF($G$2:$G1271,$G1271),9))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 x14ac:dyDescent="0.45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IF($B1272="","",RIGHT($G1272*1000+200+COUNTIF($G$2:$G1272,$G1272),9))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 x14ac:dyDescent="0.45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IF($B1273="","",RIGHT($G1273*1000+200+COUNTIF($G$2:$G1273,$G1273),9))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 x14ac:dyDescent="0.45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IF($B1274="","",RIGHT($G1274*1000+200+COUNTIF($G$2:$G1274,$G1274),9))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 x14ac:dyDescent="0.45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IF($B1275="","",RIGHT($G1275*1000+200+COUNTIF($G$2:$G1275,$G1275),9))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 x14ac:dyDescent="0.45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IF($B1276="","",RIGHT($G1276*1000+200+COUNTIF($G$2:$G1276,$G1276),9))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 x14ac:dyDescent="0.45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IF($B1277="","",RIGHT($G1277*1000+200+COUNTIF($G$2:$G1277,$G1277),9))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 x14ac:dyDescent="0.45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IF($B1278="","",RIGHT($G1278*1000+200+COUNTIF($G$2:$G1278,$G1278),9))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 x14ac:dyDescent="0.45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IF($B1279="","",RIGHT($G1279*1000+200+COUNTIF($G$2:$G1279,$G1279),9))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 x14ac:dyDescent="0.45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IF($B1280="","",RIGHT($G1280*1000+200+COUNTIF($G$2:$G1280,$G1280),9))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 x14ac:dyDescent="0.45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IF($B1281="","",RIGHT($G1281*1000+200+COUNTIF($G$2:$G1281,$G1281),9))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 x14ac:dyDescent="0.45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IF($B1282="","",RIGHT($G1282*1000+200+COUNTIF($G$2:$G1282,$G1282),9))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 x14ac:dyDescent="0.45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IF($B1283="","",RIGHT($G1283*1000+200+COUNTIF($G$2:$G1283,$G1283),9))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 x14ac:dyDescent="0.45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IF($B1284="","",RIGHT($G1284*1000+200+COUNTIF($G$2:$G1284,$G1284),9))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 x14ac:dyDescent="0.45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IF($B1285="","",RIGHT($G1285*1000+200+COUNTIF($G$2:$G1285,$G1285),9))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 x14ac:dyDescent="0.45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IF($B1286="","",RIGHT($G1286*1000+200+COUNTIF($G$2:$G1286,$G1286),9))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 x14ac:dyDescent="0.45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IF($B1287="","",RIGHT($G1287*1000+200+COUNTIF($G$2:$G1287,$G1287),9))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 x14ac:dyDescent="0.45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IF($B1288="","",RIGHT($G1288*1000+200+COUNTIF($G$2:$G1288,$G1288),9))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 x14ac:dyDescent="0.45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IF($B1289="","",RIGHT($G1289*1000+200+COUNTIF($G$2:$G1289,$G1289),9))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 x14ac:dyDescent="0.45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IF($B1290="","",RIGHT($G1290*1000+200+COUNTIF($G$2:$G1290,$G1290),9))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 x14ac:dyDescent="0.45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IF($B1291="","",RIGHT($G1291*1000+200+COUNTIF($G$2:$G1291,$G1291),9))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 x14ac:dyDescent="0.45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IF($B1292="","",RIGHT($G1292*1000+200+COUNTIF($G$2:$G1292,$G1292),9))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 x14ac:dyDescent="0.45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IF($B1293="","",RIGHT($G1293*1000+200+COUNTIF($G$2:$G1293,$G1293),9))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 x14ac:dyDescent="0.45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IF($B1294="","",RIGHT($G1294*1000+200+COUNTIF($G$2:$G1294,$G1294),9))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 x14ac:dyDescent="0.45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IF($B1295="","",RIGHT($G1295*1000+200+COUNTIF($G$2:$G1295,$G1295),9))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 x14ac:dyDescent="0.45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IF($B1296="","",RIGHT($G1296*1000+200+COUNTIF($G$2:$G1296,$G1296),9))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 x14ac:dyDescent="0.45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IF($B1297="","",RIGHT($G1297*1000+200+COUNTIF($G$2:$G1297,$G1297),9))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 x14ac:dyDescent="0.45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IF($B1298="","",RIGHT($G1298*1000+200+COUNTIF($G$2:$G1298,$G1298),9))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 x14ac:dyDescent="0.45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IF($B1299="","",RIGHT($G1299*1000+200+COUNTIF($G$2:$G1299,$G1299),9))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 x14ac:dyDescent="0.45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IF($B1300="","",RIGHT($G1300*1000+200+COUNTIF($G$2:$G1300,$G1300),9))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 x14ac:dyDescent="0.45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IF($B1301="","",RIGHT($G1301*1000+200+COUNTIF($G$2:$G1301,$G1301),9))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 x14ac:dyDescent="0.45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IF($B1302="","",RIGHT($G1302*1000+200+COUNTIF($G$2:$G1302,$G1302),9))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 x14ac:dyDescent="0.45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IF($B1303="","",RIGHT($G1303*1000+200+COUNTIF($G$2:$G1303,$G1303),9))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 x14ac:dyDescent="0.45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IF($B1304="","",RIGHT($G1304*1000+200+COUNTIF($G$2:$G1304,$G1304),9))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 x14ac:dyDescent="0.45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IF($B1305="","",RIGHT($G1305*1000+200+COUNTIF($G$2:$G1305,$G1305),9))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 x14ac:dyDescent="0.45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IF($B1306="","",RIGHT($G1306*1000+200+COUNTIF($G$2:$G1306,$G1306),9))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 x14ac:dyDescent="0.45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IF($B1307="","",RIGHT($G1307*1000+200+COUNTIF($G$2:$G1307,$G1307),9))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 x14ac:dyDescent="0.45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IF($B1308="","",RIGHT($G1308*1000+200+COUNTIF($G$2:$G1308,$G1308),9))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 x14ac:dyDescent="0.45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IF($B1309="","",RIGHT($G1309*1000+200+COUNTIF($G$2:$G1309,$G1309),9))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 x14ac:dyDescent="0.45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IF($B1310="","",RIGHT($G1310*1000+200+COUNTIF($G$2:$G1310,$G1310),9))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 x14ac:dyDescent="0.45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IF($B1311="","",RIGHT($G1311*1000+200+COUNTIF($G$2:$G1311,$G1311),9))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 x14ac:dyDescent="0.45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IF($B1312="","",RIGHT($G1312*1000+200+COUNTIF($G$2:$G1312,$G1312),9))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 x14ac:dyDescent="0.45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IF($B1313="","",RIGHT($G1313*1000+200+COUNTIF($G$2:$G1313,$G1313),9))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 x14ac:dyDescent="0.45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IF($B1314="","",RIGHT($G1314*1000+200+COUNTIF($G$2:$G1314,$G1314),9))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 x14ac:dyDescent="0.45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IF($B1315="","",RIGHT($G1315*1000+200+COUNTIF($G$2:$G1315,$G1315),9))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 x14ac:dyDescent="0.45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IF($B1316="","",RIGHT($G1316*1000+200+COUNTIF($G$2:$G1316,$G1316),9))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 x14ac:dyDescent="0.45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IF($B1317="","",RIGHT($G1317*1000+200+COUNTIF($G$2:$G1317,$G1317),9))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 x14ac:dyDescent="0.45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IF($B1318="","",RIGHT($G1318*1000+200+COUNTIF($G$2:$G1318,$G1318),9))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 x14ac:dyDescent="0.45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IF($B1319="","",RIGHT($G1319*1000+200+COUNTIF($G$2:$G1319,$G1319),9))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 x14ac:dyDescent="0.45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IF($B1320="","",RIGHT($G1320*1000+200+COUNTIF($G$2:$G1320,$G1320),9))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 x14ac:dyDescent="0.45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IF($B1321="","",RIGHT($G1321*1000+200+COUNTIF($G$2:$G1321,$G1321),9))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 x14ac:dyDescent="0.45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IF($B1322="","",RIGHT($G1322*1000+200+COUNTIF($G$2:$G1322,$G1322),9))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 x14ac:dyDescent="0.45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IF($B1323="","",RIGHT($G1323*1000+200+COUNTIF($G$2:$G1323,$G1323),9))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 x14ac:dyDescent="0.45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IF($B1324="","",RIGHT($G1324*1000+200+COUNTIF($G$2:$G1324,$G1324),9))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 x14ac:dyDescent="0.45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IF($B1325="","",RIGHT($G1325*1000+200+COUNTIF($G$2:$G1325,$G1325),9))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 x14ac:dyDescent="0.45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IF($B1326="","",RIGHT($G1326*1000+200+COUNTIF($G$2:$G1326,$G1326),9))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 x14ac:dyDescent="0.45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IF($B1327="","",RIGHT($G1327*1000+200+COUNTIF($G$2:$G1327,$G1327),9))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 x14ac:dyDescent="0.45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IF($B1328="","",RIGHT($G1328*1000+200+COUNTIF($G$2:$G1328,$G1328),9))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 x14ac:dyDescent="0.45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IF($B1329="","",RIGHT($G1329*1000+200+COUNTIF($G$2:$G1329,$G1329),9))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 x14ac:dyDescent="0.45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IF($B1330="","",RIGHT($G1330*1000+200+COUNTIF($G$2:$G1330,$G1330),9))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 x14ac:dyDescent="0.45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IF($B1331="","",RIGHT($G1331*1000+200+COUNTIF($G$2:$G1331,$G1331),9))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 x14ac:dyDescent="0.45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IF($B1332="","",RIGHT($G1332*1000+200+COUNTIF($G$2:$G1332,$G1332),9))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 x14ac:dyDescent="0.45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IF($B1333="","",RIGHT($G1333*1000+200+COUNTIF($G$2:$G1333,$G1333),9))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 x14ac:dyDescent="0.45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IF($B1334="","",RIGHT($G1334*1000+200+COUNTIF($G$2:$G1334,$G1334),9))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 x14ac:dyDescent="0.45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IF($B1335="","",RIGHT($G1335*1000+200+COUNTIF($G$2:$G1335,$G1335),9))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 x14ac:dyDescent="0.45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IF($B1336="","",RIGHT($G1336*1000+200+COUNTIF($G$2:$G1336,$G1336),9))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 x14ac:dyDescent="0.45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IF($B1337="","",RIGHT($G1337*1000+200+COUNTIF($G$2:$G1337,$G1337),9))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 x14ac:dyDescent="0.45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IF($B1338="","",RIGHT($G1338*1000+200+COUNTIF($G$2:$G1338,$G1338),9))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 x14ac:dyDescent="0.45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IF($B1339="","",RIGHT($G1339*1000+200+COUNTIF($G$2:$G1339,$G1339),9))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 x14ac:dyDescent="0.45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IF($B1340="","",RIGHT($G1340*1000+200+COUNTIF($G$2:$G1340,$G1340),9))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 x14ac:dyDescent="0.45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IF($B1341="","",RIGHT($G1341*1000+200+COUNTIF($G$2:$G1341,$G1341),9))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 x14ac:dyDescent="0.45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IF($B1342="","",RIGHT($G1342*1000+200+COUNTIF($G$2:$G1342,$G1342),9))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 x14ac:dyDescent="0.45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IF($B1343="","",RIGHT($G1343*1000+200+COUNTIF($G$2:$G1343,$G1343),9))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 x14ac:dyDescent="0.45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IF($B1344="","",RIGHT($G1344*1000+200+COUNTIF($G$2:$G1344,$G1344),9))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 x14ac:dyDescent="0.45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IF($B1345="","",RIGHT($G1345*1000+200+COUNTIF($G$2:$G1345,$G1345),9))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 x14ac:dyDescent="0.45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IF($B1346="","",RIGHT($G1346*1000+200+COUNTIF($G$2:$G1346,$G1346),9))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 x14ac:dyDescent="0.45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IF($B1347="","",RIGHT($G1347*1000+200+COUNTIF($G$2:$G1347,$G1347),9))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 x14ac:dyDescent="0.45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IF($B1348="","",RIGHT($G1348*1000+200+COUNTIF($G$2:$G1348,$G1348),9))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 x14ac:dyDescent="0.45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IF($B1349="","",RIGHT($G1349*1000+200+COUNTIF($G$2:$G1349,$G1349),9))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 x14ac:dyDescent="0.45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IF($B1350="","",RIGHT($G1350*1000+200+COUNTIF($G$2:$G1350,$G1350),9))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 x14ac:dyDescent="0.45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IF($B1351="","",RIGHT($G1351*1000+200+COUNTIF($G$2:$G1351,$G1351),9))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 x14ac:dyDescent="0.45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IF($B1352="","",RIGHT($G1352*1000+200+COUNTIF($G$2:$G1352,$G1352),9))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 x14ac:dyDescent="0.45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IF($B1353="","",RIGHT($G1353*1000+200+COUNTIF($G$2:$G1353,$G1353),9))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 x14ac:dyDescent="0.45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IF($B1354="","",RIGHT($G1354*1000+200+COUNTIF($G$2:$G1354,$G1354),9))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 x14ac:dyDescent="0.45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IF($B1355="","",RIGHT($G1355*1000+200+COUNTIF($G$2:$G1355,$G1355),9))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 x14ac:dyDescent="0.45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IF($B1356="","",RIGHT($G1356*1000+200+COUNTIF($G$2:$G1356,$G1356),9))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 x14ac:dyDescent="0.45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IF($B1357="","",RIGHT($G1357*1000+200+COUNTIF($G$2:$G1357,$G1357),9))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 x14ac:dyDescent="0.45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IF($B1358="","",RIGHT($G1358*1000+200+COUNTIF($G$2:$G1358,$G1358),9))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 x14ac:dyDescent="0.45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IF($B1359="","",RIGHT($G1359*1000+200+COUNTIF($G$2:$G1359,$G1359),9))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 x14ac:dyDescent="0.45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IF($B1360="","",RIGHT($G1360*1000+200+COUNTIF($G$2:$G1360,$G1360),9))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 x14ac:dyDescent="0.45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IF($B1361="","",RIGHT($G1361*1000+200+COUNTIF($G$2:$G1361,$G1361),9))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 x14ac:dyDescent="0.45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IF($B1362="","",RIGHT($G1362*1000+200+COUNTIF($G$2:$G1362,$G1362),9))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 x14ac:dyDescent="0.45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IF($B1363="","",RIGHT($G1363*1000+200+COUNTIF($G$2:$G1363,$G1363),9))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 x14ac:dyDescent="0.45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IF($B1364="","",RIGHT($G1364*1000+200+COUNTIF($G$2:$G1364,$G1364),9))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 x14ac:dyDescent="0.45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IF($B1365="","",RIGHT($G1365*1000+200+COUNTIF($G$2:$G1365,$G1365),9))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 x14ac:dyDescent="0.45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IF($B1366="","",RIGHT($G1366*1000+200+COUNTIF($G$2:$G1366,$G1366),9))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 x14ac:dyDescent="0.45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IF($B1367="","",RIGHT($G1367*1000+200+COUNTIF($G$2:$G1367,$G1367),9))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 x14ac:dyDescent="0.45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IF($B1368="","",RIGHT($G1368*1000+200+COUNTIF($G$2:$G1368,$G1368),9))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 x14ac:dyDescent="0.45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IF($B1369="","",RIGHT($G1369*1000+200+COUNTIF($G$2:$G1369,$G1369),9))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 x14ac:dyDescent="0.45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IF($B1370="","",RIGHT($G1370*1000+200+COUNTIF($G$2:$G1370,$G1370),9))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 x14ac:dyDescent="0.45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IF($B1371="","",RIGHT($G1371*1000+200+COUNTIF($G$2:$G1371,$G1371),9))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 x14ac:dyDescent="0.45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IF($B1372="","",RIGHT($G1372*1000+200+COUNTIF($G$2:$G1372,$G1372),9))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 x14ac:dyDescent="0.45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IF($B1373="","",RIGHT($G1373*1000+200+COUNTIF($G$2:$G1373,$G1373),9))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 x14ac:dyDescent="0.45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IF($B1374="","",RIGHT($G1374*1000+200+COUNTIF($G$2:$G1374,$G1374),9))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 x14ac:dyDescent="0.45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IF($B1375="","",RIGHT($G1375*1000+200+COUNTIF($G$2:$G1375,$G1375),9))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 x14ac:dyDescent="0.45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IF($B1376="","",RIGHT($G1376*1000+200+COUNTIF($G$2:$G1376,$G1376),9))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 x14ac:dyDescent="0.45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IF($B1377="","",RIGHT($G1377*1000+200+COUNTIF($G$2:$G1377,$G1377),9))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 x14ac:dyDescent="0.45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IF($B1378="","",RIGHT($G1378*1000+200+COUNTIF($G$2:$G1378,$G1378),9))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 x14ac:dyDescent="0.45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IF($B1379="","",RIGHT($G1379*1000+200+COUNTIF($G$2:$G1379,$G1379),9))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 x14ac:dyDescent="0.45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IF($B1380="","",RIGHT($G1380*1000+200+COUNTIF($G$2:$G1380,$G1380),9))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 x14ac:dyDescent="0.45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IF($B1381="","",RIGHT($G1381*1000+200+COUNTIF($G$2:$G1381,$G1381),9))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 x14ac:dyDescent="0.45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IF($B1382="","",RIGHT($G1382*1000+200+COUNTIF($G$2:$G1382,$G1382),9))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 x14ac:dyDescent="0.45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IF($B1383="","",RIGHT($G1383*1000+200+COUNTIF($G$2:$G1383,$G1383),9))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 x14ac:dyDescent="0.45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IF($B1384="","",RIGHT($G1384*1000+200+COUNTIF($G$2:$G1384,$G1384),9))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 x14ac:dyDescent="0.45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IF($B1385="","",RIGHT($G1385*1000+200+COUNTIF($G$2:$G1385,$G1385),9))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 x14ac:dyDescent="0.45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IF($B1386="","",RIGHT($G1386*1000+200+COUNTIF($G$2:$G1386,$G1386),9))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 x14ac:dyDescent="0.45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IF($B1387="","",RIGHT($G1387*1000+200+COUNTIF($G$2:$G1387,$G1387),9))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 x14ac:dyDescent="0.45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IF($B1388="","",RIGHT($G1388*1000+200+COUNTIF($G$2:$G1388,$G1388),9))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 x14ac:dyDescent="0.45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IF($B1389="","",RIGHT($G1389*1000+200+COUNTIF($G$2:$G1389,$G1389),9))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 x14ac:dyDescent="0.45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IF($B1390="","",RIGHT($G1390*1000+200+COUNTIF($G$2:$G1390,$G1390),9))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 x14ac:dyDescent="0.45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IF($B1391="","",RIGHT($G1391*1000+200+COUNTIF($G$2:$G1391,$G1391),9))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 x14ac:dyDescent="0.45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IF($B1392="","",RIGHT($G1392*1000+200+COUNTIF($G$2:$G1392,$G1392),9))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 x14ac:dyDescent="0.45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IF($B1393="","",RIGHT($G1393*1000+200+COUNTIF($G$2:$G1393,$G1393),9))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 x14ac:dyDescent="0.45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IF($B1394="","",RIGHT($G1394*1000+200+COUNTIF($G$2:$G1394,$G1394),9))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 x14ac:dyDescent="0.45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IF($B1395="","",RIGHT($G1395*1000+200+COUNTIF($G$2:$G1395,$G1395),9))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 x14ac:dyDescent="0.45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IF($B1396="","",RIGHT($G1396*1000+200+COUNTIF($G$2:$G1396,$G1396),9))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 x14ac:dyDescent="0.45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IF($B1397="","",RIGHT($G1397*1000+200+COUNTIF($G$2:$G1397,$G1397),9))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 x14ac:dyDescent="0.45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IF($B1398="","",RIGHT($G1398*1000+200+COUNTIF($G$2:$G1398,$G1398),9))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 x14ac:dyDescent="0.45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IF($B1399="","",RIGHT($G1399*1000+200+COUNTIF($G$2:$G1399,$G1399),9))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 x14ac:dyDescent="0.45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IF($B1400="","",RIGHT($G1400*1000+200+COUNTIF($G$2:$G1400,$G1400),9))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 x14ac:dyDescent="0.45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IF($B1401="","",RIGHT($G1401*1000+200+COUNTIF($G$2:$G1401,$G1401),9))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 x14ac:dyDescent="0.45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IF($B1402="","",RIGHT($G1402*1000+200+COUNTIF($G$2:$G1402,$G1402),9))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 x14ac:dyDescent="0.45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IF($B1403="","",RIGHT($G1403*1000+200+COUNTIF($G$2:$G1403,$G1403),9))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 x14ac:dyDescent="0.45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IF($B1404="","",RIGHT($G1404*1000+200+COUNTIF($G$2:$G1404,$G1404),9))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 x14ac:dyDescent="0.45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IF($B1405="","",RIGHT($G1405*1000+200+COUNTIF($G$2:$G1405,$G1405),9))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 x14ac:dyDescent="0.45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IF($B1406="","",RIGHT($G1406*1000+200+COUNTIF($G$2:$G1406,$G1406),9))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 x14ac:dyDescent="0.45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IF($B1407="","",RIGHT($G1407*1000+200+COUNTIF($G$2:$G1407,$G1407),9))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 x14ac:dyDescent="0.45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IF($B1408="","",RIGHT($G1408*1000+200+COUNTIF($G$2:$G1408,$G1408),9))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 x14ac:dyDescent="0.45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IF($B1409="","",RIGHT($G1409*1000+200+COUNTIF($G$2:$G1409,$G1409),9))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 x14ac:dyDescent="0.45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IF($B1410="","",RIGHT($G1410*1000+200+COUNTIF($G$2:$G1410,$G1410),9))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 x14ac:dyDescent="0.45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IF($B1411="","",RIGHT($G1411*1000+200+COUNTIF($G$2:$G1411,$G1411),9))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 x14ac:dyDescent="0.45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IF($B1412="","",RIGHT($G1412*1000+200+COUNTIF($G$2:$G1412,$G1412),9))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 x14ac:dyDescent="0.45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IF($B1413="","",RIGHT($G1413*1000+200+COUNTIF($G$2:$G1413,$G1413),9))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 x14ac:dyDescent="0.45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IF($B1414="","",RIGHT($G1414*1000+200+COUNTIF($G$2:$G1414,$G1414),9))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 x14ac:dyDescent="0.45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IF($B1415="","",RIGHT($G1415*1000+200+COUNTIF($G$2:$G1415,$G1415),9))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 x14ac:dyDescent="0.45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IF($B1416="","",RIGHT($G1416*1000+200+COUNTIF($G$2:$G1416,$G1416),9))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 x14ac:dyDescent="0.45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IF($B1417="","",RIGHT($G1417*1000+200+COUNTIF($G$2:$G1417,$G1417),9))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 x14ac:dyDescent="0.45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IF($B1418="","",RIGHT($G1418*1000+200+COUNTIF($G$2:$G1418,$G1418),9))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 x14ac:dyDescent="0.45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IF($B1419="","",RIGHT($G1419*1000+200+COUNTIF($G$2:$G1419,$G1419),9))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 x14ac:dyDescent="0.45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IF($B1420="","",RIGHT($G1420*1000+200+COUNTIF($G$2:$G1420,$G1420),9))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 x14ac:dyDescent="0.45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IF($B1421="","",RIGHT($G1421*1000+200+COUNTIF($G$2:$G1421,$G1421),9))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 x14ac:dyDescent="0.45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IF($B1422="","",RIGHT($G1422*1000+200+COUNTIF($G$2:$G1422,$G1422),9))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 x14ac:dyDescent="0.45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IF($B1423="","",RIGHT($G1423*1000+200+COUNTIF($G$2:$G1423,$G1423),9))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 x14ac:dyDescent="0.45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IF($B1424="","",RIGHT($G1424*1000+200+COUNTIF($G$2:$G1424,$G1424),9))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 x14ac:dyDescent="0.45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IF($B1425="","",RIGHT($G1425*1000+200+COUNTIF($G$2:$G1425,$G1425),9))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 x14ac:dyDescent="0.45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IF($B1426="","",RIGHT($G1426*1000+200+COUNTIF($G$2:$G1426,$G1426),9))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 x14ac:dyDescent="0.45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IF($B1427="","",RIGHT($G1427*1000+200+COUNTIF($G$2:$G1427,$G1427),9))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 x14ac:dyDescent="0.45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IF($B1428="","",RIGHT($G1428*1000+200+COUNTIF($G$2:$G1428,$G1428),9))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 x14ac:dyDescent="0.45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IF($B1429="","",RIGHT($G1429*1000+200+COUNTIF($G$2:$G1429,$G1429),9))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 x14ac:dyDescent="0.45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IF($B1430="","",RIGHT($G1430*1000+200+COUNTIF($G$2:$G1430,$G1430),9))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 x14ac:dyDescent="0.45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IF($B1431="","",RIGHT($G1431*1000+200+COUNTIF($G$2:$G1431,$G1431),9))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 x14ac:dyDescent="0.45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IF($B1432="","",RIGHT($G1432*1000+200+COUNTIF($G$2:$G1432,$G1432),9))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 x14ac:dyDescent="0.45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IF($B1433="","",RIGHT($G1433*1000+200+COUNTIF($G$2:$G1433,$G1433),9))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 x14ac:dyDescent="0.45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IF($B1434="","",RIGHT($G1434*1000+200+COUNTIF($G$2:$G1434,$G1434),9))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 x14ac:dyDescent="0.45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IF($B1435="","",RIGHT($G1435*1000+200+COUNTIF($G$2:$G1435,$G1435),9))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 x14ac:dyDescent="0.45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IF($B1436="","",RIGHT($G1436*1000+200+COUNTIF($G$2:$G1436,$G1436),9))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 x14ac:dyDescent="0.45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IF($B1437="","",RIGHT($G1437*1000+200+COUNTIF($G$2:$G1437,$G1437),9))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 x14ac:dyDescent="0.45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IF($B1438="","",RIGHT($G1438*1000+200+COUNTIF($G$2:$G1438,$G1438),9))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 x14ac:dyDescent="0.45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IF($B1439="","",RIGHT($G1439*1000+200+COUNTIF($G$2:$G1439,$G1439),9))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 x14ac:dyDescent="0.45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IF($B1440="","",RIGHT($G1440*1000+200+COUNTIF($G$2:$G1440,$G1440),9))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 x14ac:dyDescent="0.45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IF($B1441="","",RIGHT($G1441*1000+200+COUNTIF($G$2:$G1441,$G1441),9))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 x14ac:dyDescent="0.45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IF($B1442="","",RIGHT($G1442*1000+200+COUNTIF($G$2:$G1442,$G1442),9))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 x14ac:dyDescent="0.45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IF($B1443="","",RIGHT($G1443*1000+200+COUNTIF($G$2:$G1443,$G1443),9))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 x14ac:dyDescent="0.45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IF($B1444="","",RIGHT($G1444*1000+200+COUNTIF($G$2:$G1444,$G1444),9))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 x14ac:dyDescent="0.45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IF($B1445="","",RIGHT($G1445*1000+200+COUNTIF($G$2:$G1445,$G1445),9))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 x14ac:dyDescent="0.45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IF($B1446="","",RIGHT($G1446*1000+200+COUNTIF($G$2:$G1446,$G1446),9))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 x14ac:dyDescent="0.45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IF($B1447="","",RIGHT($G1447*1000+200+COUNTIF($G$2:$G1447,$G1447),9))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 x14ac:dyDescent="0.45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IF($B1448="","",RIGHT($G1448*1000+200+COUNTIF($G$2:$G1448,$G1448),9))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 x14ac:dyDescent="0.45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IF($B1449="","",RIGHT($G1449*1000+200+COUNTIF($G$2:$G1449,$G1449),9))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 x14ac:dyDescent="0.45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IF($B1450="","",RIGHT($G1450*1000+200+COUNTIF($G$2:$G1450,$G1450),9))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 x14ac:dyDescent="0.45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IF($B1451="","",RIGHT($G1451*1000+200+COUNTIF($G$2:$G1451,$G1451),9))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 x14ac:dyDescent="0.45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IF($B1452="","",RIGHT($G1452*1000+200+COUNTIF($G$2:$G1452,$G1452),9))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 x14ac:dyDescent="0.45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IF($B1453="","",RIGHT($G1453*1000+200+COUNTIF($G$2:$G1453,$G1453),9))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 x14ac:dyDescent="0.45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IF($B1454="","",RIGHT($G1454*1000+200+COUNTIF($G$2:$G1454,$G1454),9))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 x14ac:dyDescent="0.45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IF($B1455="","",RIGHT($G1455*1000+200+COUNTIF($G$2:$G1455,$G1455),9))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 x14ac:dyDescent="0.45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IF($B1456="","",RIGHT($G1456*1000+200+COUNTIF($G$2:$G1456,$G1456),9))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 x14ac:dyDescent="0.45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IF($B1457="","",RIGHT($G1457*1000+200+COUNTIF($G$2:$G1457,$G1457),9))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 x14ac:dyDescent="0.45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IF($B1458="","",RIGHT($G1458*1000+200+COUNTIF($G$2:$G1458,$G1458),9))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 x14ac:dyDescent="0.45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IF($B1459="","",RIGHT($G1459*1000+200+COUNTIF($G$2:$G1459,$G1459),9))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 x14ac:dyDescent="0.45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IF($B1460="","",RIGHT($G1460*1000+200+COUNTIF($G$2:$G1460,$G1460),9))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 x14ac:dyDescent="0.45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IF($B1461="","",RIGHT($G1461*1000+200+COUNTIF($G$2:$G1461,$G1461),9))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 x14ac:dyDescent="0.45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IF($B1462="","",RIGHT($G1462*1000+200+COUNTIF($G$2:$G1462,$G1462),9))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 x14ac:dyDescent="0.45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IF($B1463="","",RIGHT($G1463*1000+200+COUNTIF($G$2:$G1463,$G1463),9))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 x14ac:dyDescent="0.45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IF($B1464="","",RIGHT($G1464*1000+200+COUNTIF($G$2:$G1464,$G1464),9))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 x14ac:dyDescent="0.45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IF($B1465="","",RIGHT($G1465*1000+200+COUNTIF($G$2:$G1465,$G1465),9))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 x14ac:dyDescent="0.45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IF($B1466="","",RIGHT($G1466*1000+200+COUNTIF($G$2:$G1466,$G1466),9))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 x14ac:dyDescent="0.45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IF($B1467="","",RIGHT($G1467*1000+200+COUNTIF($G$2:$G1467,$G1467),9))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 x14ac:dyDescent="0.45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IF($B1468="","",RIGHT($G1468*1000+200+COUNTIF($G$2:$G1468,$G1468),9))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 x14ac:dyDescent="0.45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IF($B1469="","",RIGHT($G1469*1000+200+COUNTIF($G$2:$G1469,$G1469),9))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 x14ac:dyDescent="0.45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IF($B1470="","",RIGHT($G1470*1000+200+COUNTIF($G$2:$G1470,$G1470),9))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 x14ac:dyDescent="0.45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IF($B1471="","",RIGHT($G1471*1000+200+COUNTIF($G$2:$G1471,$G1471),9))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 x14ac:dyDescent="0.45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IF($B1472="","",RIGHT($G1472*1000+200+COUNTIF($G$2:$G1472,$G1472),9))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 x14ac:dyDescent="0.45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IF($B1473="","",RIGHT($G1473*1000+200+COUNTIF($G$2:$G1473,$G1473),9))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 x14ac:dyDescent="0.45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IF($B1474="","",RIGHT($G1474*1000+200+COUNTIF($G$2:$G1474,$G1474),9))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 x14ac:dyDescent="0.45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IF($B1475="","",RIGHT($G1475*1000+200+COUNTIF($G$2:$G1475,$G1475),9))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 x14ac:dyDescent="0.45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IF($B1476="","",RIGHT($G1476*1000+200+COUNTIF($G$2:$G1476,$G1476),9))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 x14ac:dyDescent="0.45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IF($B1477="","",RIGHT($G1477*1000+200+COUNTIF($G$2:$G1477,$G1477),9))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 x14ac:dyDescent="0.45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IF($B1478="","",RIGHT($G1478*1000+200+COUNTIF($G$2:$G1478,$G1478),9))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 x14ac:dyDescent="0.45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IF($B1479="","",RIGHT($G1479*1000+200+COUNTIF($G$2:$G1479,$G1479),9))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 x14ac:dyDescent="0.45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IF($B1480="","",RIGHT($G1480*1000+200+COUNTIF($G$2:$G1480,$G1480),9))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 x14ac:dyDescent="0.45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IF($B1481="","",RIGHT($G1481*1000+200+COUNTIF($G$2:$G1481,$G1481),9))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 x14ac:dyDescent="0.45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IF($B1482="","",RIGHT($G1482*1000+200+COUNTIF($G$2:$G1482,$G1482),9))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 x14ac:dyDescent="0.45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IF($B1483="","",RIGHT($G1483*1000+200+COUNTIF($G$2:$G1483,$G1483),9))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 x14ac:dyDescent="0.45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IF($B1484="","",RIGHT($G1484*1000+200+COUNTIF($G$2:$G1484,$G1484),9))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 x14ac:dyDescent="0.45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IF($B1485="","",RIGHT($G1485*1000+200+COUNTIF($G$2:$G1485,$G1485),9))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 x14ac:dyDescent="0.45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IF($B1486="","",RIGHT($G1486*1000+200+COUNTIF($G$2:$G1486,$G1486),9))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 x14ac:dyDescent="0.45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IF($B1487="","",RIGHT($G1487*1000+200+COUNTIF($G$2:$G1487,$G1487),9))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 x14ac:dyDescent="0.45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IF($B1488="","",RIGHT($G1488*1000+200+COUNTIF($G$2:$G1488,$G1488),9))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 x14ac:dyDescent="0.45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IF($B1489="","",RIGHT($G1489*1000+200+COUNTIF($G$2:$G1489,$G1489),9))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 x14ac:dyDescent="0.45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IF($B1490="","",RIGHT($G1490*1000+200+COUNTIF($G$2:$G1490,$G1490),9))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 x14ac:dyDescent="0.45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IF($B1491="","",RIGHT($G1491*1000+200+COUNTIF($G$2:$G1491,$G1491),9))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 x14ac:dyDescent="0.45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IF($B1492="","",RIGHT($G1492*1000+200+COUNTIF($G$2:$G1492,$G1492),9))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 x14ac:dyDescent="0.45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IF($B1493="","",RIGHT($G1493*1000+200+COUNTIF($G$2:$G1493,$G1493),9))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 x14ac:dyDescent="0.45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IF($B1494="","",RIGHT($G1494*1000+200+COUNTIF($G$2:$G1494,$G1494),9))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 x14ac:dyDescent="0.45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IF($B1495="","",RIGHT($G1495*1000+200+COUNTIF($G$2:$G1495,$G1495),9))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 x14ac:dyDescent="0.45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IF($B1496="","",RIGHT($G1496*1000+200+COUNTIF($G$2:$G1496,$G1496),9))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 x14ac:dyDescent="0.45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IF($B1497="","",RIGHT($G1497*1000+200+COUNTIF($G$2:$G1497,$G1497),9))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 x14ac:dyDescent="0.45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IF($B1498="","",RIGHT($G1498*1000+200+COUNTIF($G$2:$G1498,$G1498),9))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 x14ac:dyDescent="0.45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IF($B1499="","",RIGHT($G1499*1000+200+COUNTIF($G$2:$G1499,$G1499),9))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 x14ac:dyDescent="0.45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IF($B1500="","",RIGHT($G1500*1000+200+COUNTIF($G$2:$G1500,$G1500),9))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 x14ac:dyDescent="0.45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IF($B1501="","",RIGHT($G1501*1000+200+COUNTIF($G$2:$G1501,$G1501),9))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 x14ac:dyDescent="0.45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IF($B1502="","",RIGHT($G1502*1000+200+COUNTIF($G$2:$G1502,$G1502),9))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 x14ac:dyDescent="0.45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IF($B1503="","",RIGHT($G1503*1000+200+COUNTIF($G$2:$G1503,$G1503),9))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 x14ac:dyDescent="0.45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IF($B1504="","",RIGHT($G1504*1000+200+COUNTIF($G$2:$G1504,$G1504),9))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 x14ac:dyDescent="0.45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IF($B1505="","",RIGHT($G1505*1000+200+COUNTIF($G$2:$G1505,$G1505),9))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 x14ac:dyDescent="0.45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IF($B1506="","",RIGHT($G1506*1000+200+COUNTIF($G$2:$G1506,$G1506),9))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 x14ac:dyDescent="0.45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IF($B1507="","",RIGHT($G1507*1000+200+COUNTIF($G$2:$G1507,$G1507),9))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 x14ac:dyDescent="0.45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IF($B1508="","",RIGHT($G1508*1000+200+COUNTIF($G$2:$G1508,$G1508),9))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 x14ac:dyDescent="0.45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IF($B1509="","",RIGHT($G1509*1000+200+COUNTIF($G$2:$G1509,$G1509),9))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 x14ac:dyDescent="0.45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IF($B1510="","",RIGHT($G1510*1000+200+COUNTIF($G$2:$G1510,$G1510),9))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 x14ac:dyDescent="0.45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IF($B1511="","",RIGHT($G1511*1000+200+COUNTIF($G$2:$G1511,$G1511),9))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 x14ac:dyDescent="0.45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IF($B1512="","",RIGHT($G1512*1000+200+COUNTIF($G$2:$G1512,$G1512),9))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 x14ac:dyDescent="0.45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IF($B1513="","",RIGHT($G1513*1000+200+COUNTIF($G$2:$G1513,$G1513),9))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 x14ac:dyDescent="0.45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IF($B1514="","",RIGHT($G1514*1000+200+COUNTIF($G$2:$G1514,$G1514),9))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 x14ac:dyDescent="0.45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IF($B1515="","",RIGHT($G1515*1000+200+COUNTIF($G$2:$G1515,$G1515),9))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 x14ac:dyDescent="0.45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IF($B1516="","",RIGHT($G1516*1000+200+COUNTIF($G$2:$G1516,$G1516),9))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 x14ac:dyDescent="0.45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IF($B1517="","",RIGHT($G1517*1000+200+COUNTIF($G$2:$G1517,$G1517),9))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 x14ac:dyDescent="0.45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IF($B1518="","",RIGHT($G1518*1000+200+COUNTIF($G$2:$G1518,$G1518),9))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 x14ac:dyDescent="0.45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IF($B1519="","",RIGHT($G1519*1000+200+COUNTIF($G$2:$G1519,$G1519),9))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 x14ac:dyDescent="0.45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IF($B1520="","",RIGHT($G1520*1000+200+COUNTIF($G$2:$G1520,$G1520),9))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 x14ac:dyDescent="0.45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IF($B1521="","",RIGHT($G1521*1000+200+COUNTIF($G$2:$G1521,$G1521),9))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 x14ac:dyDescent="0.45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IF($B1522="","",RIGHT($G1522*1000+200+COUNTIF($G$2:$G1522,$G1522),9))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 x14ac:dyDescent="0.45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IF($B1523="","",RIGHT($G1523*1000+200+COUNTIF($G$2:$G1523,$G1523),9))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 x14ac:dyDescent="0.45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IF($B1524="","",RIGHT($G1524*1000+200+COUNTIF($G$2:$G1524,$G1524),9))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 x14ac:dyDescent="0.45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IF($B1525="","",RIGHT($G1525*1000+200+COUNTIF($G$2:$G1525,$G1525),9))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 x14ac:dyDescent="0.45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IF($B1526="","",RIGHT($G1526*1000+200+COUNTIF($G$2:$G1526,$G1526),9))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 x14ac:dyDescent="0.45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IF($B1527="","",RIGHT($G1527*1000+200+COUNTIF($G$2:$G1527,$G1527),9))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 x14ac:dyDescent="0.45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IF($B1528="","",RIGHT($G1528*1000+200+COUNTIF($G$2:$G1528,$G1528),9))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 x14ac:dyDescent="0.45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IF($B1529="","",RIGHT($G1529*1000+200+COUNTIF($G$2:$G1529,$G1529),9))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 x14ac:dyDescent="0.45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IF($B1530="","",RIGHT($G1530*1000+200+COUNTIF($G$2:$G1530,$G1530),9))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 x14ac:dyDescent="0.45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IF($B1531="","",RIGHT($G1531*1000+200+COUNTIF($G$2:$G1531,$G1531),9))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 x14ac:dyDescent="0.45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IF($B1532="","",RIGHT($G1532*1000+200+COUNTIF($G$2:$G1532,$G1532),9))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 x14ac:dyDescent="0.45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IF($B1533="","",RIGHT($G1533*1000+200+COUNTIF($G$2:$G1533,$G1533),9))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 x14ac:dyDescent="0.45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IF($B1534="","",RIGHT($G1534*1000+200+COUNTIF($G$2:$G1534,$G1534),9))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 x14ac:dyDescent="0.45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IF($B1535="","",RIGHT($G1535*1000+200+COUNTIF($G$2:$G1535,$G1535),9))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 x14ac:dyDescent="0.45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IF($B1536="","",RIGHT($G1536*1000+200+COUNTIF($G$2:$G1536,$G1536),9))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 x14ac:dyDescent="0.45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IF($B1537="","",RIGHT($G1537*1000+200+COUNTIF($G$2:$G1537,$G1537),9))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 x14ac:dyDescent="0.45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IF($B1538="","",RIGHT($G1538*1000+200+COUNTIF($G$2:$G1538,$G1538),9))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 x14ac:dyDescent="0.45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IF($B1539="","",RIGHT($G1539*1000+200+COUNTIF($G$2:$G1539,$G1539),9))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 x14ac:dyDescent="0.45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IF($B1540="","",RIGHT($G1540*1000+200+COUNTIF($G$2:$G1540,$G1540),9))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 x14ac:dyDescent="0.45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IF($B1541="","",RIGHT($G1541*1000+200+COUNTIF($G$2:$G1541,$G1541),9))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 x14ac:dyDescent="0.45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IF($B1542="","",RIGHT($G1542*1000+200+COUNTIF($G$2:$G1542,$G1542),9))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 x14ac:dyDescent="0.45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IF($B1543="","",RIGHT($G1543*1000+200+COUNTIF($G$2:$G1543,$G1543),9))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 x14ac:dyDescent="0.45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IF($B1544="","",RIGHT($G1544*1000+200+COUNTIF($G$2:$G1544,$G1544),9))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 x14ac:dyDescent="0.45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IF($B1545="","",RIGHT($G1545*1000+200+COUNTIF($G$2:$G1545,$G1545),9))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 x14ac:dyDescent="0.45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IF($B1546="","",RIGHT($G1546*1000+200+COUNTIF($G$2:$G1546,$G1546),9))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 x14ac:dyDescent="0.45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IF($B1547="","",RIGHT($G1547*1000+200+COUNTIF($G$2:$G1547,$G1547),9))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 x14ac:dyDescent="0.45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IF($B1548="","",RIGHT($G1548*1000+200+COUNTIF($G$2:$G1548,$G1548),9))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 x14ac:dyDescent="0.45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IF($B1549="","",RIGHT($G1549*1000+200+COUNTIF($G$2:$G1549,$G1549),9))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 x14ac:dyDescent="0.45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IF($B1550="","",RIGHT($G1550*1000+200+COUNTIF($G$2:$G1550,$G1550),9))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 x14ac:dyDescent="0.45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IF($B1551="","",RIGHT($G1551*1000+200+COUNTIF($G$2:$G1551,$G1551),9))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 x14ac:dyDescent="0.45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IF($B1552="","",RIGHT($G1552*1000+200+COUNTIF($G$2:$G1552,$G1552),9))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 x14ac:dyDescent="0.45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IF($B1553="","",RIGHT($G1553*1000+200+COUNTIF($G$2:$G1553,$G1553),9))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 x14ac:dyDescent="0.45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IF($B1554="","",RIGHT($G1554*1000+200+COUNTIF($G$2:$G1554,$G1554),9))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 x14ac:dyDescent="0.45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IF($B1555="","",RIGHT($G1555*1000+200+COUNTIF($G$2:$G1555,$G1555),9))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 x14ac:dyDescent="0.45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IF($B1556="","",RIGHT($G1556*1000+200+COUNTIF($G$2:$G1556,$G1556),9))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 x14ac:dyDescent="0.45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IF($B1557="","",RIGHT($G1557*1000+200+COUNTIF($G$2:$G1557,$G1557),9))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 x14ac:dyDescent="0.45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IF($B1558="","",RIGHT($G1558*1000+200+COUNTIF($G$2:$G1558,$G1558),9))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 x14ac:dyDescent="0.45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IF($B1559="","",RIGHT($G1559*1000+200+COUNTIF($G$2:$G1559,$G1559),9))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 x14ac:dyDescent="0.45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IF($B1560="","",RIGHT($G1560*1000+200+COUNTIF($G$2:$G1560,$G1560),9))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 x14ac:dyDescent="0.45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IF($B1561="","",RIGHT($G1561*1000+200+COUNTIF($G$2:$G1561,$G1561),9))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 x14ac:dyDescent="0.45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IF($B1562="","",RIGHT($G1562*1000+200+COUNTIF($G$2:$G1562,$G1562),9))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 x14ac:dyDescent="0.45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IF($B1563="","",RIGHT($G1563*1000+200+COUNTIF($G$2:$G1563,$G1563),9))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 x14ac:dyDescent="0.45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IF($B1564="","",RIGHT($G1564*1000+200+COUNTIF($G$2:$G1564,$G1564),9))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 x14ac:dyDescent="0.45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IF($B1565="","",RIGHT($G1565*1000+200+COUNTIF($G$2:$G1565,$G1565),9))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 x14ac:dyDescent="0.45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IF($B1566="","",RIGHT($G1566*1000+200+COUNTIF($G$2:$G1566,$G1566),9))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 x14ac:dyDescent="0.45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IF($B1567="","",RIGHT($G1567*1000+200+COUNTIF($G$2:$G1567,$G1567),9))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 x14ac:dyDescent="0.45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IF($B1568="","",RIGHT($G1568*1000+200+COUNTIF($G$2:$G1568,$G1568),9))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 x14ac:dyDescent="0.45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IF($B1569="","",RIGHT($G1569*1000+200+COUNTIF($G$2:$G1569,$G1569),9))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 x14ac:dyDescent="0.45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IF($B1570="","",RIGHT($G1570*1000+200+COUNTIF($G$2:$G1570,$G1570),9))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 x14ac:dyDescent="0.45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IF($B1571="","",RIGHT($G1571*1000+200+COUNTIF($G$2:$G1571,$G1571),9))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 x14ac:dyDescent="0.45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IF($B1572="","",RIGHT($G1572*1000+200+COUNTIF($G$2:$G1572,$G1572),9))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 x14ac:dyDescent="0.45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IF($B1573="","",RIGHT($G1573*1000+200+COUNTIF($G$2:$G1573,$G1573),9))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 x14ac:dyDescent="0.45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IF($B1574="","",RIGHT($G1574*1000+200+COUNTIF($G$2:$G1574,$G1574),9))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 x14ac:dyDescent="0.45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IF($B1575="","",RIGHT($G1575*1000+200+COUNTIF($G$2:$G1575,$G1575),9))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 x14ac:dyDescent="0.45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IF($B1576="","",RIGHT($G1576*1000+200+COUNTIF($G$2:$G1576,$G1576),9))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 x14ac:dyDescent="0.45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IF($B1577="","",RIGHT($G1577*1000+200+COUNTIF($G$2:$G1577,$G1577),9))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 x14ac:dyDescent="0.45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IF($B1578="","",RIGHT($G1578*1000+200+COUNTIF($G$2:$G1578,$G1578),9))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 x14ac:dyDescent="0.45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IF($B1579="","",RIGHT($G1579*1000+200+COUNTIF($G$2:$G1579,$G1579),9))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 x14ac:dyDescent="0.45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IF($B1580="","",RIGHT($G1580*1000+200+COUNTIF($G$2:$G1580,$G1580),9))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 x14ac:dyDescent="0.45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IF($B1581="","",RIGHT($G1581*1000+200+COUNTIF($G$2:$G1581,$G1581),9))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 x14ac:dyDescent="0.45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IF($B1582="","",RIGHT($G1582*1000+200+COUNTIF($G$2:$G1582,$G1582),9))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 x14ac:dyDescent="0.45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IF($B1583="","",RIGHT($G1583*1000+200+COUNTIF($G$2:$G1583,$G1583),9))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 x14ac:dyDescent="0.45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IF($B1584="","",RIGHT($G1584*1000+200+COUNTIF($G$2:$G1584,$G1584),9))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 x14ac:dyDescent="0.45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IF($B1585="","",RIGHT($G1585*1000+200+COUNTIF($G$2:$G1585,$G1585),9))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 x14ac:dyDescent="0.45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IF($B1586="","",RIGHT($G1586*1000+200+COUNTIF($G$2:$G1586,$G1586),9))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 x14ac:dyDescent="0.45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IF($B1587="","",RIGHT($G1587*1000+200+COUNTIF($G$2:$G1587,$G1587),9))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 x14ac:dyDescent="0.45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IF($B1588="","",RIGHT($G1588*1000+200+COUNTIF($G$2:$G1588,$G1588),9))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 x14ac:dyDescent="0.45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IF($B1589="","",RIGHT($G1589*1000+200+COUNTIF($G$2:$G1589,$G1589),9))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 x14ac:dyDescent="0.45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IF($B1590="","",RIGHT($G1590*1000+200+COUNTIF($G$2:$G1590,$G1590),9))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 x14ac:dyDescent="0.45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IF($B1591="","",RIGHT($G1591*1000+200+COUNTIF($G$2:$G1591,$G1591),9))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 x14ac:dyDescent="0.45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IF($B1592="","",RIGHT($G1592*1000+200+COUNTIF($G$2:$G1592,$G1592),9))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 x14ac:dyDescent="0.45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IF($B1593="","",RIGHT($G1593*1000+200+COUNTIF($G$2:$G1593,$G1593),9))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 x14ac:dyDescent="0.45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IF($B1594="","",RIGHT($G1594*1000+200+COUNTIF($G$2:$G1594,$G1594),9))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 x14ac:dyDescent="0.45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IF($B1595="","",RIGHT($G1595*1000+200+COUNTIF($G$2:$G1595,$G1595),9))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 x14ac:dyDescent="0.45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IF($B1596="","",RIGHT($G1596*1000+200+COUNTIF($G$2:$G1596,$G1596),9))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 x14ac:dyDescent="0.45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IF($B1597="","",RIGHT($G1597*1000+200+COUNTIF($G$2:$G1597,$G1597),9))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 x14ac:dyDescent="0.45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IF($B1598="","",RIGHT($G1598*1000+200+COUNTIF($G$2:$G1598,$G1598),9))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 x14ac:dyDescent="0.45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IF($B1599="","",RIGHT($G1599*1000+200+COUNTIF($G$2:$G1599,$G1599),9))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 x14ac:dyDescent="0.45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IF($B1600="","",RIGHT($G1600*1000+200+COUNTIF($G$2:$G1600,$G1600),9))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 x14ac:dyDescent="0.45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IF($B1601="","",RIGHT($G1601*1000+200+COUNTIF($G$2:$G1601,$G1601),9))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 x14ac:dyDescent="0.45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IF($B1602="","",RIGHT($G1602*1000+200+COUNTIF($G$2:$G1602,$G1602),9))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 x14ac:dyDescent="0.45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IF($B1603="","",RIGHT($G1603*1000+200+COUNTIF($G$2:$G1603,$G1603),9))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 x14ac:dyDescent="0.45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IF($B1604="","",RIGHT($G1604*1000+200+COUNTIF($G$2:$G1604,$G1604),9))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 x14ac:dyDescent="0.45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IF($B1605="","",RIGHT($G1605*1000+200+COUNTIF($G$2:$G1605,$G1605),9))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 x14ac:dyDescent="0.45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IF($B1606="","",RIGHT($G1606*1000+200+COUNTIF($G$2:$G1606,$G1606),9))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 x14ac:dyDescent="0.45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IF($B1607="","",RIGHT($G1607*1000+200+COUNTIF($G$2:$G1607,$G1607),9))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 x14ac:dyDescent="0.45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IF($B1608="","",RIGHT($G1608*1000+200+COUNTIF($G$2:$G1608,$G1608),9))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 x14ac:dyDescent="0.45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IF($B1609="","",RIGHT($G1609*1000+200+COUNTIF($G$2:$G1609,$G1609),9))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 x14ac:dyDescent="0.45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IF($B1610="","",RIGHT($G1610*1000+200+COUNTIF($G$2:$G1610,$G1610),9))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 x14ac:dyDescent="0.45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IF($B1611="","",RIGHT($G1611*1000+200+COUNTIF($G$2:$G1611,$G1611),9))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 x14ac:dyDescent="0.45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IF($B1612="","",RIGHT($G1612*1000+200+COUNTIF($G$2:$G1612,$G1612),9))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 x14ac:dyDescent="0.45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IF($B1613="","",RIGHT($G1613*1000+200+COUNTIF($G$2:$G1613,$G1613),9))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 x14ac:dyDescent="0.45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IF($B1614="","",RIGHT($G1614*1000+200+COUNTIF($G$2:$G1614,$G1614),9))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 x14ac:dyDescent="0.45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IF($B1615="","",RIGHT($G1615*1000+200+COUNTIF($G$2:$G1615,$G1615),9))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 x14ac:dyDescent="0.45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IF($B1616="","",RIGHT($G1616*1000+200+COUNTIF($G$2:$G1616,$G1616),9))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 x14ac:dyDescent="0.45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IF($B1617="","",RIGHT($G1617*1000+200+COUNTIF($G$2:$G1617,$G1617),9))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 x14ac:dyDescent="0.45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IF($B1618="","",RIGHT($G1618*1000+200+COUNTIF($G$2:$G1618,$G1618),9))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 x14ac:dyDescent="0.45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IF($B1619="","",RIGHT($G1619*1000+200+COUNTIF($G$2:$G1619,$G1619),9))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 x14ac:dyDescent="0.45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IF($B1620="","",RIGHT($G1620*1000+200+COUNTIF($G$2:$G1620,$G1620),9))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 x14ac:dyDescent="0.45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IF($B1621="","",RIGHT($G1621*1000+200+COUNTIF($G$2:$G1621,$G1621),9))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 x14ac:dyDescent="0.45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IF($B1622="","",RIGHT($G1622*1000+200+COUNTIF($G$2:$G1622,$G1622),9))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 x14ac:dyDescent="0.45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IF($B1623="","",RIGHT($G1623*1000+200+COUNTIF($G$2:$G1623,$G1623),9))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 x14ac:dyDescent="0.45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IF($B1624="","",RIGHT($G1624*1000+200+COUNTIF($G$2:$G1624,$G1624),9))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 x14ac:dyDescent="0.45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IF($B1625="","",RIGHT($G1625*1000+200+COUNTIF($G$2:$G1625,$G1625),9))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 x14ac:dyDescent="0.45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IF($B1626="","",RIGHT($G1626*1000+200+COUNTIF($G$2:$G1626,$G1626),9))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 x14ac:dyDescent="0.45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IF($B1627="","",RIGHT($G1627*1000+200+COUNTIF($G$2:$G1627,$G1627),9))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 x14ac:dyDescent="0.45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IF($B1628="","",RIGHT($G1628*1000+200+COUNTIF($G$2:$G1628,$G1628),9))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 x14ac:dyDescent="0.45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IF($B1629="","",RIGHT($G1629*1000+200+COUNTIF($G$2:$G1629,$G1629),9))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 x14ac:dyDescent="0.45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IF($B1630="","",RIGHT($G1630*1000+200+COUNTIF($G$2:$G1630,$G1630),9))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 x14ac:dyDescent="0.45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IF($B1631="","",RIGHT($G1631*1000+200+COUNTIF($G$2:$G1631,$G1631),9))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 x14ac:dyDescent="0.45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IF($B1632="","",RIGHT($G1632*1000+200+COUNTIF($G$2:$G1632,$G1632),9))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 x14ac:dyDescent="0.45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IF($B1633="","",RIGHT($G1633*1000+200+COUNTIF($G$2:$G1633,$G1633),9))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 x14ac:dyDescent="0.45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IF($B1634="","",RIGHT($G1634*1000+200+COUNTIF($G$2:$G1634,$G1634),9))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 x14ac:dyDescent="0.45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IF($B1635="","",RIGHT($G1635*1000+200+COUNTIF($G$2:$G1635,$G1635),9))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 x14ac:dyDescent="0.45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IF($B1636="","",RIGHT($G1636*1000+200+COUNTIF($G$2:$G1636,$G1636),9))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 x14ac:dyDescent="0.45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IF($B1637="","",RIGHT($G1637*1000+200+COUNTIF($G$2:$G1637,$G1637),9))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 x14ac:dyDescent="0.45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IF($B1638="","",RIGHT($G1638*1000+200+COUNTIF($G$2:$G1638,$G1638),9))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 x14ac:dyDescent="0.45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IF($B1639="","",RIGHT($G1639*1000+200+COUNTIF($G$2:$G1639,$G1639),9))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 x14ac:dyDescent="0.45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IF($B1640="","",RIGHT($G1640*1000+200+COUNTIF($G$2:$G1640,$G1640),9))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 x14ac:dyDescent="0.45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IF($B1641="","",RIGHT($G1641*1000+200+COUNTIF($G$2:$G1641,$G1641),9))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 x14ac:dyDescent="0.45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IF($B1642="","",RIGHT($G1642*1000+200+COUNTIF($G$2:$G1642,$G1642),9))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 x14ac:dyDescent="0.45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IF($B1643="","",RIGHT($G1643*1000+200+COUNTIF($G$2:$G1643,$G1643),9))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 x14ac:dyDescent="0.45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IF($B1644="","",RIGHT($G1644*1000+200+COUNTIF($G$2:$G1644,$G1644),9))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 x14ac:dyDescent="0.45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IF($B1645="","",RIGHT($G1645*1000+200+COUNTIF($G$2:$G1645,$G1645),9))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 x14ac:dyDescent="0.45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IF($B1646="","",RIGHT($G1646*1000+200+COUNTIF($G$2:$G1646,$G1646),9))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 x14ac:dyDescent="0.45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IF($B1647="","",RIGHT($G1647*1000+200+COUNTIF($G$2:$G1647,$G1647),9))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 x14ac:dyDescent="0.45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IF($B1648="","",RIGHT($G1648*1000+200+COUNTIF($G$2:$G1648,$G1648),9))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 x14ac:dyDescent="0.45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IF($B1649="","",RIGHT($G1649*1000+200+COUNTIF($G$2:$G1649,$G1649),9))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 x14ac:dyDescent="0.45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IF($B1650="","",RIGHT($G1650*1000+200+COUNTIF($G$2:$G1650,$G1650),9))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 x14ac:dyDescent="0.45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IF($B1651="","",RIGHT($G1651*1000+200+COUNTIF($G$2:$G1651,$G1651),9))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 x14ac:dyDescent="0.45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IF($B1652="","",RIGHT($G1652*1000+200+COUNTIF($G$2:$G1652,$G1652),9))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 x14ac:dyDescent="0.45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IF($B1653="","",RIGHT($G1653*1000+200+COUNTIF($G$2:$G1653,$G1653),9))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 x14ac:dyDescent="0.45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IF($B1654="","",RIGHT($G1654*1000+200+COUNTIF($G$2:$G1654,$G1654),9))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 x14ac:dyDescent="0.45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IF($B1655="","",RIGHT($G1655*1000+200+COUNTIF($G$2:$G1655,$G1655),9))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 x14ac:dyDescent="0.45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IF($B1656="","",RIGHT($G1656*1000+200+COUNTIF($G$2:$G1656,$G1656),9))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 x14ac:dyDescent="0.45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IF($B1657="","",RIGHT($G1657*1000+200+COUNTIF($G$2:$G1657,$G1657),9))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 x14ac:dyDescent="0.45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IF($B1658="","",RIGHT($G1658*1000+200+COUNTIF($G$2:$G1658,$G1658),9))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 x14ac:dyDescent="0.45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IF($B1659="","",RIGHT($G1659*1000+200+COUNTIF($G$2:$G1659,$G1659),9))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 x14ac:dyDescent="0.45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IF($B1660="","",RIGHT($G1660*1000+200+COUNTIF($G$2:$G1660,$G1660),9))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 x14ac:dyDescent="0.45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IF($B1661="","",RIGHT($G1661*1000+200+COUNTIF($G$2:$G1661,$G1661),9))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 x14ac:dyDescent="0.45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IF($B1662="","",RIGHT($G1662*1000+200+COUNTIF($G$2:$G1662,$G1662),9))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 x14ac:dyDescent="0.45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IF($B1663="","",RIGHT($G1663*1000+200+COUNTIF($G$2:$G1663,$G1663),9))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 x14ac:dyDescent="0.45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IF($B1664="","",RIGHT($G1664*1000+200+COUNTIF($G$2:$G1664,$G1664),9))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 x14ac:dyDescent="0.45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IF($B1665="","",RIGHT($G1665*1000+200+COUNTIF($G$2:$G1665,$G1665),9))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 x14ac:dyDescent="0.45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IF($B1666="","",RIGHT($G1666*1000+200+COUNTIF($G$2:$G1666,$G1666),9))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 x14ac:dyDescent="0.45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IF($B1667="","",RIGHT($G1667*1000+200+COUNTIF($G$2:$G1667,$G1667),9))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 x14ac:dyDescent="0.45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IF($B1668="","",RIGHT($G1668*1000+200+COUNTIF($G$2:$G1668,$G1668),9))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 x14ac:dyDescent="0.45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IF($B1669="","",RIGHT($G1669*1000+200+COUNTIF($G$2:$G1669,$G1669),9))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 x14ac:dyDescent="0.45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IF($B1670="","",RIGHT($G1670*1000+200+COUNTIF($G$2:$G1670,$G1670),9))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 x14ac:dyDescent="0.45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IF($B1671="","",RIGHT($G1671*1000+200+COUNTIF($G$2:$G1671,$G1671),9))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 x14ac:dyDescent="0.45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IF($B1672="","",RIGHT($G1672*1000+200+COUNTIF($G$2:$G1672,$G1672),9))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 x14ac:dyDescent="0.45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IF($B1673="","",RIGHT($G1673*1000+200+COUNTIF($G$2:$G1673,$G1673),9))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 x14ac:dyDescent="0.45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IF($B1674="","",RIGHT($G1674*1000+200+COUNTIF($G$2:$G1674,$G1674),9))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 x14ac:dyDescent="0.45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IF($B1675="","",RIGHT($G1675*1000+200+COUNTIF($G$2:$G1675,$G1675),9))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 x14ac:dyDescent="0.45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IF($B1676="","",RIGHT($G1676*1000+200+COUNTIF($G$2:$G1676,$G1676),9))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 x14ac:dyDescent="0.45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IF($B1677="","",RIGHT($G1677*1000+200+COUNTIF($G$2:$G1677,$G1677),9))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 x14ac:dyDescent="0.45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IF($B1678="","",RIGHT($G1678*1000+200+COUNTIF($G$2:$G1678,$G1678),9))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 x14ac:dyDescent="0.45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IF($B1679="","",RIGHT($G1679*1000+200+COUNTIF($G$2:$G1679,$G1679),9))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 x14ac:dyDescent="0.45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IF($B1680="","",RIGHT($G1680*1000+200+COUNTIF($G$2:$G1680,$G1680),9))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 x14ac:dyDescent="0.45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IF($B1681="","",RIGHT($G1681*1000+200+COUNTIF($G$2:$G1681,$G1681),9))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 x14ac:dyDescent="0.45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IF($B1682="","",RIGHT($G1682*1000+200+COUNTIF($G$2:$G1682,$G1682),9))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 x14ac:dyDescent="0.45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IF($B1683="","",RIGHT($G1683*1000+200+COUNTIF($G$2:$G1683,$G1683),9))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 x14ac:dyDescent="0.45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IF($B1684="","",RIGHT($G1684*1000+200+COUNTIF($G$2:$G1684,$G1684),9))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 x14ac:dyDescent="0.45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IF($B1685="","",RIGHT($G1685*1000+200+COUNTIF($G$2:$G1685,$G1685),9))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 x14ac:dyDescent="0.45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IF($B1686="","",RIGHT($G1686*1000+200+COUNTIF($G$2:$G1686,$G1686),9))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 x14ac:dyDescent="0.45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IF($B1687="","",RIGHT($G1687*1000+200+COUNTIF($G$2:$G1687,$G1687),9))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 x14ac:dyDescent="0.45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IF($B1688="","",RIGHT($G1688*1000+200+COUNTIF($G$2:$G1688,$G1688),9))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 x14ac:dyDescent="0.45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IF($B1689="","",RIGHT($G1689*1000+200+COUNTIF($G$2:$G1689,$G1689),9))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 x14ac:dyDescent="0.45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IF($B1690="","",RIGHT($G1690*1000+200+COUNTIF($G$2:$G1690,$G1690),9))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 x14ac:dyDescent="0.45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IF($B1691="","",RIGHT($G1691*1000+200+COUNTIF($G$2:$G1691,$G1691),9))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 x14ac:dyDescent="0.45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IF($B1692="","",RIGHT($G1692*1000+200+COUNTIF($G$2:$G1692,$G1692),9))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 x14ac:dyDescent="0.45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IF($B1693="","",RIGHT($G1693*1000+200+COUNTIF($G$2:$G1693,$G1693),9))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 x14ac:dyDescent="0.45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IF($B1694="","",RIGHT($G1694*1000+200+COUNTIF($G$2:$G1694,$G1694),9))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 x14ac:dyDescent="0.45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IF($B1695="","",RIGHT($G1695*1000+200+COUNTIF($G$2:$G1695,$G1695),9))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 x14ac:dyDescent="0.45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IF($B1696="","",RIGHT($G1696*1000+200+COUNTIF($G$2:$G1696,$G1696),9))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 x14ac:dyDescent="0.45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IF($B1697="","",RIGHT($G1697*1000+200+COUNTIF($G$2:$G1697,$G1697),9))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 x14ac:dyDescent="0.45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IF($B1698="","",RIGHT($G1698*1000+200+COUNTIF($G$2:$G1698,$G1698),9))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 x14ac:dyDescent="0.45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IF($B1699="","",RIGHT($G1699*1000+200+COUNTIF($G$2:$G1699,$G1699),9))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 x14ac:dyDescent="0.45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IF($B1700="","",RIGHT($G1700*1000+200+COUNTIF($G$2:$G1700,$G1700),9))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 x14ac:dyDescent="0.45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IF($B1701="","",RIGHT($G1701*1000+200+COUNTIF($G$2:$G1701,$G1701),9))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 x14ac:dyDescent="0.45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IF($B1702="","",RIGHT($G1702*1000+200+COUNTIF($G$2:$G1702,$G1702),9))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 x14ac:dyDescent="0.45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IF($B1703="","",RIGHT($G1703*1000+200+COUNTIF($G$2:$G1703,$G1703),9))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 x14ac:dyDescent="0.45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IF($B1704="","",RIGHT($G1704*1000+200+COUNTIF($G$2:$G1704,$G1704),9))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 x14ac:dyDescent="0.45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IF($B1705="","",RIGHT($G1705*1000+200+COUNTIF($G$2:$G1705,$G1705),9))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 x14ac:dyDescent="0.45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IF($B1706="","",RIGHT($G1706*1000+200+COUNTIF($G$2:$G1706,$G1706),9))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 x14ac:dyDescent="0.45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IF($B1707="","",RIGHT($G1707*1000+200+COUNTIF($G$2:$G1707,$G1707),9))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 x14ac:dyDescent="0.45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IF($B1708="","",RIGHT($G1708*1000+200+COUNTIF($G$2:$G1708,$G1708),9))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 x14ac:dyDescent="0.45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IF($B1709="","",RIGHT($G1709*1000+200+COUNTIF($G$2:$G1709,$G1709),9))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 x14ac:dyDescent="0.45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IF($B1710="","",RIGHT($G1710*1000+200+COUNTIF($G$2:$G1710,$G1710),9))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 x14ac:dyDescent="0.45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IF($B1711="","",RIGHT($G1711*1000+200+COUNTIF($G$2:$G1711,$G1711),9))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 x14ac:dyDescent="0.45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IF($B1712="","",RIGHT($G1712*1000+200+COUNTIF($G$2:$G1712,$G1712),9))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 x14ac:dyDescent="0.45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IF($B1713="","",RIGHT($G1713*1000+200+COUNTIF($G$2:$G1713,$G1713),9))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 x14ac:dyDescent="0.45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IF($B1714="","",RIGHT($G1714*1000+200+COUNTIF($G$2:$G1714,$G1714),9))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 x14ac:dyDescent="0.45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IF($B1715="","",RIGHT($G1715*1000+200+COUNTIF($G$2:$G1715,$G1715),9))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 x14ac:dyDescent="0.45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IF($B1716="","",RIGHT($G1716*1000+200+COUNTIF($G$2:$G1716,$G1716),9))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 x14ac:dyDescent="0.45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IF($B1717="","",RIGHT($G1717*1000+200+COUNTIF($G$2:$G1717,$G1717),9))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 x14ac:dyDescent="0.45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IF($B1718="","",RIGHT($G1718*1000+200+COUNTIF($G$2:$G1718,$G1718),9))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 x14ac:dyDescent="0.45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IF($B1719="","",RIGHT($G1719*1000+200+COUNTIF($G$2:$G1719,$G1719),9))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 x14ac:dyDescent="0.45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IF($B1720="","",RIGHT($G1720*1000+200+COUNTIF($G$2:$G1720,$G1720),9))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 x14ac:dyDescent="0.45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IF($B1721="","",RIGHT($G1721*1000+200+COUNTIF($G$2:$G1721,$G1721),9))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 x14ac:dyDescent="0.45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IF($B1722="","",RIGHT($G1722*1000+200+COUNTIF($G$2:$G1722,$G1722),9))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 x14ac:dyDescent="0.45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IF($B1723="","",RIGHT($G1723*1000+200+COUNTIF($G$2:$G1723,$G1723),9))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 x14ac:dyDescent="0.45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IF($B1724="","",RIGHT($G1724*1000+200+COUNTIF($G$2:$G1724,$G1724),9))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 x14ac:dyDescent="0.45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IF($B1725="","",RIGHT($G1725*1000+200+COUNTIF($G$2:$G1725,$G1725),9))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 x14ac:dyDescent="0.45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IF($B1726="","",RIGHT($G1726*1000+200+COUNTIF($G$2:$G1726,$G1726),9))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 x14ac:dyDescent="0.45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IF($B1727="","",RIGHT($G1727*1000+200+COUNTIF($G$2:$G1727,$G1727),9))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 x14ac:dyDescent="0.45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IF($B1728="","",RIGHT($G1728*1000+200+COUNTIF($G$2:$G1728,$G1728),9))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 x14ac:dyDescent="0.45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IF($B1729="","",RIGHT($G1729*1000+200+COUNTIF($G$2:$G1729,$G1729),9))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 x14ac:dyDescent="0.45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IF($B1730="","",RIGHT($G1730*1000+200+COUNTIF($G$2:$G1730,$G1730),9))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 x14ac:dyDescent="0.45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IF($B1731="","",RIGHT($G1731*1000+200+COUNTIF($G$2:$G1731,$G1731),9))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 x14ac:dyDescent="0.45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IF($B1732="","",RIGHT($G1732*1000+200+COUNTIF($G$2:$G1732,$G1732),9))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 x14ac:dyDescent="0.45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IF($B1733="","",RIGHT($G1733*1000+200+COUNTIF($G$2:$G1733,$G1733),9))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 x14ac:dyDescent="0.45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IF($B1734="","",RIGHT($G1734*1000+200+COUNTIF($G$2:$G1734,$G1734),9))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 x14ac:dyDescent="0.45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IF($B1735="","",RIGHT($G1735*1000+200+COUNTIF($G$2:$G1735,$G1735),9))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 x14ac:dyDescent="0.45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IF($B1736="","",RIGHT($G1736*1000+200+COUNTIF($G$2:$G1736,$G1736),9))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 x14ac:dyDescent="0.45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IF($B1737="","",RIGHT($G1737*1000+200+COUNTIF($G$2:$G1737,$G1737),9))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 x14ac:dyDescent="0.45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IF($B1738="","",RIGHT($G1738*1000+200+COUNTIF($G$2:$G1738,$G1738),9))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 x14ac:dyDescent="0.45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IF($B1739="","",RIGHT($G1739*1000+200+COUNTIF($G$2:$G1739,$G1739),9))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 x14ac:dyDescent="0.45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IF($B1740="","",RIGHT($G1740*1000+200+COUNTIF($G$2:$G1740,$G1740),9))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 x14ac:dyDescent="0.45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IF($B1741="","",RIGHT($G1741*1000+200+COUNTIF($G$2:$G1741,$G1741),9))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 x14ac:dyDescent="0.45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IF($B1742="","",RIGHT($G1742*1000+200+COUNTIF($G$2:$G1742,$G1742),9))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 x14ac:dyDescent="0.45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IF($B1743="","",RIGHT($G1743*1000+200+COUNTIF($G$2:$G1743,$G1743),9))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 x14ac:dyDescent="0.45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IF($B1744="","",RIGHT($G1744*1000+200+COUNTIF($G$2:$G1744,$G1744),9))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 x14ac:dyDescent="0.45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IF($B1745="","",RIGHT($G1745*1000+200+COUNTIF($G$2:$G1745,$G1745),9))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 x14ac:dyDescent="0.45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IF($B1746="","",RIGHT($G1746*1000+200+COUNTIF($G$2:$G1746,$G1746),9))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 x14ac:dyDescent="0.45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IF($B1747="","",RIGHT($G1747*1000+200+COUNTIF($G$2:$G1747,$G1747),9))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 x14ac:dyDescent="0.45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IF($B1748="","",RIGHT($G1748*1000+200+COUNTIF($G$2:$G1748,$G1748),9))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 x14ac:dyDescent="0.45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IF($B1749="","",RIGHT($G1749*1000+200+COUNTIF($G$2:$G1749,$G1749),9))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 x14ac:dyDescent="0.45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IF($B1750="","",RIGHT($G1750*1000+200+COUNTIF($G$2:$G1750,$G1750),9))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 x14ac:dyDescent="0.45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IF($B1751="","",RIGHT($G1751*1000+200+COUNTIF($G$2:$G1751,$G1751),9))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 x14ac:dyDescent="0.45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IF($B1752="","",RIGHT($G1752*1000+200+COUNTIF($G$2:$G1752,$G1752),9))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 x14ac:dyDescent="0.45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IF($B1753="","",RIGHT($G1753*1000+200+COUNTIF($G$2:$G1753,$G1753),9))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 x14ac:dyDescent="0.45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IF($B1754="","",RIGHT($G1754*1000+200+COUNTIF($G$2:$G1754,$G1754),9))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 x14ac:dyDescent="0.45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IF($B1755="","",RIGHT($G1755*1000+200+COUNTIF($G$2:$G1755,$G1755),9))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 x14ac:dyDescent="0.45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IF($B1756="","",RIGHT($G1756*1000+200+COUNTIF($G$2:$G1756,$G1756),9))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 x14ac:dyDescent="0.45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IF($B1757="","",RIGHT($G1757*1000+200+COUNTIF($G$2:$G1757,$G1757),9))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 x14ac:dyDescent="0.45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IF($B1758="","",RIGHT($G1758*1000+200+COUNTIF($G$2:$G1758,$G1758),9))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 x14ac:dyDescent="0.45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IF($B1759="","",RIGHT($G1759*1000+200+COUNTIF($G$2:$G1759,$G1759),9))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 x14ac:dyDescent="0.45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IF($B1760="","",RIGHT($G1760*1000+200+COUNTIF($G$2:$G1760,$G1760),9))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 x14ac:dyDescent="0.45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IF($B1761="","",RIGHT($G1761*1000+200+COUNTIF($G$2:$G1761,$G1761),9))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 x14ac:dyDescent="0.45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IF($B1762="","",RIGHT($G1762*1000+200+COUNTIF($G$2:$G1762,$G1762),9))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 x14ac:dyDescent="0.45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IF($B1763="","",RIGHT($G1763*1000+200+COUNTIF($G$2:$G1763,$G1763),9))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 x14ac:dyDescent="0.45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IF($B1764="","",RIGHT($G1764*1000+200+COUNTIF($G$2:$G1764,$G1764),9))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 x14ac:dyDescent="0.45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IF($B1765="","",RIGHT($G1765*1000+200+COUNTIF($G$2:$G1765,$G1765),9))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 x14ac:dyDescent="0.45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IF($B1766="","",RIGHT($G1766*1000+200+COUNTIF($G$2:$G1766,$G1766),9))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 x14ac:dyDescent="0.45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IF($B1767="","",RIGHT($G1767*1000+200+COUNTIF($G$2:$G1767,$G1767),9))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 x14ac:dyDescent="0.45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IF($B1768="","",RIGHT($G1768*1000+200+COUNTIF($G$2:$G1768,$G1768),9))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 x14ac:dyDescent="0.45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IF($B1769="","",RIGHT($G1769*1000+200+COUNTIF($G$2:$G1769,$G1769),9))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 x14ac:dyDescent="0.45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IF($B1770="","",RIGHT($G1770*1000+200+COUNTIF($G$2:$G1770,$G1770),9))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 x14ac:dyDescent="0.45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IF($B1771="","",RIGHT($G1771*1000+200+COUNTIF($G$2:$G1771,$G1771),9))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 x14ac:dyDescent="0.45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IF($B1772="","",RIGHT($G1772*1000+200+COUNTIF($G$2:$G1772,$G1772),9))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 x14ac:dyDescent="0.45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IF($B1773="","",RIGHT($G1773*1000+200+COUNTIF($G$2:$G1773,$G1773),9))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 x14ac:dyDescent="0.45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IF($B1774="","",RIGHT($G1774*1000+200+COUNTIF($G$2:$G1774,$G1774),9))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 x14ac:dyDescent="0.45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IF($B1775="","",RIGHT($G1775*1000+200+COUNTIF($G$2:$G1775,$G1775),9))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 x14ac:dyDescent="0.45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IF($B1776="","",RIGHT($G1776*1000+200+COUNTIF($G$2:$G1776,$G1776),9))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 x14ac:dyDescent="0.45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IF($B1777="","",RIGHT($G1777*1000+200+COUNTIF($G$2:$G1777,$G1777),9))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 x14ac:dyDescent="0.45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IF($B1778="","",RIGHT($G1778*1000+200+COUNTIF($G$2:$G1778,$G1778),9))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 x14ac:dyDescent="0.45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IF($B1779="","",RIGHT($G1779*1000+200+COUNTIF($G$2:$G1779,$G1779),9))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 x14ac:dyDescent="0.45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IF($B1780="","",RIGHT($G1780*1000+200+COUNTIF($G$2:$G1780,$G1780),9))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 x14ac:dyDescent="0.45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IF($B1781="","",RIGHT($G1781*1000+200+COUNTIF($G$2:$G1781,$G1781),9))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 x14ac:dyDescent="0.45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IF($B1782="","",RIGHT($G1782*1000+200+COUNTIF($G$2:$G1782,$G1782),9))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 x14ac:dyDescent="0.45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IF($B1783="","",RIGHT($G1783*1000+200+COUNTIF($G$2:$G1783,$G1783),9))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 x14ac:dyDescent="0.45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IF($B1784="","",RIGHT($G1784*1000+200+COUNTIF($G$2:$G1784,$G1784),9))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 x14ac:dyDescent="0.45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IF($B1785="","",RIGHT($G1785*1000+200+COUNTIF($G$2:$G1785,$G1785),9))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 x14ac:dyDescent="0.45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IF($B1786="","",RIGHT($G1786*1000+200+COUNTIF($G$2:$G1786,$G1786),9))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 x14ac:dyDescent="0.45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IF($B1787="","",RIGHT($G1787*1000+200+COUNTIF($G$2:$G1787,$G1787),9))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 x14ac:dyDescent="0.45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IF($B1788="","",RIGHT($G1788*1000+200+COUNTIF($G$2:$G1788,$G1788),9))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 x14ac:dyDescent="0.45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IF($B1789="","",RIGHT($G1789*1000+200+COUNTIF($G$2:$G1789,$G1789),9))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 x14ac:dyDescent="0.45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IF($B1790="","",RIGHT($G1790*1000+200+COUNTIF($G$2:$G1790,$G1790),9))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 x14ac:dyDescent="0.45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IF($B1791="","",RIGHT($G1791*1000+200+COUNTIF($G$2:$G1791,$G1791),9))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 x14ac:dyDescent="0.45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IF($B1792="","",RIGHT($G1792*1000+200+COUNTIF($G$2:$G1792,$G1792),9))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 x14ac:dyDescent="0.45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IF($B1793="","",RIGHT($G1793*1000+200+COUNTIF($G$2:$G1793,$G1793),9))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 x14ac:dyDescent="0.45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IF($B1794="","",RIGHT($G1794*1000+200+COUNTIF($G$2:$G1794,$G1794),9))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 x14ac:dyDescent="0.45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IF($B1795="","",RIGHT($G1795*1000+200+COUNTIF($G$2:$G1795,$G1795),9))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 x14ac:dyDescent="0.45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IF($B1796="","",RIGHT($G1796*1000+200+COUNTIF($G$2:$G1796,$G1796),9))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 x14ac:dyDescent="0.45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IF($B1797="","",RIGHT($G1797*1000+200+COUNTIF($G$2:$G1797,$G1797),9))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 x14ac:dyDescent="0.45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IF($B1798="","",RIGHT($G1798*1000+200+COUNTIF($G$2:$G1798,$G1798),9))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 x14ac:dyDescent="0.45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IF($B1799="","",RIGHT($G1799*1000+200+COUNTIF($G$2:$G1799,$G1799),9))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 x14ac:dyDescent="0.45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IF($B1800="","",RIGHT($G1800*1000+200+COUNTIF($G$2:$G1800,$G1800),9))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 x14ac:dyDescent="0.45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IF($B1801="","",RIGHT($G1801*1000+200+COUNTIF($G$2:$G1801,$G1801),9))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 x14ac:dyDescent="0.45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IF($B1802="","",RIGHT($G1802*1000+200+COUNTIF($G$2:$G1802,$G1802),9))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 x14ac:dyDescent="0.45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IF($B1803="","",RIGHT($G1803*1000+200+COUNTIF($G$2:$G1803,$G1803),9))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 x14ac:dyDescent="0.45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IF($B1804="","",RIGHT($G1804*1000+200+COUNTIF($G$2:$G1804,$G1804),9))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 x14ac:dyDescent="0.45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IF($B1805="","",RIGHT($G1805*1000+200+COUNTIF($G$2:$G1805,$G1805),9))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 x14ac:dyDescent="0.45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IF($B1806="","",RIGHT($G1806*1000+200+COUNTIF($G$2:$G1806,$G1806),9))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 x14ac:dyDescent="0.45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IF($B1807="","",RIGHT($G1807*1000+200+COUNTIF($G$2:$G1807,$G1807),9))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 x14ac:dyDescent="0.45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IF($B1808="","",RIGHT($G1808*1000+200+COUNTIF($G$2:$G1808,$G1808),9))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 x14ac:dyDescent="0.45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IF($B1809="","",RIGHT($G1809*1000+200+COUNTIF($G$2:$G1809,$G1809),9))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 x14ac:dyDescent="0.45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IF($B1810="","",RIGHT($G1810*1000+200+COUNTIF($G$2:$G1810,$G1810),9))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 x14ac:dyDescent="0.45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IF($B1811="","",RIGHT($G1811*1000+200+COUNTIF($G$2:$G1811,$G1811),9))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 x14ac:dyDescent="0.45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IF($B1812="","",RIGHT($G1812*1000+200+COUNTIF($G$2:$G1812,$G1812),9))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 x14ac:dyDescent="0.45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IF($B1813="","",RIGHT($G1813*1000+200+COUNTIF($G$2:$G1813,$G1813),9))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 x14ac:dyDescent="0.45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IF($B1814="","",RIGHT($G1814*1000+200+COUNTIF($G$2:$G1814,$G1814),9))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 x14ac:dyDescent="0.45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IF($B1815="","",RIGHT($G1815*1000+200+COUNTIF($G$2:$G1815,$G1815),9))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 x14ac:dyDescent="0.45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IF($B1816="","",RIGHT($G1816*1000+200+COUNTIF($G$2:$G1816,$G1816),9))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 x14ac:dyDescent="0.45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IF($B1817="","",RIGHT($G1817*1000+200+COUNTIF($G$2:$G1817,$G1817),9))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 x14ac:dyDescent="0.45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IF($B1818="","",RIGHT($G1818*1000+200+COUNTIF($G$2:$G1818,$G1818),9))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 x14ac:dyDescent="0.45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IF($B1819="","",RIGHT($G1819*1000+200+COUNTIF($G$2:$G1819,$G1819),9))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 x14ac:dyDescent="0.45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IF($B1820="","",RIGHT($G1820*1000+200+COUNTIF($G$2:$G1820,$G1820),9))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 x14ac:dyDescent="0.45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IF($B1821="","",RIGHT($G1821*1000+200+COUNTIF($G$2:$G1821,$G1821),9))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 x14ac:dyDescent="0.45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IF($B1822="","",RIGHT($G1822*1000+200+COUNTIF($G$2:$G1822,$G1822),9))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 x14ac:dyDescent="0.45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IF($B1823="","",RIGHT($G1823*1000+200+COUNTIF($G$2:$G1823,$G1823),9))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 x14ac:dyDescent="0.45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IF($B1824="","",RIGHT($G1824*1000+200+COUNTIF($G$2:$G1824,$G1824),9))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 x14ac:dyDescent="0.45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IF($B1825="","",RIGHT($G1825*1000+200+COUNTIF($G$2:$G1825,$G1825),9))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 x14ac:dyDescent="0.45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IF($B1826="","",RIGHT($G1826*1000+200+COUNTIF($G$2:$G1826,$G1826),9))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 x14ac:dyDescent="0.45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IF($B1827="","",RIGHT($G1827*1000+200+COUNTIF($G$2:$G1827,$G1827),9))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 x14ac:dyDescent="0.45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IF($B1828="","",RIGHT($G1828*1000+200+COUNTIF($G$2:$G1828,$G1828),9))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 x14ac:dyDescent="0.45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IF($B1829="","",RIGHT($G1829*1000+200+COUNTIF($G$2:$G1829,$G1829),9))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 x14ac:dyDescent="0.45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IF($B1830="","",RIGHT($G1830*1000+200+COUNTIF($G$2:$G1830,$G1830),9))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 x14ac:dyDescent="0.45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IF($B1831="","",RIGHT($G1831*1000+200+COUNTIF($G$2:$G1831,$G1831),9))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 x14ac:dyDescent="0.45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IF($B1832="","",RIGHT($G1832*1000+200+COUNTIF($G$2:$G1832,$G1832),9))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 x14ac:dyDescent="0.45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IF($B1833="","",RIGHT($G1833*1000+200+COUNTIF($G$2:$G1833,$G1833),9))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 x14ac:dyDescent="0.45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IF($B1834="","",RIGHT($G1834*1000+200+COUNTIF($G$2:$G1834,$G1834),9))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 x14ac:dyDescent="0.45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IF($B1835="","",RIGHT($G1835*1000+200+COUNTIF($G$2:$G1835,$G1835),9))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 x14ac:dyDescent="0.45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IF($B1836="","",RIGHT($G1836*1000+200+COUNTIF($G$2:$G1836,$G1836),9))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 x14ac:dyDescent="0.45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IF($B1837="","",RIGHT($G1837*1000+200+COUNTIF($G$2:$G1837,$G1837),9))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 x14ac:dyDescent="0.45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IF($B1838="","",RIGHT($G1838*1000+200+COUNTIF($G$2:$G1838,$G1838),9))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 x14ac:dyDescent="0.45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IF($B1839="","",RIGHT($G1839*1000+200+COUNTIF($G$2:$G1839,$G1839),9))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 x14ac:dyDescent="0.45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IF($B1840="","",RIGHT($G1840*1000+200+COUNTIF($G$2:$G1840,$G1840),9))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 x14ac:dyDescent="0.45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IF($B1841="","",RIGHT($G1841*1000+200+COUNTIF($G$2:$G1841,$G1841),9))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 x14ac:dyDescent="0.45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IF($B1842="","",RIGHT($G1842*1000+200+COUNTIF($G$2:$G1842,$G1842),9))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 x14ac:dyDescent="0.45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IF($B1843="","",RIGHT($G1843*1000+200+COUNTIF($G$2:$G1843,$G1843),9))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 x14ac:dyDescent="0.45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IF($B1844="","",RIGHT($G1844*1000+200+COUNTIF($G$2:$G1844,$G1844),9))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 x14ac:dyDescent="0.45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IF($B1845="","",RIGHT($G1845*1000+200+COUNTIF($G$2:$G1845,$G1845),9))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 x14ac:dyDescent="0.45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IF($B1846="","",RIGHT($G1846*1000+200+COUNTIF($G$2:$G1846,$G1846),9))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 x14ac:dyDescent="0.45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IF($B1847="","",RIGHT($G1847*1000+200+COUNTIF($G$2:$G1847,$G1847),9))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 x14ac:dyDescent="0.45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IF($B1848="","",RIGHT($G1848*1000+200+COUNTIF($G$2:$G1848,$G1848),9))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 x14ac:dyDescent="0.45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IF($B1849="","",RIGHT($G1849*1000+200+COUNTIF($G$2:$G1849,$G1849),9))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 x14ac:dyDescent="0.45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IF($B1850="","",RIGHT($G1850*1000+200+COUNTIF($G$2:$G1850,$G1850),9))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 x14ac:dyDescent="0.45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IF($B1851="","",RIGHT($G1851*1000+200+COUNTIF($G$2:$G1851,$G1851),9))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 x14ac:dyDescent="0.45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IF($B1852="","",RIGHT($G1852*1000+200+COUNTIF($G$2:$G1852,$G1852),9))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 x14ac:dyDescent="0.45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IF($B1853="","",RIGHT($G1853*1000+200+COUNTIF($G$2:$G1853,$G1853),9))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 x14ac:dyDescent="0.45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IF($B1854="","",RIGHT($G1854*1000+200+COUNTIF($G$2:$G1854,$G1854),9))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 x14ac:dyDescent="0.45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IF($B1855="","",RIGHT($G1855*1000+200+COUNTIF($G$2:$G1855,$G1855),9))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 x14ac:dyDescent="0.45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IF($B1856="","",RIGHT($G1856*1000+200+COUNTIF($G$2:$G1856,$G1856),9))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 x14ac:dyDescent="0.45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IF($B1857="","",RIGHT($G1857*1000+200+COUNTIF($G$2:$G1857,$G1857),9))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 x14ac:dyDescent="0.45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IF($B1858="","",RIGHT($G1858*1000+200+COUNTIF($G$2:$G1858,$G1858),9))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 x14ac:dyDescent="0.45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IF($B1859="","",RIGHT($G1859*1000+200+COUNTIF($G$2:$G1859,$G1859),9))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 x14ac:dyDescent="0.45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IF($B1860="","",RIGHT($G1860*1000+200+COUNTIF($G$2:$G1860,$G1860),9))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 x14ac:dyDescent="0.45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IF($B1861="","",RIGHT($G1861*1000+200+COUNTIF($G$2:$G1861,$G1861),9))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 x14ac:dyDescent="0.45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IF($B1862="","",RIGHT($G1862*1000+200+COUNTIF($G$2:$G1862,$G1862),9))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 x14ac:dyDescent="0.45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IF($B1863="","",RIGHT($G1863*1000+200+COUNTIF($G$2:$G1863,$G1863),9))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 x14ac:dyDescent="0.45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IF($B1864="","",RIGHT($G1864*1000+200+COUNTIF($G$2:$G1864,$G1864),9))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 x14ac:dyDescent="0.45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IF($B1865="","",RIGHT($G1865*1000+200+COUNTIF($G$2:$G1865,$G1865),9))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 x14ac:dyDescent="0.45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IF($B1866="","",RIGHT($G1866*1000+200+COUNTIF($G$2:$G1866,$G1866),9))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 x14ac:dyDescent="0.45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IF($B1867="","",RIGHT($G1867*1000+200+COUNTIF($G$2:$G1867,$G1867),9))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 x14ac:dyDescent="0.45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IF($B1868="","",RIGHT($G1868*1000+200+COUNTIF($G$2:$G1868,$G1868),9))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 x14ac:dyDescent="0.45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IF($B1869="","",RIGHT($G1869*1000+200+COUNTIF($G$2:$G1869,$G1869),9))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 x14ac:dyDescent="0.45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IF($B1870="","",RIGHT($G1870*1000+200+COUNTIF($G$2:$G1870,$G1870),9))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 x14ac:dyDescent="0.45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IF($B1871="","",RIGHT($G1871*1000+200+COUNTIF($G$2:$G1871,$G1871),9))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 x14ac:dyDescent="0.45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IF($B1872="","",RIGHT($G1872*1000+200+COUNTIF($G$2:$G1872,$G1872),9))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 x14ac:dyDescent="0.45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IF($B1873="","",RIGHT($G1873*1000+200+COUNTIF($G$2:$G1873,$G1873),9))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 x14ac:dyDescent="0.45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IF($B1874="","",RIGHT($G1874*1000+200+COUNTIF($G$2:$G1874,$G1874),9))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 x14ac:dyDescent="0.45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IF($B1875="","",RIGHT($G1875*1000+200+COUNTIF($G$2:$G1875,$G1875),9))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 x14ac:dyDescent="0.45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IF($B1876="","",RIGHT($G1876*1000+200+COUNTIF($G$2:$G1876,$G1876),9))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 x14ac:dyDescent="0.45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IF($B1877="","",RIGHT($G1877*1000+200+COUNTIF($G$2:$G1877,$G1877),9))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 x14ac:dyDescent="0.45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IF($B1878="","",RIGHT($G1878*1000+200+COUNTIF($G$2:$G1878,$G1878),9))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 x14ac:dyDescent="0.45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IF($B1879="","",RIGHT($G1879*1000+200+COUNTIF($G$2:$G1879,$G1879),9))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 x14ac:dyDescent="0.45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IF($B1880="","",RIGHT($G1880*1000+200+COUNTIF($G$2:$G1880,$G1880),9))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 x14ac:dyDescent="0.45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IF($B1881="","",RIGHT($G1881*1000+200+COUNTIF($G$2:$G1881,$G1881),9))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 x14ac:dyDescent="0.45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IF($B1882="","",RIGHT($G1882*1000+200+COUNTIF($G$2:$G1882,$G1882),9))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 x14ac:dyDescent="0.45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IF($B1883="","",RIGHT($G1883*1000+200+COUNTIF($G$2:$G1883,$G1883),9))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 x14ac:dyDescent="0.45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IF($B1884="","",RIGHT($G1884*1000+200+COUNTIF($G$2:$G1884,$G1884),9))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 x14ac:dyDescent="0.45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IF($B1885="","",RIGHT($G1885*1000+200+COUNTIF($G$2:$G1885,$G1885),9))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 x14ac:dyDescent="0.45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IF($B1886="","",RIGHT($G1886*1000+200+COUNTIF($G$2:$G1886,$G1886),9))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 x14ac:dyDescent="0.45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IF($B1887="","",RIGHT($G1887*1000+200+COUNTIF($G$2:$G1887,$G1887),9))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 x14ac:dyDescent="0.45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IF($B1888="","",RIGHT($G1888*1000+200+COUNTIF($G$2:$G1888,$G1888),9))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 x14ac:dyDescent="0.45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IF($B1889="","",RIGHT($G1889*1000+200+COUNTIF($G$2:$G1889,$G1889),9))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 x14ac:dyDescent="0.45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IF($B1890="","",RIGHT($G1890*1000+200+COUNTIF($G$2:$G1890,$G1890),9))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 x14ac:dyDescent="0.45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IF($B1891="","",RIGHT($G1891*1000+200+COUNTIF($G$2:$G1891,$G1891),9))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 x14ac:dyDescent="0.45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IF($B1892="","",RIGHT($G1892*1000+200+COUNTIF($G$2:$G1892,$G1892),9))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 x14ac:dyDescent="0.45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IF($B1893="","",RIGHT($G1893*1000+200+COUNTIF($G$2:$G1893,$G1893),9))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 x14ac:dyDescent="0.45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IF($B1894="","",RIGHT($G1894*1000+200+COUNTIF($G$2:$G1894,$G1894),9))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 x14ac:dyDescent="0.45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IF($B1895="","",RIGHT($G1895*1000+200+COUNTIF($G$2:$G1895,$G1895),9))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 x14ac:dyDescent="0.45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IF($B1896="","",RIGHT($G1896*1000+200+COUNTIF($G$2:$G1896,$G1896),9))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 x14ac:dyDescent="0.45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IF($B1897="","",RIGHT($G1897*1000+200+COUNTIF($G$2:$G1897,$G1897),9))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 x14ac:dyDescent="0.45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IF($B1898="","",RIGHT($G1898*1000+200+COUNTIF($G$2:$G1898,$G1898),9))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 x14ac:dyDescent="0.45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IF($B1899="","",RIGHT($G1899*1000+200+COUNTIF($G$2:$G1899,$G1899),9))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 x14ac:dyDescent="0.45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IF($B1900="","",RIGHT($G1900*1000+200+COUNTIF($G$2:$G1900,$G1900),9))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 x14ac:dyDescent="0.45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IF($B1901="","",RIGHT($G1901*1000+200+COUNTIF($G$2:$G1901,$G1901),9))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 x14ac:dyDescent="0.45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IF($B1902="","",RIGHT($G1902*1000+200+COUNTIF($G$2:$G1902,$G1902),9))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 x14ac:dyDescent="0.45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IF($B1903="","",RIGHT($G1903*1000+200+COUNTIF($G$2:$G1903,$G1903),9))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 x14ac:dyDescent="0.45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IF($B1904="","",RIGHT($G1904*1000+200+COUNTIF($G$2:$G1904,$G1904),9))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 x14ac:dyDescent="0.45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IF($B1905="","",RIGHT($G1905*1000+200+COUNTIF($G$2:$G1905,$G1905),9))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 x14ac:dyDescent="0.45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IF($B1906="","",RIGHT($G1906*1000+200+COUNTIF($G$2:$G1906,$G1906),9))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 x14ac:dyDescent="0.45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IF($B1907="","",RIGHT($G1907*1000+200+COUNTIF($G$2:$G1907,$G1907),9))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 x14ac:dyDescent="0.45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IF($B1908="","",RIGHT($G1908*1000+200+COUNTIF($G$2:$G1908,$G1908),9))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 x14ac:dyDescent="0.45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IF($B1909="","",RIGHT($G1909*1000+200+COUNTIF($G$2:$G1909,$G1909),9))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 x14ac:dyDescent="0.45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IF($B1910="","",RIGHT($G1910*1000+200+COUNTIF($G$2:$G1910,$G1910),9))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 x14ac:dyDescent="0.45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IF($B1911="","",RIGHT($G1911*1000+200+COUNTIF($G$2:$G1911,$G1911),9))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 x14ac:dyDescent="0.45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IF($B1912="","",RIGHT($G1912*1000+200+COUNTIF($G$2:$G1912,$G1912),9))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 x14ac:dyDescent="0.45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IF($B1913="","",RIGHT($G1913*1000+200+COUNTIF($G$2:$G1913,$G1913),9))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 x14ac:dyDescent="0.45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IF($B1914="","",RIGHT($G1914*1000+200+COUNTIF($G$2:$G1914,$G1914),9))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 x14ac:dyDescent="0.45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IF($B1915="","",RIGHT($G1915*1000+200+COUNTIF($G$2:$G1915,$G1915),9))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 x14ac:dyDescent="0.45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IF($B1916="","",RIGHT($G1916*1000+200+COUNTIF($G$2:$G1916,$G1916),9))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 x14ac:dyDescent="0.45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IF($B1917="","",RIGHT($G1917*1000+200+COUNTIF($G$2:$G1917,$G1917),9))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 x14ac:dyDescent="0.45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IF($B1918="","",RIGHT($G1918*1000+200+COUNTIF($G$2:$G1918,$G1918),9))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 x14ac:dyDescent="0.45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IF($B1919="","",RIGHT($G1919*1000+200+COUNTIF($G$2:$G1919,$G1919),9))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 x14ac:dyDescent="0.45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IF($B1920="","",RIGHT($G1920*1000+200+COUNTIF($G$2:$G1920,$G1920),9))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 x14ac:dyDescent="0.45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IF($B1921="","",RIGHT($G1921*1000+200+COUNTIF($G$2:$G1921,$G1921),9))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 x14ac:dyDescent="0.45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IF($B1922="","",RIGHT($G1922*1000+200+COUNTIF($G$2:$G1922,$G1922),9))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 x14ac:dyDescent="0.45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IF($B1923="","",RIGHT($G1923*1000+200+COUNTIF($G$2:$G1923,$G1923),9))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 x14ac:dyDescent="0.45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IF($B1924="","",RIGHT($G1924*1000+200+COUNTIF($G$2:$G1924,$G1924),9))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 x14ac:dyDescent="0.45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IF($B1925="","",RIGHT($G1925*1000+200+COUNTIF($G$2:$G1925,$G1925),9))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 x14ac:dyDescent="0.45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IF($B1926="","",RIGHT($G1926*1000+200+COUNTIF($G$2:$G1926,$G1926),9))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 x14ac:dyDescent="0.45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IF($B1927="","",RIGHT($G1927*1000+200+COUNTIF($G$2:$G1927,$G1927),9))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 x14ac:dyDescent="0.45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IF($B1928="","",RIGHT($G1928*1000+200+COUNTIF($G$2:$G1928,$G1928),9))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 x14ac:dyDescent="0.45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IF($B1929="","",RIGHT($G1929*1000+200+COUNTIF($G$2:$G1929,$G1929),9))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 x14ac:dyDescent="0.45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IF($B1930="","",RIGHT($G1930*1000+200+COUNTIF($G$2:$G1930,$G1930),9))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 x14ac:dyDescent="0.45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IF($B1931="","",RIGHT($G1931*1000+200+COUNTIF($G$2:$G1931,$G1931),9))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 x14ac:dyDescent="0.45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IF($B1932="","",RIGHT($G1932*1000+200+COUNTIF($G$2:$G1932,$G1932),9))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 x14ac:dyDescent="0.45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IF($B1933="","",RIGHT($G1933*1000+200+COUNTIF($G$2:$G1933,$G1933),9))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 x14ac:dyDescent="0.45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IF($B1934="","",RIGHT($G1934*1000+200+COUNTIF($G$2:$G1934,$G1934),9))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 x14ac:dyDescent="0.45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IF($B1935="","",RIGHT($G1935*1000+200+COUNTIF($G$2:$G1935,$G1935),9))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 x14ac:dyDescent="0.45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IF($B1936="","",RIGHT($G1936*1000+200+COUNTIF($G$2:$G1936,$G1936),9))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 x14ac:dyDescent="0.45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IF($B1937="","",RIGHT($G1937*1000+200+COUNTIF($G$2:$G1937,$G1937),9))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 x14ac:dyDescent="0.45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IF($B1938="","",RIGHT($G1938*1000+200+COUNTIF($G$2:$G1938,$G1938),9))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 x14ac:dyDescent="0.45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IF($B1939="","",RIGHT($G1939*1000+200+COUNTIF($G$2:$G1939,$G1939),9))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 x14ac:dyDescent="0.45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IF($B1940="","",RIGHT($G1940*1000+200+COUNTIF($G$2:$G1940,$G1940),9))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 x14ac:dyDescent="0.45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IF($B1941="","",RIGHT($G1941*1000+200+COUNTIF($G$2:$G1941,$G1941),9))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 x14ac:dyDescent="0.45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IF($B1942="","",RIGHT($G1942*1000+200+COUNTIF($G$2:$G1942,$G1942),9))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 x14ac:dyDescent="0.45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IF($B1943="","",RIGHT($G1943*1000+200+COUNTIF($G$2:$G1943,$G1943),9))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 x14ac:dyDescent="0.45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IF($B1944="","",RIGHT($G1944*1000+200+COUNTIF($G$2:$G1944,$G1944),9))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 x14ac:dyDescent="0.45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IF($B1945="","",RIGHT($G1945*1000+200+COUNTIF($G$2:$G1945,$G1945),9))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 x14ac:dyDescent="0.45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IF($B1946="","",RIGHT($G1946*1000+200+COUNTIF($G$2:$G1946,$G1946),9))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 x14ac:dyDescent="0.45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IF($B1947="","",RIGHT($G1947*1000+200+COUNTIF($G$2:$G1947,$G1947),9))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 x14ac:dyDescent="0.45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IF($B1948="","",RIGHT($G1948*1000+200+COUNTIF($G$2:$G1948,$G1948),9))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 x14ac:dyDescent="0.45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IF($B1949="","",RIGHT($G1949*1000+200+COUNTIF($G$2:$G1949,$G1949),9))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 x14ac:dyDescent="0.45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IF($B1950="","",RIGHT($G1950*1000+200+COUNTIF($G$2:$G1950,$G1950),9))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 x14ac:dyDescent="0.45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IF($B1951="","",RIGHT($G1951*1000+200+COUNTIF($G$2:$G1951,$G1951),9))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 x14ac:dyDescent="0.45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IF($B1952="","",RIGHT($G1952*1000+200+COUNTIF($G$2:$G1952,$G1952),9))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 x14ac:dyDescent="0.45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IF($B1953="","",RIGHT($G1953*1000+200+COUNTIF($G$2:$G1953,$G1953),9))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 x14ac:dyDescent="0.45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IF($B1954="","",RIGHT($G1954*1000+200+COUNTIF($G$2:$G1954,$G1954),9))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 x14ac:dyDescent="0.45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IF($B1955="","",RIGHT($G1955*1000+200+COUNTIF($G$2:$G1955,$G1955),9))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 x14ac:dyDescent="0.45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IF($B1956="","",RIGHT($G1956*1000+200+COUNTIF($G$2:$G1956,$G1956),9))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 x14ac:dyDescent="0.45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IF($B1957="","",RIGHT($G1957*1000+200+COUNTIF($G$2:$G1957,$G1957),9))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 x14ac:dyDescent="0.45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IF($B1958="","",RIGHT($G1958*1000+200+COUNTIF($G$2:$G1958,$G1958),9))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 x14ac:dyDescent="0.45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IF($B1959="","",RIGHT($G1959*1000+200+COUNTIF($G$2:$G1959,$G1959),9))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 x14ac:dyDescent="0.45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IF($B1960="","",RIGHT($G1960*1000+200+COUNTIF($G$2:$G1960,$G1960),9))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 x14ac:dyDescent="0.45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IF($B1961="","",RIGHT($G1961*1000+200+COUNTIF($G$2:$G1961,$G1961),9))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 x14ac:dyDescent="0.45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IF($B1962="","",RIGHT($G1962*1000+200+COUNTIF($G$2:$G1962,$G1962),9))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 x14ac:dyDescent="0.45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IF($B1963="","",RIGHT($G1963*1000+200+COUNTIF($G$2:$G1963,$G1963),9))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 x14ac:dyDescent="0.45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IF($B1964="","",RIGHT($G1964*1000+200+COUNTIF($G$2:$G1964,$G1964),9))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 x14ac:dyDescent="0.45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IF($B1965="","",RIGHT($G1965*1000+200+COUNTIF($G$2:$G1965,$G1965),9))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 x14ac:dyDescent="0.45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IF($B1966="","",RIGHT($G1966*1000+200+COUNTIF($G$2:$G1966,$G1966),9))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 x14ac:dyDescent="0.45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IF($B1967="","",RIGHT($G1967*1000+200+COUNTIF($G$2:$G1967,$G1967),9))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 x14ac:dyDescent="0.45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IF($B1968="","",RIGHT($G1968*1000+200+COUNTIF($G$2:$G1968,$G1968),9))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 x14ac:dyDescent="0.45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IF($B1969="","",RIGHT($G1969*1000+200+COUNTIF($G$2:$G1969,$G1969),9))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 x14ac:dyDescent="0.45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IF($B1970="","",RIGHT($G1970*1000+200+COUNTIF($G$2:$G1970,$G1970),9))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 x14ac:dyDescent="0.45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IF($B1971="","",RIGHT($G1971*1000+200+COUNTIF($G$2:$G1971,$G1971),9))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 x14ac:dyDescent="0.45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IF($B1972="","",RIGHT($G1972*1000+200+COUNTIF($G$2:$G1972,$G1972),9))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 x14ac:dyDescent="0.45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IF($B1973="","",RIGHT($G1973*1000+200+COUNTIF($G$2:$G1973,$G1973),9))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 x14ac:dyDescent="0.45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IF($B1974="","",RIGHT($G1974*1000+200+COUNTIF($G$2:$G1974,$G1974),9))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 x14ac:dyDescent="0.45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IF($B1975="","",RIGHT($G1975*1000+200+COUNTIF($G$2:$G1975,$G1975),9))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 x14ac:dyDescent="0.45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IF($B1976="","",RIGHT($G1976*1000+200+COUNTIF($G$2:$G1976,$G1976),9))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 x14ac:dyDescent="0.45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IF($B1977="","",RIGHT($G1977*1000+200+COUNTIF($G$2:$G1977,$G1977),9))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 x14ac:dyDescent="0.45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IF($B1978="","",RIGHT($G1978*1000+200+COUNTIF($G$2:$G1978,$G1978),9))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 x14ac:dyDescent="0.45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IF($B1979="","",RIGHT($G1979*1000+200+COUNTIF($G$2:$G1979,$G1979),9))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 x14ac:dyDescent="0.45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IF($B1980="","",RIGHT($G1980*1000+200+COUNTIF($G$2:$G1980,$G1980),9))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 x14ac:dyDescent="0.45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IF($B1981="","",RIGHT($G1981*1000+200+COUNTIF($G$2:$G1981,$G1981),9))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 x14ac:dyDescent="0.45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IF($B1982="","",RIGHT($G1982*1000+200+COUNTIF($G$2:$G1982,$G1982),9))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 x14ac:dyDescent="0.45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IF($B1983="","",RIGHT($G1983*1000+200+COUNTIF($G$2:$G1983,$G1983),9))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 x14ac:dyDescent="0.45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IF($B1984="","",RIGHT($G1984*1000+200+COUNTIF($G$2:$G1984,$G1984),9))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 x14ac:dyDescent="0.45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IF($B1985="","",RIGHT($G1985*1000+200+COUNTIF($G$2:$G1985,$G1985),9))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 x14ac:dyDescent="0.45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IF($B1986="","",RIGHT($G1986*1000+200+COUNTIF($G$2:$G1986,$G1986),9))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 x14ac:dyDescent="0.45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IF($B1987="","",RIGHT($G1987*1000+200+COUNTIF($G$2:$G1987,$G1987),9))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 x14ac:dyDescent="0.45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IF($B1988="","",RIGHT($G1988*1000+200+COUNTIF($G$2:$G1988,$G1988),9))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 x14ac:dyDescent="0.45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IF($B1989="","",RIGHT($G1989*1000+200+COUNTIF($G$2:$G1989,$G1989),9))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 x14ac:dyDescent="0.45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IF($B1990="","",RIGHT($G1990*1000+200+COUNTIF($G$2:$G1990,$G1990),9))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 x14ac:dyDescent="0.45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IF($B1991="","",RIGHT($G1991*1000+200+COUNTIF($G$2:$G1991,$G1991),9))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 x14ac:dyDescent="0.45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IF($B1992="","",RIGHT($G1992*1000+200+COUNTIF($G$2:$G1992,$G1992),9))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 x14ac:dyDescent="0.45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IF($B1993="","",RIGHT($G1993*1000+200+COUNTIF($G$2:$G1993,$G1993),9))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 x14ac:dyDescent="0.45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IF($B1994="","",RIGHT($G1994*1000+200+COUNTIF($G$2:$G1994,$G1994),9))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 x14ac:dyDescent="0.45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IF($B1995="","",RIGHT($G1995*1000+200+COUNTIF($G$2:$G1995,$G1995),9))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 x14ac:dyDescent="0.45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IF($B1996="","",RIGHT($G1996*1000+200+COUNTIF($G$2:$G1996,$G1996),9))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 x14ac:dyDescent="0.45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IF($B1997="","",RIGHT($G1997*1000+200+COUNTIF($G$2:$G1997,$G1997),9))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 x14ac:dyDescent="0.45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IF($B1998="","",RIGHT($G1998*1000+200+COUNTIF($G$2:$G1998,$G1998),9))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 x14ac:dyDescent="0.45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IF($B1999="","",RIGHT($G1999*1000+200+COUNTIF($G$2:$G1999,$G1999),9))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 x14ac:dyDescent="0.45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IF($B2000="","",RIGHT($G2000*1000+200+COUNTIF($G$2:$G2000,$G2000),9))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 x14ac:dyDescent="0.45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IF($B2001="","",RIGHT($G2001*1000+200+COUNTIF($G$2:$G2001,$G2001),9))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 x14ac:dyDescent="0.45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IF($B2002="","",RIGHT($G2002*1000+200+COUNTIF($G$2:$G2002,$G2002),9))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 x14ac:dyDescent="0.45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IF($B2003="","",RIGHT($G2003*1000+200+COUNTIF($G$2:$G2003,$G2003),9))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 x14ac:dyDescent="0.45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IF($B2004="","",RIGHT($G2004*1000+200+COUNTIF($G$2:$G2004,$G2004),9))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 x14ac:dyDescent="0.45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IF($B2005="","",RIGHT($G2005*1000+200+COUNTIF($G$2:$G2005,$G2005),9))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 x14ac:dyDescent="0.45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IF($B2006="","",RIGHT($G2006*1000+200+COUNTIF($G$2:$G2006,$G2006),9))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 x14ac:dyDescent="0.45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IF($B2007="","",RIGHT($G2007*1000+200+COUNTIF($G$2:$G2007,$G2007),9))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 x14ac:dyDescent="0.45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IF($B2008="","",RIGHT($G2008*1000+200+COUNTIF($G$2:$G2008,$G2008),9))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 x14ac:dyDescent="0.45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IF($B2009="","",RIGHT($G2009*1000+200+COUNTIF($G$2:$G2009,$G2009),9))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 x14ac:dyDescent="0.45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IF($B2010="","",RIGHT($G2010*1000+200+COUNTIF($G$2:$G2010,$G2010),9))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 x14ac:dyDescent="0.45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IF($B2011="","",RIGHT($G2011*1000+200+COUNTIF($G$2:$G2011,$G2011),9))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 x14ac:dyDescent="0.45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IF($B2012="","",RIGHT($G2012*1000+200+COUNTIF($G$2:$G2012,$G2012),9))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 x14ac:dyDescent="0.45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IF($B2013="","",RIGHT($G2013*1000+200+COUNTIF($G$2:$G2013,$G2013),9))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 x14ac:dyDescent="0.45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IF($B2014="","",RIGHT($G2014*1000+200+COUNTIF($G$2:$G2014,$G2014),9))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 x14ac:dyDescent="0.45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IF($B2015="","",RIGHT($G2015*1000+200+COUNTIF($G$2:$G2015,$G2015),9))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 x14ac:dyDescent="0.45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IF($B2016="","",RIGHT($G2016*1000+200+COUNTIF($G$2:$G2016,$G2016),9))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 x14ac:dyDescent="0.45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IF($B2017="","",RIGHT($G2017*1000+200+COUNTIF($G$2:$G2017,$G2017),9))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 x14ac:dyDescent="0.45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IF($B2018="","",RIGHT($G2018*1000+200+COUNTIF($G$2:$G2018,$G2018),9))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 x14ac:dyDescent="0.45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IF($B2019="","",RIGHT($G2019*1000+200+COUNTIF($G$2:$G2019,$G2019),9))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 x14ac:dyDescent="0.45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IF($B2020="","",RIGHT($G2020*1000+200+COUNTIF($G$2:$G2020,$G2020),9))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 x14ac:dyDescent="0.45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IF($B2021="","",RIGHT($G2021*1000+200+COUNTIF($G$2:$G2021,$G2021),9))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 x14ac:dyDescent="0.45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IF($B2022="","",RIGHT($G2022*1000+200+COUNTIF($G$2:$G2022,$G2022),9))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 x14ac:dyDescent="0.45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IF($B2023="","",RIGHT($G2023*1000+200+COUNTIF($G$2:$G2023,$G2023),9))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 x14ac:dyDescent="0.45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IF($B2024="","",RIGHT($G2024*1000+200+COUNTIF($G$2:$G2024,$G2024),9))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 x14ac:dyDescent="0.45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IF($B2025="","",RIGHT($G2025*1000+200+COUNTIF($G$2:$G2025,$G2025),9))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 x14ac:dyDescent="0.45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IF($B2026="","",RIGHT($G2026*1000+200+COUNTIF($G$2:$G2026,$G2026),9))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 x14ac:dyDescent="0.45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IF($B2027="","",RIGHT($G2027*1000+200+COUNTIF($G$2:$G2027,$G2027),9))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 x14ac:dyDescent="0.45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IF($B2028="","",RIGHT($G2028*1000+200+COUNTIF($G$2:$G2028,$G2028),9))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 x14ac:dyDescent="0.45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IF($B2029="","",RIGHT($G2029*1000+200+COUNTIF($G$2:$G2029,$G2029),9))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 x14ac:dyDescent="0.45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IF($B2030="","",RIGHT($G2030*1000+200+COUNTIF($G$2:$G2030,$G2030),9))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 x14ac:dyDescent="0.45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IF($B2031="","",RIGHT($G2031*1000+200+COUNTIF($G$2:$G2031,$G2031),9))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 x14ac:dyDescent="0.45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IF($B2032="","",RIGHT($G2032*1000+200+COUNTIF($G$2:$G2032,$G2032),9))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 x14ac:dyDescent="0.45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IF($B2033="","",RIGHT($G2033*1000+200+COUNTIF($G$2:$G2033,$G2033),9))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 x14ac:dyDescent="0.45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IF($B2034="","",RIGHT($G2034*1000+200+COUNTIF($G$2:$G2034,$G2034),9))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 x14ac:dyDescent="0.45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IF($B2035="","",RIGHT($G2035*1000+200+COUNTIF($G$2:$G2035,$G2035),9))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 x14ac:dyDescent="0.45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IF($B2036="","",RIGHT($G2036*1000+200+COUNTIF($G$2:$G2036,$G2036),9))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 x14ac:dyDescent="0.45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IF($B2037="","",RIGHT($G2037*1000+200+COUNTIF($G$2:$G2037,$G2037),9))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 x14ac:dyDescent="0.45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IF($B2038="","",RIGHT($G2038*1000+200+COUNTIF($G$2:$G2038,$G2038),9))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 x14ac:dyDescent="0.45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IF($B2039="","",RIGHT($G2039*1000+200+COUNTIF($G$2:$G2039,$G2039),9))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 x14ac:dyDescent="0.45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IF($B2040="","",RIGHT($G2040*1000+200+COUNTIF($G$2:$G2040,$G2040),9))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 x14ac:dyDescent="0.45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IF($B2041="","",RIGHT($G2041*1000+200+COUNTIF($G$2:$G2041,$G2041),9))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 x14ac:dyDescent="0.45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IF($B2042="","",RIGHT($G2042*1000+200+COUNTIF($G$2:$G2042,$G2042),9))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 x14ac:dyDescent="0.45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IF($B2043="","",RIGHT($G2043*1000+200+COUNTIF($G$2:$G2043,$G2043),9))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 x14ac:dyDescent="0.45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IF($B2044="","",RIGHT($G2044*1000+200+COUNTIF($G$2:$G2044,$G2044),9))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 x14ac:dyDescent="0.45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IF($B2045="","",RIGHT($G2045*1000+200+COUNTIF($G$2:$G2045,$G2045),9))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 x14ac:dyDescent="0.45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IF($B2046="","",RIGHT($G2046*1000+200+COUNTIF($G$2:$G2046,$G2046),9))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 x14ac:dyDescent="0.45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IF($B2047="","",RIGHT($G2047*1000+200+COUNTIF($G$2:$G2047,$G2047),9))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 x14ac:dyDescent="0.45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IF($B2048="","",RIGHT($G2048*1000+200+COUNTIF($G$2:$G2048,$G2048),9))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 x14ac:dyDescent="0.45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IF($B2049="","",RIGHT($G2049*1000+200+COUNTIF($G$2:$G2049,$G2049),9))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 x14ac:dyDescent="0.45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IF($B2050="","",RIGHT($G2050*1000+200+COUNTIF($G$2:$G2050,$G2050),9))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 x14ac:dyDescent="0.45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IF($B2051="","",RIGHT($G2051*1000+200+COUNTIF($G$2:$G2051,$G2051),9))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 x14ac:dyDescent="0.45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IF($B2052="","",RIGHT($G2052*1000+200+COUNTIF($G$2:$G2052,$G2052),9))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 x14ac:dyDescent="0.45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IF($B2053="","",RIGHT($G2053*1000+200+COUNTIF($G$2:$G2053,$G2053),9))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 x14ac:dyDescent="0.45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IF($B2054="","",RIGHT($G2054*1000+200+COUNTIF($G$2:$G2054,$G2054),9))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 x14ac:dyDescent="0.45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IF($B2055="","",RIGHT($G2055*1000+200+COUNTIF($G$2:$G2055,$G2055),9))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 x14ac:dyDescent="0.45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IF($B2056="","",RIGHT($G2056*1000+200+COUNTIF($G$2:$G2056,$G2056),9))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 x14ac:dyDescent="0.45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IF($B2057="","",RIGHT($G2057*1000+200+COUNTIF($G$2:$G2057,$G2057),9))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 x14ac:dyDescent="0.45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IF($B2058="","",RIGHT($G2058*1000+200+COUNTIF($G$2:$G2058,$G2058),9))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 x14ac:dyDescent="0.45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IF($B2059="","",RIGHT($G2059*1000+200+COUNTIF($G$2:$G2059,$G2059),9))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 x14ac:dyDescent="0.45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IF($B2060="","",RIGHT($G2060*1000+200+COUNTIF($G$2:$G2060,$G2060),9))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 x14ac:dyDescent="0.45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IF($B2061="","",RIGHT($G2061*1000+200+COUNTIF($G$2:$G2061,$G2061),9))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 x14ac:dyDescent="0.45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IF($B2062="","",RIGHT($G2062*1000+200+COUNTIF($G$2:$G2062,$G2062),9))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 x14ac:dyDescent="0.45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IF($B2063="","",RIGHT($G2063*1000+200+COUNTIF($G$2:$G2063,$G2063),9))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 x14ac:dyDescent="0.45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IF($B2064="","",RIGHT($G2064*1000+200+COUNTIF($G$2:$G2064,$G2064),9))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 x14ac:dyDescent="0.45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IF($B2065="","",RIGHT($G2065*1000+200+COUNTIF($G$2:$G2065,$G2065),9))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 x14ac:dyDescent="0.45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IF($B2066="","",RIGHT($G2066*1000+200+COUNTIF($G$2:$G2066,$G2066),9))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 x14ac:dyDescent="0.45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IF($B2067="","",RIGHT($G2067*1000+200+COUNTIF($G$2:$G2067,$G2067),9))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 x14ac:dyDescent="0.45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IF($B2068="","",RIGHT($G2068*1000+200+COUNTIF($G$2:$G2068,$G2068),9))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 x14ac:dyDescent="0.45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IF($B2069="","",RIGHT($G2069*1000+200+COUNTIF($G$2:$G2069,$G2069),9))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 x14ac:dyDescent="0.45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IF($B2070="","",RIGHT($G2070*1000+200+COUNTIF($G$2:$G2070,$G2070),9))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 x14ac:dyDescent="0.45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IF($B2071="","",RIGHT($G2071*1000+200+COUNTIF($G$2:$G2071,$G2071),9))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 x14ac:dyDescent="0.45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IF($B2072="","",RIGHT($G2072*1000+200+COUNTIF($G$2:$G2072,$G2072),9))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 x14ac:dyDescent="0.45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IF($B2073="","",RIGHT($G2073*1000+200+COUNTIF($G$2:$G2073,$G2073),9))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 x14ac:dyDescent="0.45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IF($B2074="","",RIGHT($G2074*1000+200+COUNTIF($G$2:$G2074,$G2074),9))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 x14ac:dyDescent="0.45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IF($B2075="","",RIGHT($G2075*1000+200+COUNTIF($G$2:$G2075,$G2075),9))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 x14ac:dyDescent="0.45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IF($B2076="","",RIGHT($G2076*1000+200+COUNTIF($G$2:$G2076,$G2076),9))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 x14ac:dyDescent="0.45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IF($B2077="","",RIGHT($G2077*1000+200+COUNTIF($G$2:$G2077,$G2077),9))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 x14ac:dyDescent="0.45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IF($B2078="","",RIGHT($G2078*1000+200+COUNTIF($G$2:$G2078,$G2078),9))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 x14ac:dyDescent="0.45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IF($B2079="","",RIGHT($G2079*1000+200+COUNTIF($G$2:$G2079,$G2079),9))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 x14ac:dyDescent="0.45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IF($B2080="","",RIGHT($G2080*1000+200+COUNTIF($G$2:$G2080,$G2080),9))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 x14ac:dyDescent="0.45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IF($B2081="","",RIGHT($G2081*1000+200+COUNTIF($G$2:$G2081,$G2081),9))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 x14ac:dyDescent="0.45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IF($B2082="","",RIGHT($G2082*1000+200+COUNTIF($G$2:$G2082,$G2082),9))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 x14ac:dyDescent="0.45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IF($B2083="","",RIGHT($G2083*1000+200+COUNTIF($G$2:$G2083,$G2083),9))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 x14ac:dyDescent="0.45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IF($B2084="","",RIGHT($G2084*1000+200+COUNTIF($G$2:$G2084,$G2084),9))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 x14ac:dyDescent="0.45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IF($B2085="","",RIGHT($G2085*1000+200+COUNTIF($G$2:$G2085,$G2085),9))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 x14ac:dyDescent="0.45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IF($B2086="","",RIGHT($G2086*1000+200+COUNTIF($G$2:$G2086,$G2086),9))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 x14ac:dyDescent="0.45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IF($B2087="","",RIGHT($G2087*1000+200+COUNTIF($G$2:$G2087,$G2087),9))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 x14ac:dyDescent="0.45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IF($B2088="","",RIGHT($G2088*1000+200+COUNTIF($G$2:$G2088,$G2088),9))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 x14ac:dyDescent="0.45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IF($B2089="","",RIGHT($G2089*1000+200+COUNTIF($G$2:$G2089,$G2089),9))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 x14ac:dyDescent="0.45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IF($B2090="","",RIGHT($G2090*1000+200+COUNTIF($G$2:$G2090,$G2090),9))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 x14ac:dyDescent="0.45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IF($B2091="","",RIGHT($G2091*1000+200+COUNTIF($G$2:$G2091,$G2091),9))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 x14ac:dyDescent="0.45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IF($B2092="","",RIGHT($G2092*1000+200+COUNTIF($G$2:$G2092,$G2092),9))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 x14ac:dyDescent="0.45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IF($B2093="","",RIGHT($G2093*1000+200+COUNTIF($G$2:$G2093,$G2093),9))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 x14ac:dyDescent="0.45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IF($B2094="","",RIGHT($G2094*1000+200+COUNTIF($G$2:$G2094,$G2094),9))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 x14ac:dyDescent="0.45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IF($B2095="","",RIGHT($G2095*1000+200+COUNTIF($G$2:$G2095,$G2095),9))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 x14ac:dyDescent="0.45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IF($B2096="","",RIGHT($G2096*1000+200+COUNTIF($G$2:$G2096,$G2096),9))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 x14ac:dyDescent="0.45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IF($B2097="","",RIGHT($G2097*1000+200+COUNTIF($G$2:$G2097,$G2097),9))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 x14ac:dyDescent="0.45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IF($B2098="","",RIGHT($G2098*1000+200+COUNTIF($G$2:$G2098,$G2098),9))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 x14ac:dyDescent="0.45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IF($B2099="","",RIGHT($G2099*1000+200+COUNTIF($G$2:$G2099,$G2099),9))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 x14ac:dyDescent="0.45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IF($B2100="","",RIGHT($G2100*1000+200+COUNTIF($G$2:$G2100,$G2100),9))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 x14ac:dyDescent="0.45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IF($B2101="","",RIGHT($G2101*1000+200+COUNTIF($G$2:$G2101,$G2101),9))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 x14ac:dyDescent="0.45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IF($B2102="","",RIGHT($G2102*1000+200+COUNTIF($G$2:$G2102,$G2102),9))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 x14ac:dyDescent="0.45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IF($B2103="","",RIGHT($G2103*1000+200+COUNTIF($G$2:$G2103,$G2103),9))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 x14ac:dyDescent="0.45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IF($B2104="","",RIGHT($G2104*1000+200+COUNTIF($G$2:$G2104,$G2104),9))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 x14ac:dyDescent="0.45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IF($B2105="","",RIGHT($G2105*1000+200+COUNTIF($G$2:$G2105,$G2105),9))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 x14ac:dyDescent="0.45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IF($B2106="","",RIGHT($G2106*1000+200+COUNTIF($G$2:$G2106,$G2106),9))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 x14ac:dyDescent="0.45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IF($B2107="","",RIGHT($G2107*1000+200+COUNTIF($G$2:$G2107,$G2107),9))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 x14ac:dyDescent="0.45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IF($B2108="","",RIGHT($G2108*1000+200+COUNTIF($G$2:$G2108,$G2108),9))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 x14ac:dyDescent="0.45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IF($B2109="","",RIGHT($G2109*1000+200+COUNTIF($G$2:$G2109,$G2109),9))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 x14ac:dyDescent="0.45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IF($B2110="","",RIGHT($G2110*1000+200+COUNTIF($G$2:$G2110,$G2110),9))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 x14ac:dyDescent="0.45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IF($B2111="","",RIGHT($G2111*1000+200+COUNTIF($G$2:$G2111,$G2111),9))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 x14ac:dyDescent="0.45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IF($B2112="","",RIGHT($G2112*1000+200+COUNTIF($G$2:$G2112,$G2112),9))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 x14ac:dyDescent="0.45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IF($B2113="","",RIGHT($G2113*1000+200+COUNTIF($G$2:$G2113,$G2113),9))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 x14ac:dyDescent="0.45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IF($B2114="","",RIGHT($G2114*1000+200+COUNTIF($G$2:$G2114,$G2114),9))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 x14ac:dyDescent="0.45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IF($B2115="","",RIGHT($G2115*1000+200+COUNTIF($G$2:$G2115,$G2115),9))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 x14ac:dyDescent="0.45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IF($B2116="","",RIGHT($G2116*1000+200+COUNTIF($G$2:$G2116,$G2116),9))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 x14ac:dyDescent="0.45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IF($B2117="","",RIGHT($G2117*1000+200+COUNTIF($G$2:$G2117,$G2117),9))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 x14ac:dyDescent="0.45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IF($B2118="","",RIGHT($G2118*1000+200+COUNTIF($G$2:$G2118,$G2118),9))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 x14ac:dyDescent="0.45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IF($B2119="","",RIGHT($G2119*1000+200+COUNTIF($G$2:$G2119,$G2119),9))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 x14ac:dyDescent="0.45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IF($B2120="","",RIGHT($G2120*1000+200+COUNTIF($G$2:$G2120,$G2120),9))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 x14ac:dyDescent="0.45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IF($B2121="","",RIGHT($G2121*1000+200+COUNTIF($G$2:$G2121,$G2121),9))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 x14ac:dyDescent="0.45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IF($B2122="","",RIGHT($G2122*1000+200+COUNTIF($G$2:$G2122,$G2122),9))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 x14ac:dyDescent="0.45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IF($B2123="","",RIGHT($G2123*1000+200+COUNTIF($G$2:$G2123,$G2123),9))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 x14ac:dyDescent="0.45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IF($B2124="","",RIGHT($G2124*1000+200+COUNTIF($G$2:$G2124,$G2124),9))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 x14ac:dyDescent="0.45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IF($B2125="","",RIGHT($G2125*1000+200+COUNTIF($G$2:$G2125,$G2125),9))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 x14ac:dyDescent="0.45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IF($B2126="","",RIGHT($G2126*1000+200+COUNTIF($G$2:$G2126,$G2126),9))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 x14ac:dyDescent="0.45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IF($B2127="","",RIGHT($G2127*1000+200+COUNTIF($G$2:$G2127,$G2127),9))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 x14ac:dyDescent="0.45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IF($B2128="","",RIGHT($G2128*1000+200+COUNTIF($G$2:$G2128,$G2128),9))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 x14ac:dyDescent="0.45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IF($B2129="","",RIGHT($G2129*1000+200+COUNTIF($G$2:$G2129,$G2129),9))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 x14ac:dyDescent="0.45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IF($B2130="","",RIGHT($G2130*1000+200+COUNTIF($G$2:$G2130,$G2130),9))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 x14ac:dyDescent="0.45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IF($B2131="","",RIGHT($G2131*1000+200+COUNTIF($G$2:$G2131,$G2131),9))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 x14ac:dyDescent="0.45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IF($B2132="","",RIGHT($G2132*1000+200+COUNTIF($G$2:$G2132,$G2132),9))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 x14ac:dyDescent="0.45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IF($B2133="","",RIGHT($G2133*1000+200+COUNTIF($G$2:$G2133,$G2133),9))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 x14ac:dyDescent="0.45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IF($B2134="","",RIGHT($G2134*1000+200+COUNTIF($G$2:$G2134,$G2134),9))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 x14ac:dyDescent="0.45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IF($B2135="","",RIGHT($G2135*1000+200+COUNTIF($G$2:$G2135,$G2135),9))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 x14ac:dyDescent="0.45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IF($B2136="","",RIGHT($G2136*1000+200+COUNTIF($G$2:$G2136,$G2136),9))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 x14ac:dyDescent="0.45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IF($B2137="","",RIGHT($G2137*1000+200+COUNTIF($G$2:$G2137,$G2137),9))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 x14ac:dyDescent="0.45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IF($B2138="","",RIGHT($G2138*1000+200+COUNTIF($G$2:$G2138,$G2138),9))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 x14ac:dyDescent="0.45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IF($B2139="","",RIGHT($G2139*1000+200+COUNTIF($G$2:$G2139,$G2139),9))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 x14ac:dyDescent="0.45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IF($B2140="","",RIGHT($G2140*1000+200+COUNTIF($G$2:$G2140,$G2140),9))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 x14ac:dyDescent="0.45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IF($B2141="","",RIGHT($G2141*1000+200+COUNTIF($G$2:$G2141,$G2141),9))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 x14ac:dyDescent="0.45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IF($B2142="","",RIGHT($G2142*1000+200+COUNTIF($G$2:$G2142,$G2142),9))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 x14ac:dyDescent="0.45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IF($B2143="","",RIGHT($G2143*1000+200+COUNTIF($G$2:$G2143,$G2143),9))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 x14ac:dyDescent="0.45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IF($B2144="","",RIGHT($G2144*1000+200+COUNTIF($G$2:$G2144,$G2144),9))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 x14ac:dyDescent="0.45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IF($B2145="","",RIGHT($G2145*1000+200+COUNTIF($G$2:$G2145,$G2145),9))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 x14ac:dyDescent="0.45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IF($B2146="","",RIGHT($G2146*1000+200+COUNTIF($G$2:$G2146,$G2146),9))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 x14ac:dyDescent="0.45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IF($B2147="","",RIGHT($G2147*1000+200+COUNTIF($G$2:$G2147,$G2147),9))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 x14ac:dyDescent="0.45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IF($B2148="","",RIGHT($G2148*1000+200+COUNTIF($G$2:$G2148,$G2148),9))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 x14ac:dyDescent="0.45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IF($B2149="","",RIGHT($G2149*1000+200+COUNTIF($G$2:$G2149,$G2149),9))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 x14ac:dyDescent="0.45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IF($B2150="","",RIGHT($G2150*1000+200+COUNTIF($G$2:$G2150,$G2150),9))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 x14ac:dyDescent="0.45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IF($B2151="","",RIGHT($G2151*1000+200+COUNTIF($G$2:$G2151,$G2151),9))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 x14ac:dyDescent="0.45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IF($B2152="","",RIGHT($G2152*1000+200+COUNTIF($G$2:$G2152,$G2152),9))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 x14ac:dyDescent="0.45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IF($B2153="","",RIGHT($G2153*1000+200+COUNTIF($G$2:$G2153,$G2153),9))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 x14ac:dyDescent="0.45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IF($B2154="","",RIGHT($G2154*1000+200+COUNTIF($G$2:$G2154,$G2154),9))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 x14ac:dyDescent="0.45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IF($B2155="","",RIGHT($G2155*1000+200+COUNTIF($G$2:$G2155,$G2155),9))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 x14ac:dyDescent="0.45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IF($B2156="","",RIGHT($G2156*1000+200+COUNTIF($G$2:$G2156,$G2156),9))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 x14ac:dyDescent="0.45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IF($B2157="","",RIGHT($G2157*1000+200+COUNTIF($G$2:$G2157,$G2157),9))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 x14ac:dyDescent="0.45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IF($B2158="","",RIGHT($G2158*1000+200+COUNTIF($G$2:$G2158,$G2158),9))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 x14ac:dyDescent="0.45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IF($B2159="","",RIGHT($G2159*1000+200+COUNTIF($G$2:$G2159,$G2159),9))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 x14ac:dyDescent="0.45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IF($B2160="","",RIGHT($G2160*1000+200+COUNTIF($G$2:$G2160,$G2160),9))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 x14ac:dyDescent="0.45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IF($B2161="","",RIGHT($G2161*1000+200+COUNTIF($G$2:$G2161,$G2161),9))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 x14ac:dyDescent="0.45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IF($B2162="","",RIGHT($G2162*1000+200+COUNTIF($G$2:$G2162,$G2162),9))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 x14ac:dyDescent="0.45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IF($B2163="","",RIGHT($G2163*1000+200+COUNTIF($G$2:$G2163,$G2163),9))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 x14ac:dyDescent="0.45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IF($B2164="","",RIGHT($G2164*1000+200+COUNTIF($G$2:$G2164,$G2164),9))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 x14ac:dyDescent="0.45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IF($B2165="","",RIGHT($G2165*1000+200+COUNTIF($G$2:$G2165,$G2165),9))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 x14ac:dyDescent="0.45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IF($B2166="","",RIGHT($G2166*1000+200+COUNTIF($G$2:$G2166,$G2166),9))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 x14ac:dyDescent="0.45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IF($B2167="","",RIGHT($G2167*1000+200+COUNTIF($G$2:$G2167,$G2167),9))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 x14ac:dyDescent="0.45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IF($B2168="","",RIGHT($G2168*1000+200+COUNTIF($G$2:$G2168,$G2168),9))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 x14ac:dyDescent="0.45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IF($B2169="","",RIGHT($G2169*1000+200+COUNTIF($G$2:$G2169,$G2169),9))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 x14ac:dyDescent="0.45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IF($B2170="","",RIGHT($G2170*1000+200+COUNTIF($G$2:$G2170,$G2170),9))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 x14ac:dyDescent="0.45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IF($B2171="","",RIGHT($G2171*1000+200+COUNTIF($G$2:$G2171,$G2171),9))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 x14ac:dyDescent="0.45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IF($B2172="","",RIGHT($G2172*1000+200+COUNTIF($G$2:$G2172,$G2172),9))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 x14ac:dyDescent="0.45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IF($B2173="","",RIGHT($G2173*1000+200+COUNTIF($G$2:$G2173,$G2173),9))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 x14ac:dyDescent="0.45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IF($B2174="","",RIGHT($G2174*1000+200+COUNTIF($G$2:$G2174,$G2174),9))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 x14ac:dyDescent="0.45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IF($B2175="","",RIGHT($G2175*1000+200+COUNTIF($G$2:$G2175,$G2175),9))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 x14ac:dyDescent="0.45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IF($B2176="","",RIGHT($G2176*1000+200+COUNTIF($G$2:$G2176,$G2176),9))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 x14ac:dyDescent="0.45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IF($B2177="","",RIGHT($G2177*1000+200+COUNTIF($G$2:$G2177,$G2177),9))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 x14ac:dyDescent="0.45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IF($B2178="","",RIGHT($G2178*1000+200+COUNTIF($G$2:$G2178,$G2178),9))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 x14ac:dyDescent="0.45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IF($B2179="","",RIGHT($G2179*1000+200+COUNTIF($G$2:$G2179,$G2179),9))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 x14ac:dyDescent="0.45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IF($B2180="","",RIGHT($G2180*1000+200+COUNTIF($G$2:$G2180,$G2180),9))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 x14ac:dyDescent="0.45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IF($B2181="","",RIGHT($G2181*1000+200+COUNTIF($G$2:$G2181,$G2181),9))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 x14ac:dyDescent="0.45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IF($B2182="","",RIGHT($G2182*1000+200+COUNTIF($G$2:$G2182,$G2182),9))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 x14ac:dyDescent="0.45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IF($B2183="","",RIGHT($G2183*1000+200+COUNTIF($G$2:$G2183,$G2183),9))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 x14ac:dyDescent="0.45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IF($B2184="","",RIGHT($G2184*1000+200+COUNTIF($G$2:$G2184,$G2184),9))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 x14ac:dyDescent="0.45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IF($B2185="","",RIGHT($G2185*1000+200+COUNTIF($G$2:$G2185,$G2185),9))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 x14ac:dyDescent="0.45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IF($B2186="","",RIGHT($G2186*1000+200+COUNTIF($G$2:$G2186,$G2186),9))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 x14ac:dyDescent="0.45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IF($B2187="","",RIGHT($G2187*1000+200+COUNTIF($G$2:$G2187,$G2187),9))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 x14ac:dyDescent="0.45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IF($B2188="","",RIGHT($G2188*1000+200+COUNTIF($G$2:$G2188,$G2188),9))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 x14ac:dyDescent="0.45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IF($B2189="","",RIGHT($G2189*1000+200+COUNTIF($G$2:$G2189,$G2189),9))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 x14ac:dyDescent="0.45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IF($B2190="","",RIGHT($G2190*1000+200+COUNTIF($G$2:$G2190,$G2190),9))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 x14ac:dyDescent="0.45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IF($B2191="","",RIGHT($G2191*1000+200+COUNTIF($G$2:$G2191,$G2191),9))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 x14ac:dyDescent="0.45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IF($B2192="","",RIGHT($G2192*1000+200+COUNTIF($G$2:$G2192,$G2192),9))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 x14ac:dyDescent="0.45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IF($B2193="","",RIGHT($G2193*1000+200+COUNTIF($G$2:$G2193,$G2193),9))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 x14ac:dyDescent="0.45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IF($B2194="","",RIGHT($G2194*1000+200+COUNTIF($G$2:$G2194,$G2194),9))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 x14ac:dyDescent="0.45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IF($B2195="","",RIGHT($G2195*1000+200+COUNTIF($G$2:$G2195,$G2195),9))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 x14ac:dyDescent="0.45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IF($B2196="","",RIGHT($G2196*1000+200+COUNTIF($G$2:$G2196,$G2196),9))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 x14ac:dyDescent="0.45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IF($B2197="","",RIGHT($G2197*1000+200+COUNTIF($G$2:$G2197,$G2197),9))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 x14ac:dyDescent="0.45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IF($B2198="","",RIGHT($G2198*1000+200+COUNTIF($G$2:$G2198,$G2198),9))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 x14ac:dyDescent="0.45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IF($B2199="","",RIGHT($G2199*1000+200+COUNTIF($G$2:$G2199,$G2199),9))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 x14ac:dyDescent="0.45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IF($B2200="","",RIGHT($G2200*1000+200+COUNTIF($G$2:$G2200,$G2200),9))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 x14ac:dyDescent="0.45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IF($B2201="","",RIGHT($G2201*1000+200+COUNTIF($G$2:$G2201,$G2201),9))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 x14ac:dyDescent="0.45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IF($B2202="","",RIGHT($G2202*1000+200+COUNTIF($G$2:$G2202,$G2202),9))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 x14ac:dyDescent="0.45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IF($B2203="","",RIGHT($G2203*1000+200+COUNTIF($G$2:$G2203,$G2203),9))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 x14ac:dyDescent="0.45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IF($B2204="","",RIGHT($G2204*1000+200+COUNTIF($G$2:$G2204,$G2204),9))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 x14ac:dyDescent="0.45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IF($B2205="","",RIGHT($G2205*1000+200+COUNTIF($G$2:$G2205,$G2205),9))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 x14ac:dyDescent="0.45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IF($B2206="","",RIGHT($G2206*1000+200+COUNTIF($G$2:$G2206,$G2206),9))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 x14ac:dyDescent="0.45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IF($B2207="","",RIGHT($G2207*1000+200+COUNTIF($G$2:$G2207,$G2207),9))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 x14ac:dyDescent="0.45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IF($B2208="","",RIGHT($G2208*1000+200+COUNTIF($G$2:$G2208,$G2208),9))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 x14ac:dyDescent="0.45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IF($B2209="","",RIGHT($G2209*1000+200+COUNTIF($G$2:$G2209,$G2209),9))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 x14ac:dyDescent="0.45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IF($B2210="","",RIGHT($G2210*1000+200+COUNTIF($G$2:$G2210,$G2210),9))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 x14ac:dyDescent="0.45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IF($B2211="","",RIGHT($G2211*1000+200+COUNTIF($G$2:$G2211,$G2211),9))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 x14ac:dyDescent="0.45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IF($B2212="","",RIGHT($G2212*1000+200+COUNTIF($G$2:$G2212,$G2212),9))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 x14ac:dyDescent="0.45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IF($B2213="","",RIGHT($G2213*1000+200+COUNTIF($G$2:$G2213,$G2213),9))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 x14ac:dyDescent="0.45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IF($B2214="","",RIGHT($G2214*1000+200+COUNTIF($G$2:$G2214,$G2214),9))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 x14ac:dyDescent="0.45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IF($B2215="","",RIGHT($G2215*1000+200+COUNTIF($G$2:$G2215,$G2215),9))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 x14ac:dyDescent="0.45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IF($B2216="","",RIGHT($G2216*1000+200+COUNTIF($G$2:$G2216,$G2216),9))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 x14ac:dyDescent="0.45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IF($B2217="","",RIGHT($G2217*1000+200+COUNTIF($G$2:$G2217,$G2217),9))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 x14ac:dyDescent="0.45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IF($B2218="","",RIGHT($G2218*1000+200+COUNTIF($G$2:$G2218,$G2218),9))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 x14ac:dyDescent="0.45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IF($B2219="","",RIGHT($G2219*1000+200+COUNTIF($G$2:$G2219,$G2219),9))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 x14ac:dyDescent="0.45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IF($B2220="","",RIGHT($G2220*1000+200+COUNTIF($G$2:$G2220,$G2220),9))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 x14ac:dyDescent="0.45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IF($B2221="","",RIGHT($G2221*1000+200+COUNTIF($G$2:$G2221,$G2221),9))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 x14ac:dyDescent="0.45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IF($B2222="","",RIGHT($G2222*1000+200+COUNTIF($G$2:$G2222,$G2222),9))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 x14ac:dyDescent="0.45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IF($B2223="","",RIGHT($G2223*1000+200+COUNTIF($G$2:$G2223,$G2223),9))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 x14ac:dyDescent="0.45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IF($B2224="","",RIGHT($G2224*1000+200+COUNTIF($G$2:$G2224,$G2224),9))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 x14ac:dyDescent="0.45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IF($B2225="","",RIGHT($G2225*1000+200+COUNTIF($G$2:$G2225,$G2225),9))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 x14ac:dyDescent="0.45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IF($B2226="","",RIGHT($G2226*1000+200+COUNTIF($G$2:$G2226,$G2226),9))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 x14ac:dyDescent="0.45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IF($B2227="","",RIGHT($G2227*1000+200+COUNTIF($G$2:$G2227,$G2227),9))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 x14ac:dyDescent="0.45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IF($B2228="","",RIGHT($G2228*1000+200+COUNTIF($G$2:$G2228,$G2228),9))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 x14ac:dyDescent="0.45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IF($B2229="","",RIGHT($G2229*1000+200+COUNTIF($G$2:$G2229,$G2229),9))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 x14ac:dyDescent="0.45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IF($B2230="","",RIGHT($G2230*1000+200+COUNTIF($G$2:$G2230,$G2230),9))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 x14ac:dyDescent="0.45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IF($B2231="","",RIGHT($G2231*1000+200+COUNTIF($G$2:$G2231,$G2231),9))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 x14ac:dyDescent="0.45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IF($B2232="","",RIGHT($G2232*1000+200+COUNTIF($G$2:$G2232,$G2232),9))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 x14ac:dyDescent="0.45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IF($B2233="","",RIGHT($G2233*1000+200+COUNTIF($G$2:$G2233,$G2233),9))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 x14ac:dyDescent="0.45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IF($B2234="","",RIGHT($G2234*1000+200+COUNTIF($G$2:$G2234,$G2234),9))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 x14ac:dyDescent="0.45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IF($B2235="","",RIGHT($G2235*1000+200+COUNTIF($G$2:$G2235,$G2235),9))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 x14ac:dyDescent="0.45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IF($B2236="","",RIGHT($G2236*1000+200+COUNTIF($G$2:$G2236,$G2236),9))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 x14ac:dyDescent="0.45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IF($B2237="","",RIGHT($G2237*1000+200+COUNTIF($G$2:$G2237,$G2237),9))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 x14ac:dyDescent="0.45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IF($B2238="","",RIGHT($G2238*1000+200+COUNTIF($G$2:$G2238,$G2238),9))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 x14ac:dyDescent="0.45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IF($B2239="","",RIGHT($G2239*1000+200+COUNTIF($G$2:$G2239,$G2239),9))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 x14ac:dyDescent="0.45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IF($B2240="","",RIGHT($G2240*1000+200+COUNTIF($G$2:$G2240,$G2240),9))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 x14ac:dyDescent="0.45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IF($B2241="","",RIGHT($G2241*1000+200+COUNTIF($G$2:$G2241,$G2241),9))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 x14ac:dyDescent="0.45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IF($B2242="","",RIGHT($G2242*1000+200+COUNTIF($G$2:$G2242,$G2242),9))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 x14ac:dyDescent="0.45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IF($B2243="","",RIGHT($G2243*1000+200+COUNTIF($G$2:$G2243,$G2243),9))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 x14ac:dyDescent="0.45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IF($B2244="","",RIGHT($G2244*1000+200+COUNTIF($G$2:$G2244,$G2244),9))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 x14ac:dyDescent="0.45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IF($B2245="","",RIGHT($G2245*1000+200+COUNTIF($G$2:$G2245,$G2245),9))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 x14ac:dyDescent="0.45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IF($B2246="","",RIGHT($G2246*1000+200+COUNTIF($G$2:$G2246,$G2246),9))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 x14ac:dyDescent="0.45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IF($B2247="","",RIGHT($G2247*1000+200+COUNTIF($G$2:$G2247,$G2247),9))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 x14ac:dyDescent="0.45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IF($B2248="","",RIGHT($G2248*1000+200+COUNTIF($G$2:$G2248,$G2248),9))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 x14ac:dyDescent="0.45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IF($B2249="","",RIGHT($G2249*1000+200+COUNTIF($G$2:$G2249,$G2249),9))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 x14ac:dyDescent="0.45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IF($B2250="","",RIGHT($G2250*1000+200+COUNTIF($G$2:$G2250,$G2250),9))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 x14ac:dyDescent="0.45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IF($B2251="","",RIGHT($G2251*1000+200+COUNTIF($G$2:$G2251,$G2251),9))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 x14ac:dyDescent="0.45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IF($B2252="","",RIGHT($G2252*1000+200+COUNTIF($G$2:$G2252,$G2252),9))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 x14ac:dyDescent="0.45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IF($B2253="","",RIGHT($G2253*1000+200+COUNTIF($G$2:$G2253,$G2253),9))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 x14ac:dyDescent="0.45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IF($B2254="","",RIGHT($G2254*1000+200+COUNTIF($G$2:$G2254,$G2254),9))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 x14ac:dyDescent="0.45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IF($B2255="","",RIGHT($G2255*1000+200+COUNTIF($G$2:$G2255,$G2255),9))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 x14ac:dyDescent="0.45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IF($B2256="","",RIGHT($G2256*1000+200+COUNTIF($G$2:$G2256,$G2256),9))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 x14ac:dyDescent="0.45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IF($B2257="","",RIGHT($G2257*1000+200+COUNTIF($G$2:$G2257,$G2257),9))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 x14ac:dyDescent="0.45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IF($B2258="","",RIGHT($G2258*1000+200+COUNTIF($G$2:$G2258,$G2258),9))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 x14ac:dyDescent="0.45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IF($B2259="","",RIGHT($G2259*1000+200+COUNTIF($G$2:$G2259,$G2259),9))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 x14ac:dyDescent="0.45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IF($B2260="","",RIGHT($G2260*1000+200+COUNTIF($G$2:$G2260,$G2260),9))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 x14ac:dyDescent="0.45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IF($B2261="","",RIGHT($G2261*1000+200+COUNTIF($G$2:$G2261,$G2261),9))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 x14ac:dyDescent="0.45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IF($B2262="","",RIGHT($G2262*1000+200+COUNTIF($G$2:$G2262,$G2262),9))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 x14ac:dyDescent="0.45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IF($B2263="","",RIGHT($G2263*1000+200+COUNTIF($G$2:$G2263,$G2263),9))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 x14ac:dyDescent="0.45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IF($B2264="","",RIGHT($G2264*1000+200+COUNTIF($G$2:$G2264,$G2264),9))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 x14ac:dyDescent="0.45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IF($B2265="","",RIGHT($G2265*1000+200+COUNTIF($G$2:$G2265,$G2265),9))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 x14ac:dyDescent="0.45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IF($B2266="","",RIGHT($G2266*1000+200+COUNTIF($G$2:$G2266,$G2266),9))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 x14ac:dyDescent="0.45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IF($B2267="","",RIGHT($G2267*1000+200+COUNTIF($G$2:$G2267,$G2267),9))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 x14ac:dyDescent="0.45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IF($B2268="","",RIGHT($G2268*1000+200+COUNTIF($G$2:$G2268,$G2268),9))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 x14ac:dyDescent="0.45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IF($B2269="","",RIGHT($G2269*1000+200+COUNTIF($G$2:$G2269,$G2269),9))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 x14ac:dyDescent="0.45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IF($B2270="","",RIGHT($G2270*1000+200+COUNTIF($G$2:$G2270,$G2270),9))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 x14ac:dyDescent="0.45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IF($B2271="","",RIGHT($G2271*1000+200+COUNTIF($G$2:$G2271,$G2271),9))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 x14ac:dyDescent="0.45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IF($B2272="","",RIGHT($G2272*1000+200+COUNTIF($G$2:$G2272,$G2272),9))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 x14ac:dyDescent="0.45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IF($B2273="","",RIGHT($G2273*1000+200+COUNTIF($G$2:$G2273,$G2273),9))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 x14ac:dyDescent="0.45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IF($B2274="","",RIGHT($G2274*1000+200+COUNTIF($G$2:$G2274,$G2274),9))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 x14ac:dyDescent="0.45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IF($B2275="","",RIGHT($G2275*1000+200+COUNTIF($G$2:$G2275,$G2275),9))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 x14ac:dyDescent="0.45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IF($B2276="","",RIGHT($G2276*1000+200+COUNTIF($G$2:$G2276,$G2276),9))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 x14ac:dyDescent="0.45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IF($B2277="","",RIGHT($G2277*1000+200+COUNTIF($G$2:$G2277,$G2277),9))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 x14ac:dyDescent="0.45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IF($B2278="","",RIGHT($G2278*1000+200+COUNTIF($G$2:$G2278,$G2278),9))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 x14ac:dyDescent="0.45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IF($B2279="","",RIGHT($G2279*1000+200+COUNTIF($G$2:$G2279,$G2279),9))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 x14ac:dyDescent="0.45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IF($B2280="","",RIGHT($G2280*1000+200+COUNTIF($G$2:$G2280,$G2280),9))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 x14ac:dyDescent="0.45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IF($B2281="","",RIGHT($G2281*1000+200+COUNTIF($G$2:$G2281,$G2281),9))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 x14ac:dyDescent="0.45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IF($B2282="","",RIGHT($G2282*1000+200+COUNTIF($G$2:$G2282,$G2282),9))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 x14ac:dyDescent="0.45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IF($B2283="","",RIGHT($G2283*1000+200+COUNTIF($G$2:$G2283,$G2283),9))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 x14ac:dyDescent="0.45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IF($B2284="","",RIGHT($G2284*1000+200+COUNTIF($G$2:$G2284,$G2284),9))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 x14ac:dyDescent="0.45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IF($B2285="","",RIGHT($G2285*1000+200+COUNTIF($G$2:$G2285,$G2285),9))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 x14ac:dyDescent="0.45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IF($B2286="","",RIGHT($G2286*1000+200+COUNTIF($G$2:$G2286,$G2286),9))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 x14ac:dyDescent="0.45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IF($B2287="","",RIGHT($G2287*1000+200+COUNTIF($G$2:$G2287,$G2287),9))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 x14ac:dyDescent="0.45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IF($B2288="","",RIGHT($G2288*1000+200+COUNTIF($G$2:$G2288,$G2288),9))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 x14ac:dyDescent="0.45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IF($B2289="","",RIGHT($G2289*1000+200+COUNTIF($G$2:$G2289,$G2289),9))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 x14ac:dyDescent="0.45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IF($B2290="","",RIGHT($G2290*1000+200+COUNTIF($G$2:$G2290,$G2290),9))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 x14ac:dyDescent="0.45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IF($B2291="","",RIGHT($G2291*1000+200+COUNTIF($G$2:$G2291,$G2291),9))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 x14ac:dyDescent="0.45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IF($B2292="","",RIGHT($G2292*1000+200+COUNTIF($G$2:$G2292,$G2292),9))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 x14ac:dyDescent="0.45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IF($B2293="","",RIGHT($G2293*1000+200+COUNTIF($G$2:$G2293,$G2293),9))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 x14ac:dyDescent="0.45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IF($B2294="","",RIGHT($G2294*1000+200+COUNTIF($G$2:$G2294,$G2294),9))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 x14ac:dyDescent="0.45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IF($B2295="","",RIGHT($G2295*1000+200+COUNTIF($G$2:$G2295,$G2295),9))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 x14ac:dyDescent="0.45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IF($B2296="","",RIGHT($G2296*1000+200+COUNTIF($G$2:$G2296,$G2296),9))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 x14ac:dyDescent="0.45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IF($B2297="","",RIGHT($G2297*1000+200+COUNTIF($G$2:$G2297,$G2297),9))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 x14ac:dyDescent="0.45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IF($B2298="","",RIGHT($G2298*1000+200+COUNTIF($G$2:$G2298,$G2298),9))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 x14ac:dyDescent="0.45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IF($B2299="","",RIGHT($G2299*1000+200+COUNTIF($G$2:$G2299,$G2299),9))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 x14ac:dyDescent="0.45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IF($B2300="","",RIGHT($G2300*1000+200+COUNTIF($G$2:$G2300,$G2300),9))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 x14ac:dyDescent="0.45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IF($B2301="","",RIGHT($G2301*1000+200+COUNTIF($G$2:$G2301,$G2301),9))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 x14ac:dyDescent="0.45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IF($B2302="","",RIGHT($G2302*1000+200+COUNTIF($G$2:$G2302,$G2302),9))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 x14ac:dyDescent="0.45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IF($B2303="","",RIGHT($G2303*1000+200+COUNTIF($G$2:$G2303,$G2303),9))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 x14ac:dyDescent="0.45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IF($B2304="","",RIGHT($G2304*1000+200+COUNTIF($G$2:$G2304,$G2304),9))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 x14ac:dyDescent="0.45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IF($B2305="","",RIGHT($G2305*1000+200+COUNTIF($G$2:$G2305,$G2305),9))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 x14ac:dyDescent="0.45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IF($B2306="","",RIGHT($G2306*1000+200+COUNTIF($G$2:$G2306,$G2306),9))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 x14ac:dyDescent="0.45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IF($B2307="","",RIGHT($G2307*1000+200+COUNTIF($G$2:$G2307,$G2307),9))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 x14ac:dyDescent="0.45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IF($B2308="","",RIGHT($G2308*1000+200+COUNTIF($G$2:$G2308,$G2308),9))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 x14ac:dyDescent="0.45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IF($B2309="","",RIGHT($G2309*1000+200+COUNTIF($G$2:$G2309,$G2309),9))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 x14ac:dyDescent="0.45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IF($B2310="","",RIGHT($G2310*1000+200+COUNTIF($G$2:$G2310,$G2310),9))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 x14ac:dyDescent="0.45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IF($B2311="","",RIGHT($G2311*1000+200+COUNTIF($G$2:$G2311,$G2311),9))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 x14ac:dyDescent="0.45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IF($B2312="","",RIGHT($G2312*1000+200+COUNTIF($G$2:$G2312,$G2312),9))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 x14ac:dyDescent="0.45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IF($B2313="","",RIGHT($G2313*1000+200+COUNTIF($G$2:$G2313,$G2313),9))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 x14ac:dyDescent="0.45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IF($B2314="","",RIGHT($G2314*1000+200+COUNTIF($G$2:$G2314,$G2314),9))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 x14ac:dyDescent="0.45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IF($B2315="","",RIGHT($G2315*1000+200+COUNTIF($G$2:$G2315,$G2315),9))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 x14ac:dyDescent="0.45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IF($B2316="","",RIGHT($G2316*1000+200+COUNTIF($G$2:$G2316,$G2316),9))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 x14ac:dyDescent="0.45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IF($B2317="","",RIGHT($G2317*1000+200+COUNTIF($G$2:$G2317,$G2317),9))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 x14ac:dyDescent="0.45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IF($B2318="","",RIGHT($G2318*1000+200+COUNTIF($G$2:$G2318,$G2318),9))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 x14ac:dyDescent="0.45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IF($B2319="","",RIGHT($G2319*1000+200+COUNTIF($G$2:$G2319,$G2319),9))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 x14ac:dyDescent="0.45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IF($B2320="","",RIGHT($G2320*1000+200+COUNTIF($G$2:$G2320,$G2320),9))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 x14ac:dyDescent="0.45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IF($B2321="","",RIGHT($G2321*1000+200+COUNTIF($G$2:$G2321,$G2321),9))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 x14ac:dyDescent="0.45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IF($B2322="","",RIGHT($G2322*1000+200+COUNTIF($G$2:$G2322,$G2322),9))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 x14ac:dyDescent="0.45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IF($B2323="","",RIGHT($G2323*1000+200+COUNTIF($G$2:$G2323,$G2323),9))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 x14ac:dyDescent="0.45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IF($B2324="","",RIGHT($G2324*1000+200+COUNTIF($G$2:$G2324,$G2324),9))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 x14ac:dyDescent="0.45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IF($B2325="","",RIGHT($G2325*1000+200+COUNTIF($G$2:$G2325,$G2325),9))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 x14ac:dyDescent="0.45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IF($B2326="","",RIGHT($G2326*1000+200+COUNTIF($G$2:$G2326,$G2326),9))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 x14ac:dyDescent="0.45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IF($B2327="","",RIGHT($G2327*1000+200+COUNTIF($G$2:$G2327,$G2327),9))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 x14ac:dyDescent="0.45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IF($B2328="","",RIGHT($G2328*1000+200+COUNTIF($G$2:$G2328,$G2328),9))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 x14ac:dyDescent="0.45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IF($B2329="","",RIGHT($G2329*1000+200+COUNTIF($G$2:$G2329,$G2329),9))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 x14ac:dyDescent="0.45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IF($B2330="","",RIGHT($G2330*1000+200+COUNTIF($G$2:$G2330,$G2330),9))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 x14ac:dyDescent="0.45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IF($B2331="","",RIGHT($G2331*1000+200+COUNTIF($G$2:$G2331,$G2331),9))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 x14ac:dyDescent="0.45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IF($B2332="","",RIGHT($G2332*1000+200+COUNTIF($G$2:$G2332,$G2332),9))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 x14ac:dyDescent="0.45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IF($B2333="","",RIGHT($G2333*1000+200+COUNTIF($G$2:$G2333,$G2333),9))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 x14ac:dyDescent="0.45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IF($B2334="","",RIGHT($G2334*1000+200+COUNTIF($G$2:$G2334,$G2334),9))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 x14ac:dyDescent="0.45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IF($B2335="","",RIGHT($G2335*1000+200+COUNTIF($G$2:$G2335,$G2335),9))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 x14ac:dyDescent="0.45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IF($B2336="","",RIGHT($G2336*1000+200+COUNTIF($G$2:$G2336,$G2336),9))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 x14ac:dyDescent="0.45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IF($B2337="","",RIGHT($G2337*1000+200+COUNTIF($G$2:$G2337,$G2337),9))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 x14ac:dyDescent="0.45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IF($B2338="","",RIGHT($G2338*1000+200+COUNTIF($G$2:$G2338,$G2338),9))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 x14ac:dyDescent="0.45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IF($B2339="","",RIGHT($G2339*1000+200+COUNTIF($G$2:$G2339,$G2339),9))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 x14ac:dyDescent="0.45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IF($B2340="","",RIGHT($G2340*1000+200+COUNTIF($G$2:$G2340,$G2340),9))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 x14ac:dyDescent="0.45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IF($B2341="","",RIGHT($G2341*1000+200+COUNTIF($G$2:$G2341,$G2341),9))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 x14ac:dyDescent="0.45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IF($B2342="","",RIGHT($G2342*1000+200+COUNTIF($G$2:$G2342,$G2342),9))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 x14ac:dyDescent="0.45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IF($B2343="","",RIGHT($G2343*1000+200+COUNTIF($G$2:$G2343,$G2343),9))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 x14ac:dyDescent="0.45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IF($B2344="","",RIGHT($G2344*1000+200+COUNTIF($G$2:$G2344,$G2344),9))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 x14ac:dyDescent="0.45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IF($B2345="","",RIGHT($G2345*1000+200+COUNTIF($G$2:$G2345,$G2345),9))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 x14ac:dyDescent="0.45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IF($B2346="","",RIGHT($G2346*1000+200+COUNTIF($G$2:$G2346,$G2346),9))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 x14ac:dyDescent="0.45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IF($B2347="","",RIGHT($G2347*1000+200+COUNTIF($G$2:$G2347,$G2347),9))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 x14ac:dyDescent="0.45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IF($B2348="","",RIGHT($G2348*1000+200+COUNTIF($G$2:$G2348,$G2348),9))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 x14ac:dyDescent="0.45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IF($B2349="","",RIGHT($G2349*1000+200+COUNTIF($G$2:$G2349,$G2349),9))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 x14ac:dyDescent="0.45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IF($B2350="","",RIGHT($G2350*1000+200+COUNTIF($G$2:$G2350,$G2350),9))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 x14ac:dyDescent="0.45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IF($B2351="","",RIGHT($G2351*1000+200+COUNTIF($G$2:$G2351,$G2351),9))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 x14ac:dyDescent="0.45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IF($B2352="","",RIGHT($G2352*1000+200+COUNTIF($G$2:$G2352,$G2352),9))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 x14ac:dyDescent="0.45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IF($B2353="","",RIGHT($G2353*1000+200+COUNTIF($G$2:$G2353,$G2353),9))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 x14ac:dyDescent="0.45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IF($B2354="","",RIGHT($G2354*1000+200+COUNTIF($G$2:$G2354,$G2354),9))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 x14ac:dyDescent="0.45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IF($B2355="","",RIGHT($G2355*1000+200+COUNTIF($G$2:$G2355,$G2355),9))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 x14ac:dyDescent="0.45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IF($B2356="","",RIGHT($G2356*1000+200+COUNTIF($G$2:$G2356,$G2356),9))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 x14ac:dyDescent="0.45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IF($B2357="","",RIGHT($G2357*1000+200+COUNTIF($G$2:$G2357,$G2357),9))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 x14ac:dyDescent="0.45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IF($B2358="","",RIGHT($G2358*1000+200+COUNTIF($G$2:$G2358,$G2358),9))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 x14ac:dyDescent="0.45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IF($B2359="","",RIGHT($G2359*1000+200+COUNTIF($G$2:$G2359,$G2359),9))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 x14ac:dyDescent="0.45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IF($B2360="","",RIGHT($G2360*1000+200+COUNTIF($G$2:$G2360,$G2360),9))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 x14ac:dyDescent="0.45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IF($B2361="","",RIGHT($G2361*1000+200+COUNTIF($G$2:$G2361,$G2361),9))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 x14ac:dyDescent="0.45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IF($B2362="","",RIGHT($G2362*1000+200+COUNTIF($G$2:$G2362,$G2362),9))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 x14ac:dyDescent="0.45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IF($B2363="","",RIGHT($G2363*1000+200+COUNTIF($G$2:$G2363,$G2363),9))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 x14ac:dyDescent="0.45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IF($B2364="","",RIGHT($G2364*1000+200+COUNTIF($G$2:$G2364,$G2364),9))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 x14ac:dyDescent="0.45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IF($B2365="","",RIGHT($G2365*1000+200+COUNTIF($G$2:$G2365,$G2365),9))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 x14ac:dyDescent="0.45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IF($B2366="","",RIGHT($G2366*1000+200+COUNTIF($G$2:$G2366,$G2366),9))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 x14ac:dyDescent="0.45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IF($B2367="","",RIGHT($G2367*1000+200+COUNTIF($G$2:$G2367,$G2367),9))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 x14ac:dyDescent="0.45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IF($B2368="","",RIGHT($G2368*1000+200+COUNTIF($G$2:$G2368,$G2368),9))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 x14ac:dyDescent="0.45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IF($B2369="","",RIGHT($G2369*1000+200+COUNTIF($G$2:$G2369,$G2369),9))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 x14ac:dyDescent="0.45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IF($B2370="","",RIGHT($G2370*1000+200+COUNTIF($G$2:$G2370,$G2370),9))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 x14ac:dyDescent="0.45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IF($B2371="","",RIGHT($G2371*1000+200+COUNTIF($G$2:$G2371,$G2371),9))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 x14ac:dyDescent="0.45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IF($B2372="","",RIGHT($G2372*1000+200+COUNTIF($G$2:$G2372,$G2372),9))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 x14ac:dyDescent="0.45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IF($B2373="","",RIGHT($G2373*1000+200+COUNTIF($G$2:$G2373,$G2373),9))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 x14ac:dyDescent="0.45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IF($B2374="","",RIGHT($G2374*1000+200+COUNTIF($G$2:$G2374,$G2374),9))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 x14ac:dyDescent="0.45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IF($B2375="","",RIGHT($G2375*1000+200+COUNTIF($G$2:$G2375,$G2375),9))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 x14ac:dyDescent="0.45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IF($B2376="","",RIGHT($G2376*1000+200+COUNTIF($G$2:$G2376,$G2376),9))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 x14ac:dyDescent="0.45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IF($B2377="","",RIGHT($G2377*1000+200+COUNTIF($G$2:$G2377,$G2377),9))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 x14ac:dyDescent="0.45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IF($B2378="","",RIGHT($G2378*1000+200+COUNTIF($G$2:$G2378,$G2378),9))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 x14ac:dyDescent="0.45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IF($B2379="","",RIGHT($G2379*1000+200+COUNTIF($G$2:$G2379,$G2379),9))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 x14ac:dyDescent="0.45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IF($B2380="","",RIGHT($G2380*1000+200+COUNTIF($G$2:$G2380,$G2380),9))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 x14ac:dyDescent="0.45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IF($B2381="","",RIGHT($G2381*1000+200+COUNTIF($G$2:$G2381,$G2381),9))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 x14ac:dyDescent="0.45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IF($B2382="","",RIGHT($G2382*1000+200+COUNTIF($G$2:$G2382,$G2382),9))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 x14ac:dyDescent="0.45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IF($B2383="","",RIGHT($G2383*1000+200+COUNTIF($G$2:$G2383,$G2383),9))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 x14ac:dyDescent="0.45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IF($B2384="","",RIGHT($G2384*1000+200+COUNTIF($G$2:$G2384,$G2384),9))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 x14ac:dyDescent="0.45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IF($B2385="","",RIGHT($G2385*1000+200+COUNTIF($G$2:$G2385,$G2385),9))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 x14ac:dyDescent="0.45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IF($B2386="","",RIGHT($G2386*1000+200+COUNTIF($G$2:$G2386,$G2386),9))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 x14ac:dyDescent="0.45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IF($B2387="","",RIGHT($G2387*1000+200+COUNTIF($G$2:$G2387,$G2387),9))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 x14ac:dyDescent="0.45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IF($B2388="","",RIGHT($G2388*1000+200+COUNTIF($G$2:$G2388,$G2388),9))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 x14ac:dyDescent="0.45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IF($B2389="","",RIGHT($G2389*1000+200+COUNTIF($G$2:$G2389,$G2389),9))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 x14ac:dyDescent="0.45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IF($B2390="","",RIGHT($G2390*1000+200+COUNTIF($G$2:$G2390,$G2390),9))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 x14ac:dyDescent="0.45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IF($B2391="","",RIGHT($G2391*1000+200+COUNTIF($G$2:$G2391,$G2391),9))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 x14ac:dyDescent="0.45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IF($B2392="","",RIGHT($G2392*1000+200+COUNTIF($G$2:$G2392,$G2392),9))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 x14ac:dyDescent="0.45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IF($B2393="","",RIGHT($G2393*1000+200+COUNTIF($G$2:$G2393,$G2393),9))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 x14ac:dyDescent="0.45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IF($B2394="","",RIGHT($G2394*1000+200+COUNTIF($G$2:$G2394,$G2394),9))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 x14ac:dyDescent="0.45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IF($B2395="","",RIGHT($G2395*1000+200+COUNTIF($G$2:$G2395,$G2395),9))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 x14ac:dyDescent="0.45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IF($B2396="","",RIGHT($G2396*1000+200+COUNTIF($G$2:$G2396,$G2396),9))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 x14ac:dyDescent="0.45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IF($B2397="","",RIGHT($G2397*1000+200+COUNTIF($G$2:$G2397,$G2397),9))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 x14ac:dyDescent="0.45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IF($B2398="","",RIGHT($G2398*1000+200+COUNTIF($G$2:$G2398,$G2398),9))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 x14ac:dyDescent="0.45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IF($B2399="","",RIGHT($G2399*1000+200+COUNTIF($G$2:$G2399,$G2399),9))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 x14ac:dyDescent="0.45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IF($B2400="","",RIGHT($G2400*1000+200+COUNTIF($G$2:$G2400,$G2400),9))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 x14ac:dyDescent="0.45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IF($B2401="","",RIGHT($G2401*1000+200+COUNTIF($G$2:$G2401,$G2401),9))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 x14ac:dyDescent="0.45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IF($B2402="","",RIGHT($G2402*1000+200+COUNTIF($G$2:$G2402,$G2402),9))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 x14ac:dyDescent="0.45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IF($B2403="","",RIGHT($G2403*1000+200+COUNTIF($G$2:$G2403,$G2403),9))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 x14ac:dyDescent="0.45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IF($B2404="","",RIGHT($G2404*1000+200+COUNTIF($G$2:$G2404,$G2404),9))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 x14ac:dyDescent="0.45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IF($B2405="","",RIGHT($G2405*1000+200+COUNTIF($G$2:$G2405,$G2405),9))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 x14ac:dyDescent="0.45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IF($B2406="","",RIGHT($G2406*1000+200+COUNTIF($G$2:$G2406,$G2406),9))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 x14ac:dyDescent="0.45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IF($B2407="","",RIGHT($G2407*1000+200+COUNTIF($G$2:$G2407,$G2407),9))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 x14ac:dyDescent="0.45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IF($B2408="","",RIGHT($G2408*1000+200+COUNTIF($G$2:$G2408,$G2408),9))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 x14ac:dyDescent="0.45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IF($B2409="","",RIGHT($G2409*1000+200+COUNTIF($G$2:$G2409,$G2409),9))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 x14ac:dyDescent="0.45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IF($B2410="","",RIGHT($G2410*1000+200+COUNTIF($G$2:$G2410,$G2410),9))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 x14ac:dyDescent="0.45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IF($B2411="","",RIGHT($G2411*1000+200+COUNTIF($G$2:$G2411,$G2411),9))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 x14ac:dyDescent="0.45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IF($B2412="","",RIGHT($G2412*1000+200+COUNTIF($G$2:$G2412,$G2412),9))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 x14ac:dyDescent="0.45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IF($B2413="","",RIGHT($G2413*1000+200+COUNTIF($G$2:$G2413,$G2413),9))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 x14ac:dyDescent="0.45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IF($B2414="","",RIGHT($G2414*1000+200+COUNTIF($G$2:$G2414,$G2414),9))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 x14ac:dyDescent="0.45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IF($B2415="","",RIGHT($G2415*1000+200+COUNTIF($G$2:$G2415,$G2415),9))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 x14ac:dyDescent="0.45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IF($B2416="","",RIGHT($G2416*1000+200+COUNTIF($G$2:$G2416,$G2416),9))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 x14ac:dyDescent="0.45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IF($B2417="","",RIGHT($G2417*1000+200+COUNTIF($G$2:$G2417,$G2417),9))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 x14ac:dyDescent="0.45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IF($B2418="","",RIGHT($G2418*1000+200+COUNTIF($G$2:$G2418,$G2418),9))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 x14ac:dyDescent="0.45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IF($B2419="","",RIGHT($G2419*1000+200+COUNTIF($G$2:$G2419,$G2419),9))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 x14ac:dyDescent="0.45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IF($B2420="","",RIGHT($G2420*1000+200+COUNTIF($G$2:$G2420,$G2420),9))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 x14ac:dyDescent="0.45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IF($B2421="","",RIGHT($G2421*1000+200+COUNTIF($G$2:$G2421,$G2421),9))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 x14ac:dyDescent="0.45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IF($B2422="","",RIGHT($G2422*1000+200+COUNTIF($G$2:$G2422,$G2422),9))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 x14ac:dyDescent="0.45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IF($B2423="","",RIGHT($G2423*1000+200+COUNTIF($G$2:$G2423,$G2423),9))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 x14ac:dyDescent="0.45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IF($B2424="","",RIGHT($G2424*1000+200+COUNTIF($G$2:$G2424,$G2424),9))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 x14ac:dyDescent="0.45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IF($B2425="","",RIGHT($G2425*1000+200+COUNTIF($G$2:$G2425,$G2425),9))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 x14ac:dyDescent="0.45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IF($B2426="","",RIGHT($G2426*1000+200+COUNTIF($G$2:$G2426,$G2426),9))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 x14ac:dyDescent="0.45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IF($B2427="","",RIGHT($G2427*1000+200+COUNTIF($G$2:$G2427,$G2427),9))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 x14ac:dyDescent="0.45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IF($B2428="","",RIGHT($G2428*1000+200+COUNTIF($G$2:$G2428,$G2428),9))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 x14ac:dyDescent="0.45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IF($B2429="","",RIGHT($G2429*1000+200+COUNTIF($G$2:$G2429,$G2429),9))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 x14ac:dyDescent="0.45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IF($B2430="","",RIGHT($G2430*1000+200+COUNTIF($G$2:$G2430,$G2430),9))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 x14ac:dyDescent="0.45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IF($B2431="","",RIGHT($G2431*1000+200+COUNTIF($G$2:$G2431,$G2431),9))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 x14ac:dyDescent="0.45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IF($B2432="","",RIGHT($G2432*1000+200+COUNTIF($G$2:$G2432,$G2432),9))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 x14ac:dyDescent="0.45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IF($B2433="","",RIGHT($G2433*1000+200+COUNTIF($G$2:$G2433,$G2433),9))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 x14ac:dyDescent="0.45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IF($B2434="","",RIGHT($G2434*1000+200+COUNTIF($G$2:$G2434,$G2434),9))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 x14ac:dyDescent="0.45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IF($B2435="","",RIGHT($G2435*1000+200+COUNTIF($G$2:$G2435,$G2435),9))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 x14ac:dyDescent="0.45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IF($B2436="","",RIGHT($G2436*1000+200+COUNTIF($G$2:$G2436,$G2436),9))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 x14ac:dyDescent="0.45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IF($B2437="","",RIGHT($G2437*1000+200+COUNTIF($G$2:$G2437,$G2437),9))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 x14ac:dyDescent="0.45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IF($B2438="","",RIGHT($G2438*1000+200+COUNTIF($G$2:$G2438,$G2438),9))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 x14ac:dyDescent="0.45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IF($B2439="","",RIGHT($G2439*1000+200+COUNTIF($G$2:$G2439,$G2439),9))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 x14ac:dyDescent="0.45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IF($B2440="","",RIGHT($G2440*1000+200+COUNTIF($G$2:$G2440,$G2440),9))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 x14ac:dyDescent="0.45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IF($B2441="","",RIGHT($G2441*1000+200+COUNTIF($G$2:$G2441,$G2441),9))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 x14ac:dyDescent="0.45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IF($B2442="","",RIGHT($G2442*1000+200+COUNTIF($G$2:$G2442,$G2442),9))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 x14ac:dyDescent="0.45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IF($B2443="","",RIGHT($G2443*1000+200+COUNTIF($G$2:$G2443,$G2443),9))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 x14ac:dyDescent="0.45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IF($B2444="","",RIGHT($G2444*1000+200+COUNTIF($G$2:$G2444,$G2444),9))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 x14ac:dyDescent="0.45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IF($B2445="","",RIGHT($G2445*1000+200+COUNTIF($G$2:$G2445,$G2445),9))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 x14ac:dyDescent="0.45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IF($B2446="","",RIGHT($G2446*1000+200+COUNTIF($G$2:$G2446,$G2446),9))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 x14ac:dyDescent="0.45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IF($B2447="","",RIGHT($G2447*1000+200+COUNTIF($G$2:$G2447,$G2447),9))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 x14ac:dyDescent="0.45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IF($B2448="","",RIGHT($G2448*1000+200+COUNTIF($G$2:$G2448,$G2448),9))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 x14ac:dyDescent="0.45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IF($B2449="","",RIGHT($G2449*1000+200+COUNTIF($G$2:$G2449,$G2449),9))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 x14ac:dyDescent="0.45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IF($B2450="","",RIGHT($G2450*1000+200+COUNTIF($G$2:$G2450,$G2450),9))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 x14ac:dyDescent="0.45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IF($B2451="","",RIGHT($G2451*1000+200+COUNTIF($G$2:$G2451,$G2451),9))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 x14ac:dyDescent="0.45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IF($B2452="","",RIGHT($G2452*1000+200+COUNTIF($G$2:$G2452,$G2452),9))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 x14ac:dyDescent="0.45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IF($B2453="","",RIGHT($G2453*1000+200+COUNTIF($G$2:$G2453,$G2453),9))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 x14ac:dyDescent="0.45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IF($B2454="","",RIGHT($G2454*1000+200+COUNTIF($G$2:$G2454,$G2454),9))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 x14ac:dyDescent="0.45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IF($B2455="","",RIGHT($G2455*1000+200+COUNTIF($G$2:$G2455,$G2455),9))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 x14ac:dyDescent="0.45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IF($B2456="","",RIGHT($G2456*1000+200+COUNTIF($G$2:$G2456,$G2456),9))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 x14ac:dyDescent="0.45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IF($B2457="","",RIGHT($G2457*1000+200+COUNTIF($G$2:$G2457,$G2457),9))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 x14ac:dyDescent="0.45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IF($B2458="","",RIGHT($G2458*1000+200+COUNTIF($G$2:$G2458,$G2458),9))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 x14ac:dyDescent="0.45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IF($B2459="","",RIGHT($G2459*1000+200+COUNTIF($G$2:$G2459,$G2459),9))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 x14ac:dyDescent="0.45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IF($B2460="","",RIGHT($G2460*1000+200+COUNTIF($G$2:$G2460,$G2460),9))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 x14ac:dyDescent="0.45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IF($B2461="","",RIGHT($G2461*1000+200+COUNTIF($G$2:$G2461,$G2461),9))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 x14ac:dyDescent="0.45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IF($B2462="","",RIGHT($G2462*1000+200+COUNTIF($G$2:$G2462,$G2462),9))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 x14ac:dyDescent="0.45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IF($B2463="","",RIGHT($G2463*1000+200+COUNTIF($G$2:$G2463,$G2463),9))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 x14ac:dyDescent="0.45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IF($B2464="","",RIGHT($G2464*1000+200+COUNTIF($G$2:$G2464,$G2464),9))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 x14ac:dyDescent="0.45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IF($B2465="","",RIGHT($G2465*1000+200+COUNTIF($G$2:$G2465,$G2465),9))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 x14ac:dyDescent="0.45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IF($B2466="","",RIGHT($G2466*1000+200+COUNTIF($G$2:$G2466,$G2466),9))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 x14ac:dyDescent="0.45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IF($B2467="","",RIGHT($G2467*1000+200+COUNTIF($G$2:$G2467,$G2467),9))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 x14ac:dyDescent="0.45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IF($B2468="","",RIGHT($G2468*1000+200+COUNTIF($G$2:$G2468,$G2468),9))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 x14ac:dyDescent="0.45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IF($B2469="","",RIGHT($G2469*1000+200+COUNTIF($G$2:$G2469,$G2469),9))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 x14ac:dyDescent="0.45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IF($B2470="","",RIGHT($G2470*1000+200+COUNTIF($G$2:$G2470,$G2470),9))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 x14ac:dyDescent="0.45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IF($B2471="","",RIGHT($G2471*1000+200+COUNTIF($G$2:$G2471,$G2471),9))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 x14ac:dyDescent="0.45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IF($B2472="","",RIGHT($G2472*1000+200+COUNTIF($G$2:$G2472,$G2472),9))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 x14ac:dyDescent="0.45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IF($B2473="","",RIGHT($G2473*1000+200+COUNTIF($G$2:$G2473,$G2473),9))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 x14ac:dyDescent="0.45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IF($B2474="","",RIGHT($G2474*1000+200+COUNTIF($G$2:$G2474,$G2474),9))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 x14ac:dyDescent="0.45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IF($B2475="","",RIGHT($G2475*1000+200+COUNTIF($G$2:$G2475,$G2475),9))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 x14ac:dyDescent="0.45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IF($B2476="","",RIGHT($G2476*1000+200+COUNTIF($G$2:$G2476,$G2476),9))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 x14ac:dyDescent="0.45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IF($B2477="","",RIGHT($G2477*1000+200+COUNTIF($G$2:$G2477,$G2477),9))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 x14ac:dyDescent="0.45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IF($B2478="","",RIGHT($G2478*1000+200+COUNTIF($G$2:$G2478,$G2478),9))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 x14ac:dyDescent="0.45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IF($B2479="","",RIGHT($G2479*1000+200+COUNTIF($G$2:$G2479,$G2479),9))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 x14ac:dyDescent="0.45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IF($B2480="","",RIGHT($G2480*1000+200+COUNTIF($G$2:$G2480,$G2480),9))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 x14ac:dyDescent="0.45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IF($B2481="","",RIGHT($G2481*1000+200+COUNTIF($G$2:$G2481,$G2481),9))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 x14ac:dyDescent="0.45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IF($B2482="","",RIGHT($G2482*1000+200+COUNTIF($G$2:$G2482,$G2482),9))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 x14ac:dyDescent="0.45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IF($B2483="","",RIGHT($G2483*1000+200+COUNTIF($G$2:$G2483,$G2483),9))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 x14ac:dyDescent="0.45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IF($B2484="","",RIGHT($G2484*1000+200+COUNTIF($G$2:$G2484,$G2484),9))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 x14ac:dyDescent="0.45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IF($B2485="","",RIGHT($G2485*1000+200+COUNTIF($G$2:$G2485,$G2485),9))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 x14ac:dyDescent="0.45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IF($B2486="","",RIGHT($G2486*1000+200+COUNTIF($G$2:$G2486,$G2486),9))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 x14ac:dyDescent="0.45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IF($B2487="","",RIGHT($G2487*1000+200+COUNTIF($G$2:$G2487,$G2487),9))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 x14ac:dyDescent="0.45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IF($B2488="","",RIGHT($G2488*1000+200+COUNTIF($G$2:$G2488,$G2488),9))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 x14ac:dyDescent="0.45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IF($B2489="","",RIGHT($G2489*1000+200+COUNTIF($G$2:$G2489,$G2489),9))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 x14ac:dyDescent="0.45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IF($B2490="","",RIGHT($G2490*1000+200+COUNTIF($G$2:$G2490,$G2490),9))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 x14ac:dyDescent="0.45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IF($B2491="","",RIGHT($G2491*1000+200+COUNTIF($G$2:$G2491,$G2491),9))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 x14ac:dyDescent="0.45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IF($B2492="","",RIGHT($G2492*1000+200+COUNTIF($G$2:$G2492,$G2492),9))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 x14ac:dyDescent="0.45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IF($B2493="","",RIGHT($G2493*1000+200+COUNTIF($G$2:$G2493,$G2493),9))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 x14ac:dyDescent="0.45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IF($B2494="","",RIGHT($G2494*1000+200+COUNTIF($G$2:$G2494,$G2494),9))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 x14ac:dyDescent="0.45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IF($B2495="","",RIGHT($G2495*1000+200+COUNTIF($G$2:$G2495,$G2495),9))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 x14ac:dyDescent="0.45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IF($B2496="","",RIGHT($G2496*1000+200+COUNTIF($G$2:$G2496,$G2496),9))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 x14ac:dyDescent="0.45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IF($B2497="","",RIGHT($G2497*1000+200+COUNTIF($G$2:$G2497,$G2497),9))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 x14ac:dyDescent="0.45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IF($B2498="","",RIGHT($G2498*1000+200+COUNTIF($G$2:$G2498,$G2498),9))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 x14ac:dyDescent="0.45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IF($B2499="","",RIGHT($G2499*1000+200+COUNTIF($G$2:$G2499,$G2499),9))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 x14ac:dyDescent="0.45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IF($B2500="","",RIGHT($G2500*1000+200+COUNTIF($G$2:$G2500,$G2500),9))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 x14ac:dyDescent="0.45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IF($B2501="","",RIGHT($G2501*1000+200+COUNTIF($G$2:$G2501,$G2501),9))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 x14ac:dyDescent="0.45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IF($B2502="","",RIGHT($G2502*1000+200+COUNTIF($G$2:$G2502,$G2502),9))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 x14ac:dyDescent="0.45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IF($B2503="","",RIGHT($G2503*1000+200+COUNTIF($G$2:$G2503,$G2503),9))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 x14ac:dyDescent="0.45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IF($B2504="","",RIGHT($G2504*1000+200+COUNTIF($G$2:$G2504,$G2504),9))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 x14ac:dyDescent="0.45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IF($B2505="","",RIGHT($G2505*1000+200+COUNTIF($G$2:$G2505,$G2505),9))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 x14ac:dyDescent="0.45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IF($B2506="","",RIGHT($G2506*1000+200+COUNTIF($G$2:$G2506,$G2506),9))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 x14ac:dyDescent="0.45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IF($B2507="","",RIGHT($G2507*1000+200+COUNTIF($G$2:$G2507,$G2507),9))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 x14ac:dyDescent="0.45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IF($B2508="","",RIGHT($G2508*1000+200+COUNTIF($G$2:$G2508,$G2508),9))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 x14ac:dyDescent="0.45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IF($B2509="","",RIGHT($G2509*1000+200+COUNTIF($G$2:$G2509,$G2509),9))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 x14ac:dyDescent="0.45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IF($B2510="","",RIGHT($G2510*1000+200+COUNTIF($G$2:$G2510,$G2510),9))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 x14ac:dyDescent="0.45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IF($B2511="","",RIGHT($G2511*1000+200+COUNTIF($G$2:$G2511,$G2511),9))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 x14ac:dyDescent="0.45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IF($B2512="","",RIGHT($G2512*1000+200+COUNTIF($G$2:$G2512,$G2512),9))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 x14ac:dyDescent="0.45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IF($B2513="","",RIGHT($G2513*1000+200+COUNTIF($G$2:$G2513,$G2513),9))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 x14ac:dyDescent="0.45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IF($B2514="","",RIGHT($G2514*1000+200+COUNTIF($G$2:$G2514,$G2514),9))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 x14ac:dyDescent="0.45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IF($B2515="","",RIGHT($G2515*1000+200+COUNTIF($G$2:$G2515,$G2515),9))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 x14ac:dyDescent="0.45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IF($B2516="","",RIGHT($G2516*1000+200+COUNTIF($G$2:$G2516,$G2516),9))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 x14ac:dyDescent="0.45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IF($B2517="","",RIGHT($G2517*1000+200+COUNTIF($G$2:$G2517,$G2517),9))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 x14ac:dyDescent="0.45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IF($B2518="","",RIGHT($G2518*1000+200+COUNTIF($G$2:$G2518,$G2518),9))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 x14ac:dyDescent="0.45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IF($B2519="","",RIGHT($G2519*1000+200+COUNTIF($G$2:$G2519,$G2519),9))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 x14ac:dyDescent="0.45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IF($B2520="","",RIGHT($G2520*1000+200+COUNTIF($G$2:$G2520,$G2520),9))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 x14ac:dyDescent="0.45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IF($B2521="","",RIGHT($G2521*1000+200+COUNTIF($G$2:$G2521,$G2521),9))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 x14ac:dyDescent="0.45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IF($B2522="","",RIGHT($G2522*1000+200+COUNTIF($G$2:$G2522,$G2522),9))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 x14ac:dyDescent="0.45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IF($B2523="","",RIGHT($G2523*1000+200+COUNTIF($G$2:$G2523,$G2523),9))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 x14ac:dyDescent="0.45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IF($B2524="","",RIGHT($G2524*1000+200+COUNTIF($G$2:$G2524,$G2524),9))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 x14ac:dyDescent="0.45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IF($B2525="","",RIGHT($G2525*1000+200+COUNTIF($G$2:$G2525,$G2525),9))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 x14ac:dyDescent="0.45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IF($B2526="","",RIGHT($G2526*1000+200+COUNTIF($G$2:$G2526,$G2526),9))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 x14ac:dyDescent="0.45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IF($B2527="","",RIGHT($G2527*1000+200+COUNTIF($G$2:$G2527,$G2527),9))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 x14ac:dyDescent="0.45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IF($B2528="","",RIGHT($G2528*1000+200+COUNTIF($G$2:$G2528,$G2528),9))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 x14ac:dyDescent="0.45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IF($B2529="","",RIGHT($G2529*1000+200+COUNTIF($G$2:$G2529,$G2529),9))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 x14ac:dyDescent="0.45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IF($B2530="","",RIGHT($G2530*1000+200+COUNTIF($G$2:$G2530,$G2530),9))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 x14ac:dyDescent="0.45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IF($B2531="","",RIGHT($G2531*1000+200+COUNTIF($G$2:$G2531,$G2531),9))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 x14ac:dyDescent="0.45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IF($B2532="","",RIGHT($G2532*1000+200+COUNTIF($G$2:$G2532,$G2532),9))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 x14ac:dyDescent="0.45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IF($B2533="","",RIGHT($G2533*1000+200+COUNTIF($G$2:$G2533,$G2533),9))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 x14ac:dyDescent="0.45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IF($B2534="","",RIGHT($G2534*1000+200+COUNTIF($G$2:$G2534,$G2534),9))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 x14ac:dyDescent="0.45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IF($B2535="","",RIGHT($G2535*1000+200+COUNTIF($G$2:$G2535,$G2535),9))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 x14ac:dyDescent="0.45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IF($B2536="","",RIGHT($G2536*1000+200+COUNTIF($G$2:$G2536,$G2536),9))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 x14ac:dyDescent="0.45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IF($B2537="","",RIGHT($G2537*1000+200+COUNTIF($G$2:$G2537,$G2537),9))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 x14ac:dyDescent="0.45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IF($B2538="","",RIGHT($G2538*1000+200+COUNTIF($G$2:$G2538,$G2538),9))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 x14ac:dyDescent="0.45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IF($B2539="","",RIGHT($G2539*1000+200+COUNTIF($G$2:$G2539,$G2539),9))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 x14ac:dyDescent="0.45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IF($B2540="","",RIGHT($G2540*1000+200+COUNTIF($G$2:$G2540,$G2540),9))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 x14ac:dyDescent="0.45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IF($B2541="","",RIGHT($G2541*1000+200+COUNTIF($G$2:$G2541,$G2541),9))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 x14ac:dyDescent="0.45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IF($B2542="","",RIGHT($G2542*1000+200+COUNTIF($G$2:$G2542,$G2542),9))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 x14ac:dyDescent="0.45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IF($B2543="","",RIGHT($G2543*1000+200+COUNTIF($G$2:$G2543,$G2543),9))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 x14ac:dyDescent="0.45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IF($B2544="","",RIGHT($G2544*1000+200+COUNTIF($G$2:$G2544,$G2544),9))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 x14ac:dyDescent="0.45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IF($B2545="","",RIGHT($G2545*1000+200+COUNTIF($G$2:$G2545,$G2545),9))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 x14ac:dyDescent="0.45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IF($B2546="","",RIGHT($G2546*1000+200+COUNTIF($G$2:$G2546,$G2546),9))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 x14ac:dyDescent="0.45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IF($B2547="","",RIGHT($G2547*1000+200+COUNTIF($G$2:$G2547,$G2547),9))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 x14ac:dyDescent="0.45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IF($B2548="","",RIGHT($G2548*1000+200+COUNTIF($G$2:$G2548,$G2548),9))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 x14ac:dyDescent="0.45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IF($B2549="","",RIGHT($G2549*1000+200+COUNTIF($G$2:$G2549,$G2549),9))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 x14ac:dyDescent="0.45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IF($B2550="","",RIGHT($G2550*1000+200+COUNTIF($G$2:$G2550,$G2550),9))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 x14ac:dyDescent="0.45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IF($B2551="","",RIGHT($G2551*1000+200+COUNTIF($G$2:$G2551,$G2551),9))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 x14ac:dyDescent="0.45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IF($B2552="","",RIGHT($G2552*1000+200+COUNTIF($G$2:$G2552,$G2552),9))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 x14ac:dyDescent="0.45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IF($B2553="","",RIGHT($G2553*1000+200+COUNTIF($G$2:$G2553,$G2553),9))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 x14ac:dyDescent="0.45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IF($B2554="","",RIGHT($G2554*1000+200+COUNTIF($G$2:$G2554,$G2554),9))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 x14ac:dyDescent="0.45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IF($B2555="","",RIGHT($G2555*1000+200+COUNTIF($G$2:$G2555,$G2555),9))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 x14ac:dyDescent="0.45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IF($B2556="","",RIGHT($G2556*1000+200+COUNTIF($G$2:$G2556,$G2556),9))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 x14ac:dyDescent="0.45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IF($B2557="","",RIGHT($G2557*1000+200+COUNTIF($G$2:$G2557,$G2557),9))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 x14ac:dyDescent="0.45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IF($B2558="","",RIGHT($G2558*1000+200+COUNTIF($G$2:$G2558,$G2558),9))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 x14ac:dyDescent="0.45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IF($B2559="","",RIGHT($G2559*1000+200+COUNTIF($G$2:$G2559,$G2559),9))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 x14ac:dyDescent="0.45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IF($B2560="","",RIGHT($G2560*1000+200+COUNTIF($G$2:$G2560,$G2560),9))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 x14ac:dyDescent="0.45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IF($B2561="","",RIGHT($G2561*1000+200+COUNTIF($G$2:$G2561,$G2561),9))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 x14ac:dyDescent="0.45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IF($B2562="","",RIGHT($G2562*1000+200+COUNTIF($G$2:$G2562,$G2562),9))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 x14ac:dyDescent="0.45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IF($B2563="","",RIGHT($G2563*1000+200+COUNTIF($G$2:$G2563,$G2563),9))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 x14ac:dyDescent="0.45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IF($B2564="","",RIGHT($G2564*1000+200+COUNTIF($G$2:$G2564,$G2564),9))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 x14ac:dyDescent="0.45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IF($B2565="","",RIGHT($G2565*1000+200+COUNTIF($G$2:$G2565,$G2565),9))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 x14ac:dyDescent="0.45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IF($B2566="","",RIGHT($G2566*1000+200+COUNTIF($G$2:$G2566,$G2566),9))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 x14ac:dyDescent="0.45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IF($B2567="","",RIGHT($G2567*1000+200+COUNTIF($G$2:$G2567,$G2567),9))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 x14ac:dyDescent="0.45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IF($B2568="","",RIGHT($G2568*1000+200+COUNTIF($G$2:$G2568,$G2568),9))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 x14ac:dyDescent="0.45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IF($B2569="","",RIGHT($G2569*1000+200+COUNTIF($G$2:$G2569,$G2569),9))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 x14ac:dyDescent="0.45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IF($B2570="","",RIGHT($G2570*1000+200+COUNTIF($G$2:$G2570,$G2570),9))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 x14ac:dyDescent="0.45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IF($B2571="","",RIGHT($G2571*1000+200+COUNTIF($G$2:$G2571,$G2571),9))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 x14ac:dyDescent="0.45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IF($B2572="","",RIGHT($G2572*1000+200+COUNTIF($G$2:$G2572,$G2572),9))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 x14ac:dyDescent="0.45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IF($B2573="","",RIGHT($G2573*1000+200+COUNTIF($G$2:$G2573,$G2573),9))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 x14ac:dyDescent="0.45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IF($B2574="","",RIGHT($G2574*1000+200+COUNTIF($G$2:$G2574,$G2574),9))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 x14ac:dyDescent="0.45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IF($B2575="","",RIGHT($G2575*1000+200+COUNTIF($G$2:$G2575,$G2575),9))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 x14ac:dyDescent="0.45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IF($B2576="","",RIGHT($G2576*1000+200+COUNTIF($G$2:$G2576,$G2576),9))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 x14ac:dyDescent="0.45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IF($B2577="","",RIGHT($G2577*1000+200+COUNTIF($G$2:$G2577,$G2577),9))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 x14ac:dyDescent="0.45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IF($B2578="","",RIGHT($G2578*1000+200+COUNTIF($G$2:$G2578,$G2578),9))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 x14ac:dyDescent="0.45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IF($B2579="","",RIGHT($G2579*1000+200+COUNTIF($G$2:$G2579,$G2579),9))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 x14ac:dyDescent="0.45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IF($B2580="","",RIGHT($G2580*1000+200+COUNTIF($G$2:$G2580,$G2580),9))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 x14ac:dyDescent="0.45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IF($B2581="","",RIGHT($G2581*1000+200+COUNTIF($G$2:$G2581,$G2581),9))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 x14ac:dyDescent="0.45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IF($B2582="","",RIGHT($G2582*1000+200+COUNTIF($G$2:$G2582,$G2582),9))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 x14ac:dyDescent="0.45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IF($B2583="","",RIGHT($G2583*1000+200+COUNTIF($G$2:$G2583,$G2583),9))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 x14ac:dyDescent="0.45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IF($B2584="","",RIGHT($G2584*1000+200+COUNTIF($G$2:$G2584,$G2584),9))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 x14ac:dyDescent="0.45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IF($B2585="","",RIGHT($G2585*1000+200+COUNTIF($G$2:$G2585,$G2585),9))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 x14ac:dyDescent="0.45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IF($B2586="","",RIGHT($G2586*1000+200+COUNTIF($G$2:$G2586,$G2586),9))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 x14ac:dyDescent="0.45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IF($B2587="","",RIGHT($G2587*1000+200+COUNTIF($G$2:$G2587,$G2587),9))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 x14ac:dyDescent="0.45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IF($B2588="","",RIGHT($G2588*1000+200+COUNTIF($G$2:$G2588,$G2588),9))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 x14ac:dyDescent="0.45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IF($B2589="","",RIGHT($G2589*1000+200+COUNTIF($G$2:$G2589,$G2589),9))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 x14ac:dyDescent="0.45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IF($B2590="","",RIGHT($G2590*1000+200+COUNTIF($G$2:$G2590,$G2590),9))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 x14ac:dyDescent="0.45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IF($B2591="","",RIGHT($G2591*1000+200+COUNTIF($G$2:$G2591,$G2591),9))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 x14ac:dyDescent="0.45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IF($B2592="","",RIGHT($G2592*1000+200+COUNTIF($G$2:$G2592,$G2592),9))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 x14ac:dyDescent="0.45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IF($B2593="","",RIGHT($G2593*1000+200+COUNTIF($G$2:$G2593,$G2593),9))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 x14ac:dyDescent="0.45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IF($B2594="","",RIGHT($G2594*1000+200+COUNTIF($G$2:$G2594,$G2594),9))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 x14ac:dyDescent="0.45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IF($B2595="","",RIGHT($G2595*1000+200+COUNTIF($G$2:$G2595,$G2595),9))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 x14ac:dyDescent="0.45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IF($B2596="","",RIGHT($G2596*1000+200+COUNTIF($G$2:$G2596,$G2596),9))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 x14ac:dyDescent="0.45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IF($B2597="","",RIGHT($G2597*1000+200+COUNTIF($G$2:$G2597,$G2597),9))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 x14ac:dyDescent="0.45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IF($B2598="","",RIGHT($G2598*1000+200+COUNTIF($G$2:$G2598,$G2598),9))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 x14ac:dyDescent="0.45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IF($B2599="","",RIGHT($G2599*1000+200+COUNTIF($G$2:$G2599,$G2599),9))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 x14ac:dyDescent="0.45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IF($B2600="","",RIGHT($G2600*1000+200+COUNTIF($G$2:$G2600,$G2600),9))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 x14ac:dyDescent="0.45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IF($B2601="","",RIGHT($G2601*1000+200+COUNTIF($G$2:$G2601,$G2601),9))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 x14ac:dyDescent="0.45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IF($B2602="","",RIGHT($G2602*1000+200+COUNTIF($G$2:$G2602,$G2602),9))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 x14ac:dyDescent="0.45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IF($B2603="","",RIGHT($G2603*1000+200+COUNTIF($G$2:$G2603,$G2603),9))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 x14ac:dyDescent="0.45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IF($B2604="","",RIGHT($G2604*1000+200+COUNTIF($G$2:$G2604,$G2604),9))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 x14ac:dyDescent="0.45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IF($B2605="","",RIGHT($G2605*1000+200+COUNTIF($G$2:$G2605,$G2605),9))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 x14ac:dyDescent="0.45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IF($B2606="","",RIGHT($G2606*1000+200+COUNTIF($G$2:$G2606,$G2606),9))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 x14ac:dyDescent="0.45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IF($B2607="","",RIGHT($G2607*1000+200+COUNTIF($G$2:$G2607,$G2607),9))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 x14ac:dyDescent="0.45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IF($B2608="","",RIGHT($G2608*1000+200+COUNTIF($G$2:$G2608,$G2608),9))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 x14ac:dyDescent="0.45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IF($B2609="","",RIGHT($G2609*1000+200+COUNTIF($G$2:$G2609,$G2609),9))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 x14ac:dyDescent="0.45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IF($B2610="","",RIGHT($G2610*1000+200+COUNTIF($G$2:$G2610,$G2610),9))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 x14ac:dyDescent="0.45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IF($B2611="","",RIGHT($G2611*1000+200+COUNTIF($G$2:$G2611,$G2611),9))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 x14ac:dyDescent="0.45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IF($B2612="","",RIGHT($G2612*1000+200+COUNTIF($G$2:$G2612,$G2612),9))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 x14ac:dyDescent="0.45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IF($B2613="","",RIGHT($G2613*1000+200+COUNTIF($G$2:$G2613,$G2613),9))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 x14ac:dyDescent="0.45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IF($B2614="","",RIGHT($G2614*1000+200+COUNTIF($G$2:$G2614,$G2614),9))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 x14ac:dyDescent="0.45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IF($B2615="","",RIGHT($G2615*1000+200+COUNTIF($G$2:$G2615,$G2615),9))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 x14ac:dyDescent="0.45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IF($B2616="","",RIGHT($G2616*1000+200+COUNTIF($G$2:$G2616,$G2616),9))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 x14ac:dyDescent="0.45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IF($B2617="","",RIGHT($G2617*1000+200+COUNTIF($G$2:$G2617,$G2617),9))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 x14ac:dyDescent="0.45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IF($B2618="","",RIGHT($G2618*1000+200+COUNTIF($G$2:$G2618,$G2618),9))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 x14ac:dyDescent="0.45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IF($B2619="","",RIGHT($G2619*1000+200+COUNTIF($G$2:$G2619,$G2619),9))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 x14ac:dyDescent="0.45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IF($B2620="","",RIGHT($G2620*1000+200+COUNTIF($G$2:$G2620,$G2620),9))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 x14ac:dyDescent="0.45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IF($B2621="","",RIGHT($G2621*1000+200+COUNTIF($G$2:$G2621,$G2621),9))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 x14ac:dyDescent="0.45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IF($B2622="","",RIGHT($G2622*1000+200+COUNTIF($G$2:$G2622,$G2622),9))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 x14ac:dyDescent="0.45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IF($B2623="","",RIGHT($G2623*1000+200+COUNTIF($G$2:$G2623,$G2623),9))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 x14ac:dyDescent="0.45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IF($B2624="","",RIGHT($G2624*1000+200+COUNTIF($G$2:$G2624,$G2624),9))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 x14ac:dyDescent="0.45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IF($B2625="","",RIGHT($G2625*1000+200+COUNTIF($G$2:$G2625,$G2625),9))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 x14ac:dyDescent="0.45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IF($B2626="","",RIGHT($G2626*1000+200+COUNTIF($G$2:$G2626,$G2626),9))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 x14ac:dyDescent="0.45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IF($B2627="","",RIGHT($G2627*1000+200+COUNTIF($G$2:$G2627,$G2627),9))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 x14ac:dyDescent="0.45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IF($B2628="","",RIGHT($G2628*1000+200+COUNTIF($G$2:$G2628,$G2628),9))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 x14ac:dyDescent="0.45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IF($B2629="","",RIGHT($G2629*1000+200+COUNTIF($G$2:$G2629,$G2629),9))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 x14ac:dyDescent="0.45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IF($B2630="","",RIGHT($G2630*1000+200+COUNTIF($G$2:$G2630,$G2630),9))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 x14ac:dyDescent="0.45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IF($B2631="","",RIGHT($G2631*1000+200+COUNTIF($G$2:$G2631,$G2631),9))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 x14ac:dyDescent="0.45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IF($B2632="","",RIGHT($G2632*1000+200+COUNTIF($G$2:$G2632,$G2632),9))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 x14ac:dyDescent="0.45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IF($B2633="","",RIGHT($G2633*1000+200+COUNTIF($G$2:$G2633,$G2633),9))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 x14ac:dyDescent="0.45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IF($B2634="","",RIGHT($G2634*1000+200+COUNTIF($G$2:$G2634,$G2634),9))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 x14ac:dyDescent="0.45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IF($B2635="","",RIGHT($G2635*1000+200+COUNTIF($G$2:$G2635,$G2635),9))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 x14ac:dyDescent="0.45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IF($B2636="","",RIGHT($G2636*1000+200+COUNTIF($G$2:$G2636,$G2636),9))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 x14ac:dyDescent="0.45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IF($B2637="","",RIGHT($G2637*1000+200+COUNTIF($G$2:$G2637,$G2637),9))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 x14ac:dyDescent="0.45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IF($B2638="","",RIGHT($G2638*1000+200+COUNTIF($G$2:$G2638,$G2638),9))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 x14ac:dyDescent="0.45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IF($B2639="","",RIGHT($G2639*1000+200+COUNTIF($G$2:$G2639,$G2639),9))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 x14ac:dyDescent="0.45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IF($B2640="","",RIGHT($G2640*1000+200+COUNTIF($G$2:$G2640,$G2640),9))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 x14ac:dyDescent="0.45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IF($B2641="","",RIGHT($G2641*1000+200+COUNTIF($G$2:$G2641,$G2641),9))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 x14ac:dyDescent="0.45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IF($B2642="","",RIGHT($G2642*1000+200+COUNTIF($G$2:$G2642,$G2642),9))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 x14ac:dyDescent="0.45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IF($B2643="","",RIGHT($G2643*1000+200+COUNTIF($G$2:$G2643,$G2643),9))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 x14ac:dyDescent="0.45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IF($B2644="","",RIGHT($G2644*1000+200+COUNTIF($G$2:$G2644,$G2644),9))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 x14ac:dyDescent="0.45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IF($B2645="","",RIGHT($G2645*1000+200+COUNTIF($G$2:$G2645,$G2645),9))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 x14ac:dyDescent="0.45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IF($B2646="","",RIGHT($G2646*1000+200+COUNTIF($G$2:$G2646,$G2646),9))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 x14ac:dyDescent="0.45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IF($B2647="","",RIGHT($G2647*1000+200+COUNTIF($G$2:$G2647,$G2647),9))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 x14ac:dyDescent="0.45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IF($B2648="","",RIGHT($G2648*1000+200+COUNTIF($G$2:$G2648,$G2648),9))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 x14ac:dyDescent="0.45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IF($B2649="","",RIGHT($G2649*1000+200+COUNTIF($G$2:$G2649,$G2649),9))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 x14ac:dyDescent="0.45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IF($B2650="","",RIGHT($G2650*1000+200+COUNTIF($G$2:$G2650,$G2650),9))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 x14ac:dyDescent="0.45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IF($B2651="","",RIGHT($G2651*1000+200+COUNTIF($G$2:$G2651,$G2651),9))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 x14ac:dyDescent="0.45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IF($B2652="","",RIGHT($G2652*1000+200+COUNTIF($G$2:$G2652,$G2652),9))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 x14ac:dyDescent="0.45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IF($B2653="","",RIGHT($G2653*1000+200+COUNTIF($G$2:$G2653,$G2653),9))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 x14ac:dyDescent="0.45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IF($B2654="","",RIGHT($G2654*1000+200+COUNTIF($G$2:$G2654,$G2654),9))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 x14ac:dyDescent="0.45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IF($B2655="","",RIGHT($G2655*1000+200+COUNTIF($G$2:$G2655,$G2655),9))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 x14ac:dyDescent="0.45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IF($B2656="","",RIGHT($G2656*1000+200+COUNTIF($G$2:$G2656,$G2656),9))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 x14ac:dyDescent="0.45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IF($B2657="","",RIGHT($G2657*1000+200+COUNTIF($G$2:$G2657,$G2657),9))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 x14ac:dyDescent="0.45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IF($B2658="","",RIGHT($G2658*1000+200+COUNTIF($G$2:$G2658,$G2658),9))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 x14ac:dyDescent="0.45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IF($B2659="","",RIGHT($G2659*1000+200+COUNTIF($G$2:$G2659,$G2659),9))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 x14ac:dyDescent="0.45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IF($B2660="","",RIGHT($G2660*1000+200+COUNTIF($G$2:$G2660,$G2660),9))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 x14ac:dyDescent="0.45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IF($B2661="","",RIGHT($G2661*1000+200+COUNTIF($G$2:$G2661,$G2661),9))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 x14ac:dyDescent="0.45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IF($B2662="","",RIGHT($G2662*1000+200+COUNTIF($G$2:$G2662,$G2662),9))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 x14ac:dyDescent="0.45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IF($B2663="","",RIGHT($G2663*1000+200+COUNTIF($G$2:$G2663,$G2663),9))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 x14ac:dyDescent="0.45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IF($B2664="","",RIGHT($G2664*1000+200+COUNTIF($G$2:$G2664,$G2664),9))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 x14ac:dyDescent="0.45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IF($B2665="","",RIGHT($G2665*1000+200+COUNTIF($G$2:$G2665,$G2665),9))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 x14ac:dyDescent="0.45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IF($B2666="","",RIGHT($G2666*1000+200+COUNTIF($G$2:$G2666,$G2666),9))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 x14ac:dyDescent="0.45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IF($B2667="","",RIGHT($G2667*1000+200+COUNTIF($G$2:$G2667,$G2667),9))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 x14ac:dyDescent="0.45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IF($B2668="","",RIGHT($G2668*1000+200+COUNTIF($G$2:$G2668,$G2668),9))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 x14ac:dyDescent="0.45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IF($B2669="","",RIGHT($G2669*1000+200+COUNTIF($G$2:$G2669,$G2669),9))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 x14ac:dyDescent="0.45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IF($B2670="","",RIGHT($G2670*1000+200+COUNTIF($G$2:$G2670,$G2670),9))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 x14ac:dyDescent="0.45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IF($B2671="","",RIGHT($G2671*1000+200+COUNTIF($G$2:$G2671,$G2671),9))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 x14ac:dyDescent="0.45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IF($B2672="","",RIGHT($G2672*1000+200+COUNTIF($G$2:$G2672,$G2672),9))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 x14ac:dyDescent="0.45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IF($B2673="","",RIGHT($G2673*1000+200+COUNTIF($G$2:$G2673,$G2673),9))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 x14ac:dyDescent="0.45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IF($B2674="","",RIGHT($G2674*1000+200+COUNTIF($G$2:$G2674,$G2674),9))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 x14ac:dyDescent="0.45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IF($B2675="","",RIGHT($G2675*1000+200+COUNTIF($G$2:$G2675,$G2675),9))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 x14ac:dyDescent="0.45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IF($B2676="","",RIGHT($G2676*1000+200+COUNTIF($G$2:$G2676,$G2676),9))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 x14ac:dyDescent="0.45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IF($B2677="","",RIGHT($G2677*1000+200+COUNTIF($G$2:$G2677,$G2677),9))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 x14ac:dyDescent="0.45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IF($B2678="","",RIGHT($G2678*1000+200+COUNTIF($G$2:$G2678,$G2678),9))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 x14ac:dyDescent="0.45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IF($B2679="","",RIGHT($G2679*1000+200+COUNTIF($G$2:$G2679,$G2679),9))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 x14ac:dyDescent="0.45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IF($B2680="","",RIGHT($G2680*1000+200+COUNTIF($G$2:$G2680,$G2680),9))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 x14ac:dyDescent="0.45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IF($B2681="","",RIGHT($G2681*1000+200+COUNTIF($G$2:$G2681,$G2681),9))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 x14ac:dyDescent="0.45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IF($B2682="","",RIGHT($G2682*1000+200+COUNTIF($G$2:$G2682,$G2682),9))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 x14ac:dyDescent="0.45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IF($B2683="","",RIGHT($G2683*1000+200+COUNTIF($G$2:$G2683,$G2683),9))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 x14ac:dyDescent="0.45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IF($B2684="","",RIGHT($G2684*1000+200+COUNTIF($G$2:$G2684,$G2684),9))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 x14ac:dyDescent="0.45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IF($B2685="","",RIGHT($G2685*1000+200+COUNTIF($G$2:$G2685,$G2685),9))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 x14ac:dyDescent="0.45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IF($B2686="","",RIGHT($G2686*1000+200+COUNTIF($G$2:$G2686,$G2686),9))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 x14ac:dyDescent="0.45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IF($B2687="","",RIGHT($G2687*1000+200+COUNTIF($G$2:$G2687,$G2687),9))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 x14ac:dyDescent="0.45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IF($B2688="","",RIGHT($G2688*1000+200+COUNTIF($G$2:$G2688,$G2688),9))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 x14ac:dyDescent="0.45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IF($B2689="","",RIGHT($G2689*1000+200+COUNTIF($G$2:$G2689,$G2689),9))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 x14ac:dyDescent="0.45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IF($B2690="","",RIGHT($G2690*1000+200+COUNTIF($G$2:$G2690,$G2690),9))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 x14ac:dyDescent="0.45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IF($B2691="","",RIGHT($G2691*1000+200+COUNTIF($G$2:$G2691,$G2691),9))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 x14ac:dyDescent="0.45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IF($B2692="","",RIGHT($G2692*1000+200+COUNTIF($G$2:$G2692,$G2692),9))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 x14ac:dyDescent="0.45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IF($B2693="","",RIGHT($G2693*1000+200+COUNTIF($G$2:$G2693,$G2693),9))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 x14ac:dyDescent="0.45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IF($B2694="","",RIGHT($G2694*1000+200+COUNTIF($G$2:$G2694,$G2694),9))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 x14ac:dyDescent="0.45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IF($B2695="","",RIGHT($G2695*1000+200+COUNTIF($G$2:$G2695,$G2695),9))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 x14ac:dyDescent="0.45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IF($B2696="","",RIGHT($G2696*1000+200+COUNTIF($G$2:$G2696,$G2696),9))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 x14ac:dyDescent="0.45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IF($B2697="","",RIGHT($G2697*1000+200+COUNTIF($G$2:$G2697,$G2697),9))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 x14ac:dyDescent="0.45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IF($B2698="","",RIGHT($G2698*1000+200+COUNTIF($G$2:$G2698,$G2698),9))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 x14ac:dyDescent="0.45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IF($B2699="","",RIGHT($G2699*1000+200+COUNTIF($G$2:$G2699,$G2699),9))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 x14ac:dyDescent="0.45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IF($B2700="","",RIGHT($G2700*1000+200+COUNTIF($G$2:$G2700,$G2700),9))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 x14ac:dyDescent="0.45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IF($B2701="","",RIGHT($G2701*1000+200+COUNTIF($G$2:$G2701,$G2701),9))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 x14ac:dyDescent="0.45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IF($B2702="","",RIGHT($G2702*1000+200+COUNTIF($G$2:$G2702,$G2702),9))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 x14ac:dyDescent="0.45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IF($B2703="","",RIGHT($G2703*1000+200+COUNTIF($G$2:$G2703,$G2703),9))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 x14ac:dyDescent="0.45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IF($B2704="","",RIGHT($G2704*1000+200+COUNTIF($G$2:$G2704,$G2704),9))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 x14ac:dyDescent="0.45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IF($B2705="","",RIGHT($G2705*1000+200+COUNTIF($G$2:$G2705,$G2705),9))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 x14ac:dyDescent="0.45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IF($B2706="","",RIGHT($G2706*1000+200+COUNTIF($G$2:$G2706,$G2706),9))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 x14ac:dyDescent="0.45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IF($B2707="","",RIGHT($G2707*1000+200+COUNTIF($G$2:$G2707,$G2707),9))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 x14ac:dyDescent="0.45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IF($B2708="","",RIGHT($G2708*1000+200+COUNTIF($G$2:$G2708,$G2708),9))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 x14ac:dyDescent="0.45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IF($B2709="","",RIGHT($G2709*1000+200+COUNTIF($G$2:$G2709,$G2709),9))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 x14ac:dyDescent="0.45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IF($B2710="","",RIGHT($G2710*1000+200+COUNTIF($G$2:$G2710,$G2710),9))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 x14ac:dyDescent="0.45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IF($B2711="","",RIGHT($G2711*1000+200+COUNTIF($G$2:$G2711,$G2711),9))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 x14ac:dyDescent="0.45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IF($B2712="","",RIGHT($G2712*1000+200+COUNTIF($G$2:$G2712,$G2712),9))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 x14ac:dyDescent="0.45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IF($B2713="","",RIGHT($G2713*1000+200+COUNTIF($G$2:$G2713,$G2713),9))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 x14ac:dyDescent="0.45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IF($B2714="","",RIGHT($G2714*1000+200+COUNTIF($G$2:$G2714,$G2714),9))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 x14ac:dyDescent="0.45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IF($B2715="","",RIGHT($G2715*1000+200+COUNTIF($G$2:$G2715,$G2715),9))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 x14ac:dyDescent="0.45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IF($B2716="","",RIGHT($G2716*1000+200+COUNTIF($G$2:$G2716,$G2716),9))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 x14ac:dyDescent="0.45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IF($B2717="","",RIGHT($G2717*1000+200+COUNTIF($G$2:$G2717,$G2717),9))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 x14ac:dyDescent="0.45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IF($B2718="","",RIGHT($G2718*1000+200+COUNTIF($G$2:$G2718,$G2718),9))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 x14ac:dyDescent="0.45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IF($B2719="","",RIGHT($G2719*1000+200+COUNTIF($G$2:$G2719,$G2719),9))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 x14ac:dyDescent="0.45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IF($B2720="","",RIGHT($G2720*1000+200+COUNTIF($G$2:$G2720,$G2720),9))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 x14ac:dyDescent="0.45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IF($B2721="","",RIGHT($G2721*1000+200+COUNTIF($G$2:$G2721,$G2721),9))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 x14ac:dyDescent="0.45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IF($B2722="","",RIGHT($G2722*1000+200+COUNTIF($G$2:$G2722,$G2722),9))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 x14ac:dyDescent="0.45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IF($B2723="","",RIGHT($G2723*1000+200+COUNTIF($G$2:$G2723,$G2723),9))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 x14ac:dyDescent="0.45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IF($B2724="","",RIGHT($G2724*1000+200+COUNTIF($G$2:$G2724,$G2724),9))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 x14ac:dyDescent="0.45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IF($B2725="","",RIGHT($G2725*1000+200+COUNTIF($G$2:$G2725,$G2725),9))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 x14ac:dyDescent="0.45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IF($B2726="","",RIGHT($G2726*1000+200+COUNTIF($G$2:$G2726,$G2726),9))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 x14ac:dyDescent="0.45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IF($B2727="","",RIGHT($G2727*1000+200+COUNTIF($G$2:$G2727,$G2727),9))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 x14ac:dyDescent="0.45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IF($B2728="","",RIGHT($G2728*1000+200+COUNTIF($G$2:$G2728,$G2728),9))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 x14ac:dyDescent="0.45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IF($B2729="","",RIGHT($G2729*1000+200+COUNTIF($G$2:$G2729,$G2729),9))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 x14ac:dyDescent="0.45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IF($B2730="","",RIGHT($G2730*1000+200+COUNTIF($G$2:$G2730,$G2730),9))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 x14ac:dyDescent="0.45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IF($B2731="","",RIGHT($G2731*1000+200+COUNTIF($G$2:$G2731,$G2731),9))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 x14ac:dyDescent="0.45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IF($B2732="","",RIGHT($G2732*1000+200+COUNTIF($G$2:$G2732,$G2732),9))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 x14ac:dyDescent="0.45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IF($B2733="","",RIGHT($G2733*1000+200+COUNTIF($G$2:$G2733,$G2733),9))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 x14ac:dyDescent="0.45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IF($B2734="","",RIGHT($G2734*1000+200+COUNTIF($G$2:$G2734,$G2734),9))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 x14ac:dyDescent="0.45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IF($B2735="","",RIGHT($G2735*1000+200+COUNTIF($G$2:$G2735,$G2735),9))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 x14ac:dyDescent="0.45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IF($B2736="","",RIGHT($G2736*1000+200+COUNTIF($G$2:$G2736,$G2736),9))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 x14ac:dyDescent="0.45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IF($B2737="","",RIGHT($G2737*1000+200+COUNTIF($G$2:$G2737,$G2737),9))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 x14ac:dyDescent="0.45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IF($B2738="","",RIGHT($G2738*1000+200+COUNTIF($G$2:$G2738,$G2738),9))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 x14ac:dyDescent="0.45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IF($B2739="","",RIGHT($G2739*1000+200+COUNTIF($G$2:$G2739,$G2739),9))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 x14ac:dyDescent="0.45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IF($B2740="","",RIGHT($G2740*1000+200+COUNTIF($G$2:$G2740,$G2740),9))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 x14ac:dyDescent="0.45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IF($B2741="","",RIGHT($G2741*1000+200+COUNTIF($G$2:$G2741,$G2741),9))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 x14ac:dyDescent="0.45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IF($B2742="","",RIGHT($G2742*1000+200+COUNTIF($G$2:$G2742,$G2742),9))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 x14ac:dyDescent="0.45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IF($B2743="","",RIGHT($G2743*1000+200+COUNTIF($G$2:$G2743,$G2743),9))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 x14ac:dyDescent="0.45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IF($B2744="","",RIGHT($G2744*1000+200+COUNTIF($G$2:$G2744,$G2744),9))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 x14ac:dyDescent="0.45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IF($B2745="","",RIGHT($G2745*1000+200+COUNTIF($G$2:$G2745,$G2745),9))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 x14ac:dyDescent="0.45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IF($B2746="","",RIGHT($G2746*1000+200+COUNTIF($G$2:$G2746,$G2746),9))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 x14ac:dyDescent="0.45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IF($B2747="","",RIGHT($G2747*1000+200+COUNTIF($G$2:$G2747,$G2747),9))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 x14ac:dyDescent="0.45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IF($B2748="","",RIGHT($G2748*1000+200+COUNTIF($G$2:$G2748,$G2748),9))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 x14ac:dyDescent="0.45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IF($B2749="","",RIGHT($G2749*1000+200+COUNTIF($G$2:$G2749,$G2749),9))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 x14ac:dyDescent="0.45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IF($B2750="","",RIGHT($G2750*1000+200+COUNTIF($G$2:$G2750,$G2750),9))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 x14ac:dyDescent="0.45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IF($B2751="","",RIGHT($G2751*1000+200+COUNTIF($G$2:$G2751,$G2751),9))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 x14ac:dyDescent="0.45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IF($B2752="","",RIGHT($G2752*1000+200+COUNTIF($G$2:$G2752,$G2752),9))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 x14ac:dyDescent="0.45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IF($B2753="","",RIGHT($G2753*1000+200+COUNTIF($G$2:$G2753,$G2753),9))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 x14ac:dyDescent="0.45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IF($B2754="","",RIGHT($G2754*1000+200+COUNTIF($G$2:$G2754,$G2754),9))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 x14ac:dyDescent="0.45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IF($B2755="","",RIGHT($G2755*1000+200+COUNTIF($G$2:$G2755,$G2755),9))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 x14ac:dyDescent="0.45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IF($B2756="","",RIGHT($G2756*1000+200+COUNTIF($G$2:$G2756,$G2756),9))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 x14ac:dyDescent="0.45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IF($B2757="","",RIGHT($G2757*1000+200+COUNTIF($G$2:$G2757,$G2757),9))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 x14ac:dyDescent="0.45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IF($B2758="","",RIGHT($G2758*1000+200+COUNTIF($G$2:$G2758,$G2758),9))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 x14ac:dyDescent="0.45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IF($B2759="","",RIGHT($G2759*1000+200+COUNTIF($G$2:$G2759,$G2759),9))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 x14ac:dyDescent="0.45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IF($B2760="","",RIGHT($G2760*1000+200+COUNTIF($G$2:$G2760,$G2760),9))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 x14ac:dyDescent="0.45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IF($B2761="","",RIGHT($G2761*1000+200+COUNTIF($G$2:$G2761,$G2761),9))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 x14ac:dyDescent="0.45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IF($B2762="","",RIGHT($G2762*1000+200+COUNTIF($G$2:$G2762,$G2762),9))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 x14ac:dyDescent="0.45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IF($B2763="","",RIGHT($G2763*1000+200+COUNTIF($G$2:$G2763,$G2763),9))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 x14ac:dyDescent="0.45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IF($B2764="","",RIGHT($G2764*1000+200+COUNTIF($G$2:$G2764,$G2764),9))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 x14ac:dyDescent="0.45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IF($B2765="","",RIGHT($G2765*1000+200+COUNTIF($G$2:$G2765,$G2765),9))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 x14ac:dyDescent="0.45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IF($B2766="","",RIGHT($G2766*1000+200+COUNTIF($G$2:$G2766,$G2766),9))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 x14ac:dyDescent="0.45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IF($B2767="","",RIGHT($G2767*1000+200+COUNTIF($G$2:$G2767,$G2767),9))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 x14ac:dyDescent="0.45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IF($B2768="","",RIGHT($G2768*1000+200+COUNTIF($G$2:$G2768,$G2768),9))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 x14ac:dyDescent="0.45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IF($B2769="","",RIGHT($G2769*1000+200+COUNTIF($G$2:$G2769,$G2769),9))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 x14ac:dyDescent="0.45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IF($B2770="","",RIGHT($G2770*1000+200+COUNTIF($G$2:$G2770,$G2770),9))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 x14ac:dyDescent="0.45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IF($B2771="","",RIGHT($G2771*1000+200+COUNTIF($G$2:$G2771,$G2771),9))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 x14ac:dyDescent="0.45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IF($B2772="","",RIGHT($G2772*1000+200+COUNTIF($G$2:$G2772,$G2772),9))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 x14ac:dyDescent="0.45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IF($B2773="","",RIGHT($G2773*1000+200+COUNTIF($G$2:$G2773,$G2773),9))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 x14ac:dyDescent="0.45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IF($B2774="","",RIGHT($G2774*1000+200+COUNTIF($G$2:$G2774,$G2774),9))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 x14ac:dyDescent="0.45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IF($B2775="","",RIGHT($G2775*1000+200+COUNTIF($G$2:$G2775,$G2775),9))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 x14ac:dyDescent="0.45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IF($B2776="","",RIGHT($G2776*1000+200+COUNTIF($G$2:$G2776,$G2776),9))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 x14ac:dyDescent="0.45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IF($B2777="","",RIGHT($G2777*1000+200+COUNTIF($G$2:$G2777,$G2777),9))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 x14ac:dyDescent="0.45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IF($B2778="","",RIGHT($G2778*1000+200+COUNTIF($G$2:$G2778,$G2778),9))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 x14ac:dyDescent="0.45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IF($B2779="","",RIGHT($G2779*1000+200+COUNTIF($G$2:$G2779,$G2779),9))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 x14ac:dyDescent="0.45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IF($B2780="","",RIGHT($G2780*1000+200+COUNTIF($G$2:$G2780,$G2780),9))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 x14ac:dyDescent="0.45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IF($B2781="","",RIGHT($G2781*1000+200+COUNTIF($G$2:$G2781,$G2781),9))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 x14ac:dyDescent="0.45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IF($B2782="","",RIGHT($G2782*1000+200+COUNTIF($G$2:$G2782,$G2782),9))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 x14ac:dyDescent="0.45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IF($B2783="","",RIGHT($G2783*1000+200+COUNTIF($G$2:$G2783,$G2783),9))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 x14ac:dyDescent="0.45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IF($B2784="","",RIGHT($G2784*1000+200+COUNTIF($G$2:$G2784,$G2784),9))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 x14ac:dyDescent="0.45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IF($B2785="","",RIGHT($G2785*1000+200+COUNTIF($G$2:$G2785,$G2785),9))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 x14ac:dyDescent="0.45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IF($B2786="","",RIGHT($G2786*1000+200+COUNTIF($G$2:$G2786,$G2786),9))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 x14ac:dyDescent="0.45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IF($B2787="","",RIGHT($G2787*1000+200+COUNTIF($G$2:$G2787,$G2787),9))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 x14ac:dyDescent="0.45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IF($B2788="","",RIGHT($G2788*1000+200+COUNTIF($G$2:$G2788,$G2788),9))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 x14ac:dyDescent="0.45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IF($B2789="","",RIGHT($G2789*1000+200+COUNTIF($G$2:$G2789,$G2789),9))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 x14ac:dyDescent="0.45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IF($B2790="","",RIGHT($G2790*1000+200+COUNTIF($G$2:$G2790,$G2790),9))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 x14ac:dyDescent="0.45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IF($B2791="","",RIGHT($G2791*1000+200+COUNTIF($G$2:$G2791,$G2791),9))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 x14ac:dyDescent="0.45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IF($B2792="","",RIGHT($G2792*1000+200+COUNTIF($G$2:$G2792,$G2792),9))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 x14ac:dyDescent="0.45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IF($B2793="","",RIGHT($G2793*1000+200+COUNTIF($G$2:$G2793,$G2793),9))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 x14ac:dyDescent="0.45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IF($B2794="","",RIGHT($G2794*1000+200+COUNTIF($G$2:$G2794,$G2794),9))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 x14ac:dyDescent="0.45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IF($B2795="","",RIGHT($G2795*1000+200+COUNTIF($G$2:$G2795,$G2795),9))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 x14ac:dyDescent="0.45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IF($B2796="","",RIGHT($G2796*1000+200+COUNTIF($G$2:$G2796,$G2796),9))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 x14ac:dyDescent="0.45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IF($B2797="","",RIGHT($G2797*1000+200+COUNTIF($G$2:$G2797,$G2797),9))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 x14ac:dyDescent="0.45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IF($B2798="","",RIGHT($G2798*1000+200+COUNTIF($G$2:$G2798,$G2798),9))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 x14ac:dyDescent="0.45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IF($B2799="","",RIGHT($G2799*1000+200+COUNTIF($G$2:$G2799,$G2799),9))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 x14ac:dyDescent="0.45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IF($B2800="","",RIGHT($G2800*1000+200+COUNTIF($G$2:$G2800,$G2800),9))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 x14ac:dyDescent="0.45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IF($B2801="","",RIGHT($G2801*1000+200+COUNTIF($G$2:$G2801,$G2801),9))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 x14ac:dyDescent="0.45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IF($B2802="","",RIGHT($G2802*1000+200+COUNTIF($G$2:$G2802,$G2802),9))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 x14ac:dyDescent="0.45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IF($B2803="","",RIGHT($G2803*1000+200+COUNTIF($G$2:$G2803,$G2803),9))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 x14ac:dyDescent="0.45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IF($B2804="","",RIGHT($G2804*1000+200+COUNTIF($G$2:$G2804,$G2804),9))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 x14ac:dyDescent="0.45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IF($B2805="","",RIGHT($G2805*1000+200+COUNTIF($G$2:$G2805,$G2805),9))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 x14ac:dyDescent="0.45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IF($B2806="","",RIGHT($G2806*1000+200+COUNTIF($G$2:$G2806,$G2806),9))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 x14ac:dyDescent="0.45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IF($B2807="","",RIGHT($G2807*1000+200+COUNTIF($G$2:$G2807,$G2807),9))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 x14ac:dyDescent="0.45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IF($B2808="","",RIGHT($G2808*1000+200+COUNTIF($G$2:$G2808,$G2808),9))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 x14ac:dyDescent="0.45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IF($B2809="","",RIGHT($G2809*1000+200+COUNTIF($G$2:$G2809,$G2809),9))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 x14ac:dyDescent="0.45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IF($B2810="","",RIGHT($G2810*1000+200+COUNTIF($G$2:$G2810,$G2810),9))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 x14ac:dyDescent="0.45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IF($B2811="","",RIGHT($G2811*1000+200+COUNTIF($G$2:$G2811,$G2811),9))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 x14ac:dyDescent="0.45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IF($B2812="","",RIGHT($G2812*1000+200+COUNTIF($G$2:$G2812,$G2812),9))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 x14ac:dyDescent="0.45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IF($B2813="","",RIGHT($G2813*1000+200+COUNTIF($G$2:$G2813,$G2813),9))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 x14ac:dyDescent="0.45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IF($B2814="","",RIGHT($G2814*1000+200+COUNTIF($G$2:$G2814,$G2814),9))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 x14ac:dyDescent="0.45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IF($B2815="","",RIGHT($G2815*1000+200+COUNTIF($G$2:$G2815,$G2815),9))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 x14ac:dyDescent="0.45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IF($B2816="","",RIGHT($G2816*1000+200+COUNTIF($G$2:$G2816,$G2816),9))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 x14ac:dyDescent="0.45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IF($B2817="","",RIGHT($G2817*1000+200+COUNTIF($G$2:$G2817,$G2817),9))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 x14ac:dyDescent="0.45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IF($B2818="","",RIGHT($G2818*1000+200+COUNTIF($G$2:$G2818,$G2818),9))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 x14ac:dyDescent="0.45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IF($B2819="","",RIGHT($G2819*1000+200+COUNTIF($G$2:$G2819,$G2819),9))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 x14ac:dyDescent="0.45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IF($B2820="","",RIGHT($G2820*1000+200+COUNTIF($G$2:$G2820,$G2820),9))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 x14ac:dyDescent="0.45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IF($B2821="","",RIGHT($G2821*1000+200+COUNTIF($G$2:$G2821,$G2821),9))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 x14ac:dyDescent="0.45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IF($B2822="","",RIGHT($G2822*1000+200+COUNTIF($G$2:$G2822,$G2822),9))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 x14ac:dyDescent="0.45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IF($B2823="","",RIGHT($G2823*1000+200+COUNTIF($G$2:$G2823,$G2823),9))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 x14ac:dyDescent="0.45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IF($B2824="","",RIGHT($G2824*1000+200+COUNTIF($G$2:$G2824,$G2824),9))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 x14ac:dyDescent="0.45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IF($B2825="","",RIGHT($G2825*1000+200+COUNTIF($G$2:$G2825,$G2825),9))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 x14ac:dyDescent="0.45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IF($B2826="","",RIGHT($G2826*1000+200+COUNTIF($G$2:$G2826,$G2826),9))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 x14ac:dyDescent="0.45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IF($B2827="","",RIGHT($G2827*1000+200+COUNTIF($G$2:$G2827,$G2827),9))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 x14ac:dyDescent="0.45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IF($B2828="","",RIGHT($G2828*1000+200+COUNTIF($G$2:$G2828,$G2828),9))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 x14ac:dyDescent="0.45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IF($B2829="","",RIGHT($G2829*1000+200+COUNTIF($G$2:$G2829,$G2829),9))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 x14ac:dyDescent="0.45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IF($B2830="","",RIGHT($G2830*1000+200+COUNTIF($G$2:$G2830,$G2830),9))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 x14ac:dyDescent="0.45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IF($B2831="","",RIGHT($G2831*1000+200+COUNTIF($G$2:$G2831,$G2831),9))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 x14ac:dyDescent="0.45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IF($B2832="","",RIGHT($G2832*1000+200+COUNTIF($G$2:$G2832,$G2832),9))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 x14ac:dyDescent="0.45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IF($B2833="","",RIGHT($G2833*1000+200+COUNTIF($G$2:$G2833,$G2833),9))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 x14ac:dyDescent="0.45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IF($B2834="","",RIGHT($G2834*1000+200+COUNTIF($G$2:$G2834,$G2834),9))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 x14ac:dyDescent="0.45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IF($B2835="","",RIGHT($G2835*1000+200+COUNTIF($G$2:$G2835,$G2835),9))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 x14ac:dyDescent="0.45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IF($B2836="","",RIGHT($G2836*1000+200+COUNTIF($G$2:$G2836,$G2836),9))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 x14ac:dyDescent="0.45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IF($B2837="","",RIGHT($G2837*1000+200+COUNTIF($G$2:$G2837,$G2837),9))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 x14ac:dyDescent="0.45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IF($B2838="","",RIGHT($G2838*1000+200+COUNTIF($G$2:$G2838,$G2838),9))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 x14ac:dyDescent="0.45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IF($B2839="","",RIGHT($G2839*1000+200+COUNTIF($G$2:$G2839,$G2839),9))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 x14ac:dyDescent="0.45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IF($B2840="","",RIGHT($G2840*1000+200+COUNTIF($G$2:$G2840,$G2840),9))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 x14ac:dyDescent="0.45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IF($B2841="","",RIGHT($G2841*1000+200+COUNTIF($G$2:$G2841,$G2841),9))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 x14ac:dyDescent="0.45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IF($B2842="","",RIGHT($G2842*1000+200+COUNTIF($G$2:$G2842,$G2842),9))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 x14ac:dyDescent="0.45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IF($B2843="","",RIGHT($G2843*1000+200+COUNTIF($G$2:$G2843,$G2843),9))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 x14ac:dyDescent="0.45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IF($B2844="","",RIGHT($G2844*1000+200+COUNTIF($G$2:$G2844,$G2844),9))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 x14ac:dyDescent="0.45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IF($B2845="","",RIGHT($G2845*1000+200+COUNTIF($G$2:$G2845,$G2845),9))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 x14ac:dyDescent="0.45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IF($B2846="","",RIGHT($G2846*1000+200+COUNTIF($G$2:$G2846,$G2846),9))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 x14ac:dyDescent="0.45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IF($B2847="","",RIGHT($G2847*1000+200+COUNTIF($G$2:$G2847,$G2847),9))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 x14ac:dyDescent="0.45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IF($B2848="","",RIGHT($G2848*1000+200+COUNTIF($G$2:$G2848,$G2848),9))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 x14ac:dyDescent="0.45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IF($B2849="","",RIGHT($G2849*1000+200+COUNTIF($G$2:$G2849,$G2849),9))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 x14ac:dyDescent="0.45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IF($B2850="","",RIGHT($G2850*1000+200+COUNTIF($G$2:$G2850,$G2850),9))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 x14ac:dyDescent="0.45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IF($B2851="","",RIGHT($G2851*1000+200+COUNTIF($G$2:$G2851,$G2851),9))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 x14ac:dyDescent="0.45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IF($B2852="","",RIGHT($G2852*1000+200+COUNTIF($G$2:$G2852,$G2852),9))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 x14ac:dyDescent="0.45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IF($B2853="","",RIGHT($G2853*1000+200+COUNTIF($G$2:$G2853,$G2853),9))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 x14ac:dyDescent="0.45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IF($B2854="","",RIGHT($G2854*1000+200+COUNTIF($G$2:$G2854,$G2854),9))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 x14ac:dyDescent="0.45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IF($B2855="","",RIGHT($G2855*1000+200+COUNTIF($G$2:$G2855,$G2855),9))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 x14ac:dyDescent="0.45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IF($B2856="","",RIGHT($G2856*1000+200+COUNTIF($G$2:$G2856,$G2856),9))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 x14ac:dyDescent="0.45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IF($B2857="","",RIGHT($G2857*1000+200+COUNTIF($G$2:$G2857,$G2857),9))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 x14ac:dyDescent="0.45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IF($B2858="","",RIGHT($G2858*1000+200+COUNTIF($G$2:$G2858,$G2858),9))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 x14ac:dyDescent="0.45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IF($B2859="","",RIGHT($G2859*1000+200+COUNTIF($G$2:$G2859,$G2859),9))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 x14ac:dyDescent="0.45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IF($B2860="","",RIGHT($G2860*1000+200+COUNTIF($G$2:$G2860,$G2860),9))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 x14ac:dyDescent="0.45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IF($B2861="","",RIGHT($G2861*1000+200+COUNTIF($G$2:$G2861,$G2861),9))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 x14ac:dyDescent="0.45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IF($B2862="","",RIGHT($G2862*1000+200+COUNTIF($G$2:$G2862,$G2862),9))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 x14ac:dyDescent="0.45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IF($B2863="","",RIGHT($G2863*1000+200+COUNTIF($G$2:$G2863,$G2863),9))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 x14ac:dyDescent="0.45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IF($B2864="","",RIGHT($G2864*1000+200+COUNTIF($G$2:$G2864,$G2864),9))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5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IF($B2865="","",RIGHT($G2865*1000+200+COUNTIF($G$2:$G2865,$G2865),9))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5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IF($B2866="","",RIGHT($G2866*1000+200+COUNTIF($G$2:$G2866,$G2866),9))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5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IF($B2867="","",RIGHT($G2867*1000+200+COUNTIF($G$2:$G2867,$G2867),9))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5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IF($B2868="","",RIGHT($G2868*1000+200+COUNTIF($G$2:$G2868,$G2868),9))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5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IF($B2869="","",RIGHT($G2869*1000+200+COUNTIF($G$2:$G2869,$G2869),9))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5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IF($B2870="","",RIGHT($G2870*1000+200+COUNTIF($G$2:$G2870,$G2870),9))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5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IF($B2871="","",RIGHT($G2871*1000+200+COUNTIF($G$2:$G2871,$G2871),9))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5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IF($B2872="","",RIGHT($G2872*1000+200+COUNTIF($G$2:$G2872,$G2872),9))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5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IF($B2873="","",RIGHT($G2873*1000+200+COUNTIF($G$2:$G2873,$G2873),9))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5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IF($B2874="","",RIGHT($G2874*1000+200+COUNTIF($G$2:$G2874,$G2874),9))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5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IF($B2875="","",RIGHT($G2875*1000+200+COUNTIF($G$2:$G2875,$G2875),9))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5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IF($B2876="","",RIGHT($G2876*1000+200+COUNTIF($G$2:$G2876,$G2876),9))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5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IF($B2877="","",RIGHT($G2877*1000+200+COUNTIF($G$2:$G2877,$G2877),9))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5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IF($B2878="","",RIGHT($G2878*1000+200+COUNTIF($G$2:$G2878,$G2878),9))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5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IF($B2879="","",RIGHT($G2879*1000+200+COUNTIF($G$2:$G2879,$G2879),9))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5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IF($B2880="","",RIGHT($G2880*1000+200+COUNTIF($G$2:$G2880,$G2880),9))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5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IF($B2881="","",RIGHT($G2881*1000+200+COUNTIF($G$2:$G2881,$G2881),9))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5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IF($B2882="","",RIGHT($G2882*1000+200+COUNTIF($G$2:$G2882,$G2882),9))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5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IF($B2883="","",RIGHT($G2883*1000+200+COUNTIF($G$2:$G2883,$G2883),9))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5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IF($B2884="","",RIGHT($G2884*1000+200+COUNTIF($G$2:$G2884,$G2884),9))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5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IF($B2885="","",RIGHT($G2885*1000+200+COUNTIF($G$2:$G2885,$G2885),9))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5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IF($B2886="","",RIGHT($G2886*1000+200+COUNTIF($G$2:$G2886,$G2886),9))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5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IF($B2887="","",RIGHT($G2887*1000+200+COUNTIF($G$2:$G2887,$G2887),9))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5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IF($B2888="","",RIGHT($G2888*1000+200+COUNTIF($G$2:$G2888,$G2888),9))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5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IF($B2889="","",RIGHT($G2889*1000+200+COUNTIF($G$2:$G2889,$G2889),9))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5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IF($B2890="","",RIGHT($G2890*1000+200+COUNTIF($G$2:$G2890,$G2890),9))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5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IF($B2891="","",RIGHT($G2891*1000+200+COUNTIF($G$2:$G2891,$G2891),9))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5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IF($B2892="","",RIGHT($G2892*1000+200+COUNTIF($G$2:$G2892,$G2892),9))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5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IF($B2893="","",RIGHT($G2893*1000+200+COUNTIF($G$2:$G2893,$G2893),9))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5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IF($B2894="","",RIGHT($G2894*1000+200+COUNTIF($G$2:$G2894,$G2894),9))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5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IF($B2895="","",RIGHT($G2895*1000+200+COUNTIF($G$2:$G2895,$G2895),9))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5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IF($B2896="","",RIGHT($G2896*1000+200+COUNTIF($G$2:$G2896,$G2896),9))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5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IF($B2897="","",RIGHT($G2897*1000+200+COUNTIF($G$2:$G2897,$G2897),9))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5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IF($B2898="","",RIGHT($G2898*1000+200+COUNTIF($G$2:$G2898,$G2898),9))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5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IF($B2899="","",RIGHT($G2899*1000+200+COUNTIF($G$2:$G2899,$G2899),9))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5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IF($B2900="","",RIGHT($G2900*1000+200+COUNTIF($G$2:$G2900,$G2900),9))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5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IF($B2901="","",RIGHT($G2901*1000+200+COUNTIF($G$2:$G2901,$G2901),9))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5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IF($B2902="","",RIGHT($G2902*1000+200+COUNTIF($G$2:$G2902,$G2902),9))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5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IF($B2903="","",RIGHT($G2903*1000+200+COUNTIF($G$2:$G2903,$G2903),9))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5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IF($B2904="","",RIGHT($G2904*1000+200+COUNTIF($G$2:$G2904,$G2904),9))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5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IF($B2905="","",RIGHT($G2905*1000+200+COUNTIF($G$2:$G2905,$G2905),9))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5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IF($B2906="","",RIGHT($G2906*1000+200+COUNTIF($G$2:$G2906,$G2906),9))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5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IF($B2907="","",RIGHT($G2907*1000+200+COUNTIF($G$2:$G2907,$G2907),9))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5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IF($B2908="","",RIGHT($G2908*1000+200+COUNTIF($G$2:$G2908,$G2908),9))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5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IF($B2909="","",RIGHT($G2909*1000+200+COUNTIF($G$2:$G2909,$G2909),9))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5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IF($B2910="","",RIGHT($G2910*1000+200+COUNTIF($G$2:$G2910,$G2910),9))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5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IF($B2911="","",RIGHT($G2911*1000+200+COUNTIF($G$2:$G2911,$G2911),9))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5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IF($B2912="","",RIGHT($G2912*1000+200+COUNTIF($G$2:$G2912,$G2912),9))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5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IF($B2913="","",RIGHT($G2913*1000+200+COUNTIF($G$2:$G2913,$G2913),9))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5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IF($B2914="","",RIGHT($G2914*1000+200+COUNTIF($G$2:$G2914,$G2914),9))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5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IF($B2915="","",RIGHT($G2915*1000+200+COUNTIF($G$2:$G2915,$G2915),9))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5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IF($B2916="","",RIGHT($G2916*1000+200+COUNTIF($G$2:$G2916,$G2916),9))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5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IF($B2917="","",RIGHT($G2917*1000+200+COUNTIF($G$2:$G2917,$G2917),9))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5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IF($B2918="","",RIGHT($G2918*1000+200+COUNTIF($G$2:$G2918,$G2918),9))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5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IF($B2919="","",RIGHT($G2919*1000+200+COUNTIF($G$2:$G2919,$G2919),9))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5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IF($B2920="","",RIGHT($G2920*1000+200+COUNTIF($G$2:$G2920,$G2920),9))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5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IF($B2921="","",RIGHT($G2921*1000+200+COUNTIF($G$2:$G2921,$G2921),9))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5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IF($B2922="","",RIGHT($G2922*1000+200+COUNTIF($G$2:$G2922,$G2922),9))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5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IF($B2923="","",RIGHT($G2923*1000+200+COUNTIF($G$2:$G2923,$G2923),9))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5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IF($B2924="","",RIGHT($G2924*1000+200+COUNTIF($G$2:$G2924,$G2924),9))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5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IF($B2925="","",RIGHT($G2925*1000+200+COUNTIF($G$2:$G2925,$G2925),9))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5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IF($B2926="","",RIGHT($G2926*1000+200+COUNTIF($G$2:$G2926,$G2926),9))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5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IF($B2927="","",RIGHT($G2927*1000+200+COUNTIF($G$2:$G2927,$G2927),9))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5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IF($B2928="","",RIGHT($G2928*1000+200+COUNTIF($G$2:$G2928,$G2928),9))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5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IF($B2929="","",RIGHT($G2929*1000+200+COUNTIF($G$2:$G2929,$G2929),9))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5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IF($B2930="","",RIGHT($G2930*1000+200+COUNTIF($G$2:$G2930,$G2930),9))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5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IF($B2931="","",RIGHT($G2931*1000+200+COUNTIF($G$2:$G2931,$G2931),9))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5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IF($B2932="","",RIGHT($G2932*1000+200+COUNTIF($G$2:$G2932,$G2932),9))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5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IF($B2933="","",RIGHT($G2933*1000+200+COUNTIF($G$2:$G2933,$G2933),9))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5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IF($B2934="","",RIGHT($G2934*1000+200+COUNTIF($G$2:$G2934,$G2934),9))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5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IF($B2935="","",RIGHT($G2935*1000+200+COUNTIF($G$2:$G2935,$G2935),9))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5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IF($B2936="","",RIGHT($G2936*1000+200+COUNTIF($G$2:$G2936,$G2936),9))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5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IF($B2937="","",RIGHT($G2937*1000+200+COUNTIF($G$2:$G2937,$G2937),9))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5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IF($B2938="","",RIGHT($G2938*1000+200+COUNTIF($G$2:$G2938,$G2938),9))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5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IF($B2939="","",RIGHT($G2939*1000+200+COUNTIF($G$2:$G2939,$G2939),9))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5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IF($B2940="","",RIGHT($G2940*1000+200+COUNTIF($G$2:$G2940,$G2940),9))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5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IF($B2941="","",RIGHT($G2941*1000+200+COUNTIF($G$2:$G2941,$G2941),9))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5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IF($B2942="","",RIGHT($G2942*1000+200+COUNTIF($G$2:$G2942,$G2942),9))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5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IF($B2943="","",RIGHT($G2943*1000+200+COUNTIF($G$2:$G2943,$G2943),9))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5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IF($B2944="","",RIGHT($G2944*1000+200+COUNTIF($G$2:$G2944,$G2944),9))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5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IF($B2945="","",RIGHT($G2945*1000+200+COUNTIF($G$2:$G2945,$G2945),9))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5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IF($B2946="","",RIGHT($G2946*1000+200+COUNTIF($G$2:$G2946,$G2946),9))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5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IF($B2947="","",RIGHT($G2947*1000+200+COUNTIF($G$2:$G2947,$G2947),9))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5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IF($B2948="","",RIGHT($G2948*1000+200+COUNTIF($G$2:$G2948,$G2948),9))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5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IF($B2949="","",RIGHT($G2949*1000+200+COUNTIF($G$2:$G2949,$G2949),9))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5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IF($B2950="","",RIGHT($G2950*1000+200+COUNTIF($G$2:$G2950,$G2950),9))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5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IF($B2951="","",RIGHT($G2951*1000+200+COUNTIF($G$2:$G2951,$G2951),9))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5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IF($B2952="","",RIGHT($G2952*1000+200+COUNTIF($G$2:$G2952,$G2952),9))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5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IF($B2953="","",RIGHT($G2953*1000+200+COUNTIF($G$2:$G2953,$G2953),9))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5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IF($B2954="","",RIGHT($G2954*1000+200+COUNTIF($G$2:$G2954,$G2954),9))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5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IF($B2955="","",RIGHT($G2955*1000+200+COUNTIF($G$2:$G2955,$G2955),9))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5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IF($B2956="","",RIGHT($G2956*1000+200+COUNTIF($G$2:$G2956,$G2956),9))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5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IF($B2957="","",RIGHT($G2957*1000+200+COUNTIF($G$2:$G2957,$G2957),9))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5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IF($B2958="","",RIGHT($G2958*1000+200+COUNTIF($G$2:$G2958,$G2958),9))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5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IF($B2959="","",RIGHT($G2959*1000+200+COUNTIF($G$2:$G2959,$G2959),9))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5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IF($B2960="","",RIGHT($G2960*1000+200+COUNTIF($G$2:$G2960,$G2960),9))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5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IF($B2961="","",RIGHT($G2961*1000+200+COUNTIF($G$2:$G2961,$G2961),9))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5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IF($B2962="","",RIGHT($G2962*1000+200+COUNTIF($G$2:$G2962,$G2962),9))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5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IF($B2963="","",RIGHT($G2963*1000+200+COUNTIF($G$2:$G2963,$G2963),9))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5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IF($B2964="","",RIGHT($G2964*1000+200+COUNTIF($G$2:$G2964,$G2964),9))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5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IF($B2965="","",RIGHT($G2965*1000+200+COUNTIF($G$2:$G2965,$G2965),9))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5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IF($B2966="","",RIGHT($G2966*1000+200+COUNTIF($G$2:$G2966,$G2966),9))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5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IF($B2967="","",RIGHT($G2967*1000+200+COUNTIF($G$2:$G2967,$G2967),9))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5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IF($B2968="","",RIGHT($G2968*1000+200+COUNTIF($G$2:$G2968,$G2968),9))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5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IF($B2969="","",RIGHT($G2969*1000+200+COUNTIF($G$2:$G2969,$G2969),9))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5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IF($B2970="","",RIGHT($G2970*1000+200+COUNTIF($G$2:$G2970,$G2970),9))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5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IF($B2971="","",RIGHT($G2971*1000+200+COUNTIF($G$2:$G2971,$G2971),9))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5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IF($B2972="","",RIGHT($G2972*1000+200+COUNTIF($G$2:$G2972,$G2972),9))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5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IF($B2973="","",RIGHT($G2973*1000+200+COUNTIF($G$2:$G2973,$G2973),9))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5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IF($B2974="","",RIGHT($G2974*1000+200+COUNTIF($G$2:$G2974,$G2974),9))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5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IF($B2975="","",RIGHT($G2975*1000+200+COUNTIF($G$2:$G2975,$G2975),9))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5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IF($B2976="","",RIGHT($G2976*1000+200+COUNTIF($G$2:$G2976,$G2976),9))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5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IF($B2977="","",RIGHT($G2977*1000+200+COUNTIF($G$2:$G2977,$G2977),9))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5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IF($B2978="","",RIGHT($G2978*1000+200+COUNTIF($G$2:$G2978,$G2978),9))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5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IF($B2979="","",RIGHT($G2979*1000+200+COUNTIF($G$2:$G2979,$G2979),9))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5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IF($B2980="","",RIGHT($G2980*1000+200+COUNTIF($G$2:$G2980,$G2980),9))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5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IF($B2981="","",RIGHT($G2981*1000+200+COUNTIF($G$2:$G2981,$G2981),9))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5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IF($B2982="","",RIGHT($G2982*1000+200+COUNTIF($G$2:$G2982,$G2982),9))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5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IF($B2983="","",RIGHT($G2983*1000+200+COUNTIF($G$2:$G2983,$G2983),9))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5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IF($B2984="","",RIGHT($G2984*1000+200+COUNTIF($G$2:$G2984,$G2984),9))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5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IF($B2985="","",RIGHT($G2985*1000+200+COUNTIF($G$2:$G2985,$G2985),9))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5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IF($B2986="","",RIGHT($G2986*1000+200+COUNTIF($G$2:$G2986,$G2986),9))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5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IF($B2987="","",RIGHT($G2987*1000+200+COUNTIF($G$2:$G2987,$G2987),9))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5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IF($B2988="","",RIGHT($G2988*1000+200+COUNTIF($G$2:$G2988,$G2988),9))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5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IF($B2989="","",RIGHT($G2989*1000+200+COUNTIF($G$2:$G2989,$G2989),9))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5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IF($B2990="","",RIGHT($G2990*1000+200+COUNTIF($G$2:$G2990,$G2990),9))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5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IF($B2991="","",RIGHT($G2991*1000+200+COUNTIF($G$2:$G2991,$G2991),9))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5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IF($B2992="","",RIGHT($G2992*1000+200+COUNTIF($G$2:$G2992,$G2992),9))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5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IF($B2993="","",RIGHT($G2993*1000+200+COUNTIF($G$2:$G2993,$G2993),9))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5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IF($B2994="","",RIGHT($G2994*1000+200+COUNTIF($G$2:$G2994,$G2994),9))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5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IF($B2995="","",RIGHT($G2995*1000+200+COUNTIF($G$2:$G2995,$G2995),9))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5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IF($B2996="","",RIGHT($G2996*1000+200+COUNTIF($G$2:$G2996,$G2996),9))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5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IF($B2997="","",RIGHT($G2997*1000+200+COUNTIF($G$2:$G2997,$G2997),9))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5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IF($B2998="","",RIGHT($G2998*1000+200+COUNTIF($G$2:$G2998,$G2998),9))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5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IF($B2999="","",RIGHT($G2999*1000+200+COUNTIF($G$2:$G2999,$G2999),9))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5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IF($B3000="","",RIGHT($G3000*1000+200+COUNTIF($G$2:$G3000,$G3000),9))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5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IF($B3001="","",RIGHT($G3001*1000+200+COUNTIF($G$2:$G3001,$G3001),9))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 x14ac:dyDescent="0.45"/>
  </sheetData>
  <phoneticPr fontId="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9EA9-D7F7-4383-B471-6CBB86EDEF61}">
  <sheetPr>
    <tabColor theme="7" tint="0.79998168889431442"/>
  </sheetPr>
  <dimension ref="A1:K65"/>
  <sheetViews>
    <sheetView zoomScaleNormal="100" workbookViewId="0">
      <selection activeCell="E32" sqref="E32:E33"/>
    </sheetView>
  </sheetViews>
  <sheetFormatPr defaultColWidth="0" defaultRowHeight="18" customHeight="1" zeroHeight="1" x14ac:dyDescent="0.45"/>
  <cols>
    <col min="1" max="1" width="8.59765625" customWidth="1"/>
    <col min="2" max="2" width="5.09765625" customWidth="1"/>
    <col min="3" max="3" width="19.09765625" customWidth="1"/>
    <col min="4" max="4" width="5.59765625" customWidth="1"/>
    <col min="5" max="5" width="18.09765625" customWidth="1"/>
    <col min="6" max="6" width="3.59765625" customWidth="1"/>
    <col min="7" max="7" width="5.59765625" customWidth="1"/>
    <col min="8" max="9" width="10.59765625" customWidth="1"/>
    <col min="10" max="10" width="19.59765625" customWidth="1"/>
    <col min="11" max="11" width="8.59765625" customWidth="1"/>
    <col min="12" max="16384" width="8.69921875" hidden="1"/>
  </cols>
  <sheetData>
    <row r="1" spans="2:10" x14ac:dyDescent="0.45"/>
    <row r="2" spans="2:10" ht="21.45" customHeight="1" x14ac:dyDescent="0.45">
      <c r="C2" s="94" t="str">
        <f>IF(設定!$C$2="","","　　　"&amp;設定!$C$2)</f>
        <v>　　　第34回関西学生対校女子駅伝競走大会</v>
      </c>
      <c r="D2" s="94"/>
      <c r="E2" s="94"/>
      <c r="F2" s="94"/>
      <c r="G2" s="94"/>
      <c r="H2" s="94"/>
      <c r="I2" s="94"/>
    </row>
    <row r="3" spans="2:10" ht="12.45" customHeight="1" x14ac:dyDescent="0.45">
      <c r="J3" s="95"/>
    </row>
    <row r="4" spans="2:10" ht="64.95" customHeight="1" x14ac:dyDescent="1.85">
      <c r="C4" s="72" t="str">
        <f>IFERROR(IF(OR(②チーム申込!$B$4="",設定!$I$12&lt;&gt;""),"",INDEX(所属情報!$F:$F,MATCH(②チーム申込!$B$4,所属情報!$A:$A,0))&amp;"."),"")</f>
        <v/>
      </c>
      <c r="D4" s="96" t="str">
        <f>IF(②チーム申込!$B$4="","",IF(設定!$I$12="",②チーム申込!$B$4,IF(②チーム申込!$B$6="",②チーム申込!$B$4,②チーム申込!$B$6)))</f>
        <v/>
      </c>
      <c r="E4" s="96"/>
      <c r="F4" s="96"/>
      <c r="G4" s="96"/>
      <c r="H4" s="96"/>
      <c r="I4" s="96"/>
      <c r="J4" s="95"/>
    </row>
    <row r="5" spans="2:10" ht="31.95" customHeight="1" x14ac:dyDescent="0.55000000000000004">
      <c r="D5" s="73" t="str">
        <f>IF(設定!$I$12="","","略称")</f>
        <v>略称</v>
      </c>
      <c r="E5" s="97" t="str">
        <f>IF(設定!$I$12="","",IF(②チーム申込!$H$6="","－",②チーム申込!$H$6))</f>
        <v>－</v>
      </c>
      <c r="F5" s="97"/>
      <c r="G5" s="73" t="str">
        <f>IF(設定!$I$14="","","監督")</f>
        <v>監督</v>
      </c>
      <c r="H5" s="97" t="str">
        <f>IF(設定!$I$14="","",IF(②チーム申込!$P$6="","－",②チーム申込!$P$6))</f>
        <v>－</v>
      </c>
      <c r="I5" s="97"/>
      <c r="J5" s="95"/>
    </row>
    <row r="6" spans="2:10" x14ac:dyDescent="0.45">
      <c r="B6" s="95"/>
      <c r="C6" s="95"/>
      <c r="D6" s="95"/>
      <c r="E6" s="95"/>
      <c r="F6" s="95"/>
      <c r="G6" s="95"/>
      <c r="H6" s="95"/>
      <c r="I6" s="95"/>
      <c r="J6" s="95"/>
    </row>
    <row r="7" spans="2:10" x14ac:dyDescent="0.45">
      <c r="B7" s="95"/>
      <c r="C7" s="95"/>
      <c r="D7" s="95"/>
      <c r="E7" s="95"/>
      <c r="F7" s="95"/>
      <c r="G7" s="95"/>
      <c r="H7" s="95"/>
      <c r="I7" s="95"/>
      <c r="J7" s="95"/>
    </row>
    <row r="8" spans="2:10" x14ac:dyDescent="0.45">
      <c r="B8" s="95"/>
      <c r="C8" s="95"/>
      <c r="D8" s="95"/>
      <c r="E8" s="95"/>
      <c r="F8" s="95"/>
      <c r="G8" s="95"/>
      <c r="H8" s="95"/>
      <c r="I8" s="95"/>
      <c r="J8" s="95"/>
    </row>
    <row r="9" spans="2:10" x14ac:dyDescent="0.45">
      <c r="B9" s="95"/>
      <c r="C9" s="95"/>
      <c r="D9" s="95"/>
      <c r="E9" s="95"/>
      <c r="F9" s="95"/>
      <c r="G9" s="95"/>
      <c r="H9" s="95"/>
      <c r="I9" s="95"/>
      <c r="J9" s="95"/>
    </row>
    <row r="10" spans="2:10" x14ac:dyDescent="0.45">
      <c r="B10" s="95"/>
      <c r="C10" s="95"/>
      <c r="D10" s="95"/>
      <c r="E10" s="95"/>
      <c r="F10" s="95"/>
      <c r="G10" s="95"/>
      <c r="H10" s="95"/>
      <c r="I10" s="95"/>
      <c r="J10" s="95"/>
    </row>
    <row r="11" spans="2:10" x14ac:dyDescent="0.45">
      <c r="B11" s="95"/>
      <c r="C11" s="95"/>
      <c r="D11" s="95"/>
      <c r="E11" s="95"/>
      <c r="F11" s="95"/>
      <c r="G11" s="95"/>
      <c r="H11" s="95"/>
      <c r="I11" s="95"/>
      <c r="J11" s="95"/>
    </row>
    <row r="12" spans="2:10" x14ac:dyDescent="0.45">
      <c r="B12" s="95"/>
      <c r="C12" s="95"/>
      <c r="D12" s="95"/>
      <c r="E12" s="95"/>
      <c r="F12" s="95"/>
      <c r="G12" s="95"/>
      <c r="H12" s="95"/>
      <c r="I12" s="95"/>
      <c r="J12" s="95"/>
    </row>
    <row r="13" spans="2:10" x14ac:dyDescent="0.45">
      <c r="B13" s="95"/>
      <c r="C13" s="95"/>
      <c r="D13" s="95"/>
      <c r="E13" s="95"/>
      <c r="F13" s="95"/>
      <c r="G13" s="95"/>
      <c r="H13" s="95"/>
      <c r="I13" s="95"/>
      <c r="J13" s="95"/>
    </row>
    <row r="14" spans="2:10" x14ac:dyDescent="0.45">
      <c r="B14" s="95"/>
      <c r="C14" s="95"/>
      <c r="D14" s="95"/>
      <c r="E14" s="95"/>
      <c r="F14" s="95"/>
      <c r="G14" s="95"/>
      <c r="H14" s="95"/>
      <c r="I14" s="95"/>
      <c r="J14" s="95"/>
    </row>
    <row r="15" spans="2:10" x14ac:dyDescent="0.45">
      <c r="B15" s="95"/>
      <c r="C15" s="95"/>
      <c r="D15" s="95"/>
      <c r="E15" s="95"/>
      <c r="F15" s="95"/>
      <c r="G15" s="95"/>
      <c r="H15" s="95"/>
      <c r="I15" s="95"/>
      <c r="J15" s="95"/>
    </row>
    <row r="16" spans="2:10" x14ac:dyDescent="0.45">
      <c r="B16" s="95"/>
      <c r="C16" s="95"/>
      <c r="D16" s="95"/>
      <c r="E16" s="95"/>
      <c r="F16" s="95"/>
      <c r="G16" s="95"/>
      <c r="H16" s="95"/>
      <c r="I16" s="95"/>
      <c r="J16" s="95"/>
    </row>
    <row r="17" spans="2:10" x14ac:dyDescent="0.45">
      <c r="B17" s="95"/>
      <c r="C17" s="95"/>
      <c r="D17" s="95"/>
      <c r="E17" s="95"/>
      <c r="F17" s="95"/>
      <c r="G17" s="95"/>
      <c r="H17" s="95"/>
      <c r="I17" s="95"/>
      <c r="J17" s="95"/>
    </row>
    <row r="18" spans="2:10" x14ac:dyDescent="0.45">
      <c r="B18" s="95"/>
      <c r="C18" s="95"/>
      <c r="D18" s="95"/>
      <c r="E18" s="95"/>
      <c r="F18" s="95"/>
      <c r="G18" s="95"/>
      <c r="H18" s="95"/>
      <c r="I18" s="95"/>
      <c r="J18" s="95"/>
    </row>
    <row r="19" spans="2:10" x14ac:dyDescent="0.45">
      <c r="B19" s="95"/>
      <c r="C19" s="95"/>
      <c r="D19" s="95"/>
      <c r="E19" s="95"/>
      <c r="F19" s="95"/>
      <c r="G19" s="95"/>
      <c r="H19" s="95"/>
      <c r="I19" s="95"/>
      <c r="J19" s="95"/>
    </row>
    <row r="20" spans="2:10" ht="12" customHeight="1" x14ac:dyDescent="0.45"/>
    <row r="21" spans="2:10" ht="12" customHeight="1" x14ac:dyDescent="0.45"/>
    <row r="22" spans="2:10" x14ac:dyDescent="0.45">
      <c r="B22" s="98" t="str">
        <f>IF(③プロフィール!$B$3="","",③プロフィール!$B$3)</f>
        <v/>
      </c>
      <c r="C22" s="98"/>
      <c r="D22" s="98"/>
      <c r="E22" s="98"/>
      <c r="F22" s="98"/>
      <c r="G22" s="98"/>
      <c r="H22" s="98"/>
      <c r="I22" s="98"/>
      <c r="J22" s="98"/>
    </row>
    <row r="23" spans="2:10" x14ac:dyDescent="0.45">
      <c r="B23" s="98"/>
      <c r="C23" s="98"/>
      <c r="D23" s="98"/>
      <c r="E23" s="98"/>
      <c r="F23" s="98"/>
      <c r="G23" s="98"/>
      <c r="H23" s="98"/>
      <c r="I23" s="98"/>
      <c r="J23" s="98"/>
    </row>
    <row r="24" spans="2:10" x14ac:dyDescent="0.45">
      <c r="B24" s="98"/>
      <c r="C24" s="98"/>
      <c r="D24" s="98"/>
      <c r="E24" s="98"/>
      <c r="F24" s="98"/>
      <c r="G24" s="98"/>
      <c r="H24" s="98"/>
      <c r="I24" s="98"/>
      <c r="J24" s="98"/>
    </row>
    <row r="25" spans="2:10" x14ac:dyDescent="0.45">
      <c r="B25" s="98"/>
      <c r="C25" s="98"/>
      <c r="D25" s="98"/>
      <c r="E25" s="98"/>
      <c r="F25" s="98"/>
      <c r="G25" s="98"/>
      <c r="H25" s="98"/>
      <c r="I25" s="98"/>
      <c r="J25" s="98"/>
    </row>
    <row r="26" spans="2:10" ht="12" customHeight="1" x14ac:dyDescent="0.45"/>
    <row r="27" spans="2:10" ht="12" customHeight="1" x14ac:dyDescent="0.45"/>
    <row r="28" spans="2:10" ht="12" customHeight="1" x14ac:dyDescent="0.45">
      <c r="B28" s="99" t="s">
        <v>693</v>
      </c>
      <c r="C28" s="99"/>
      <c r="D28" s="99" t="s">
        <v>694</v>
      </c>
      <c r="E28" s="99" t="s">
        <v>695</v>
      </c>
      <c r="F28" s="99"/>
      <c r="G28" s="99"/>
      <c r="H28" s="100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28" s="100"/>
      <c r="J28" s="100"/>
    </row>
    <row r="29" spans="2:10" ht="12" customHeight="1" x14ac:dyDescent="0.45">
      <c r="B29" s="99"/>
      <c r="C29" s="99"/>
      <c r="D29" s="99"/>
      <c r="E29" s="99"/>
      <c r="F29" s="99"/>
      <c r="G29" s="99"/>
      <c r="H29" s="74" t="str">
        <f>IF(設定!$B$8="","",設定!$B$8)</f>
        <v>3000m</v>
      </c>
      <c r="I29" s="74" t="str">
        <f>IF(設定!$B$10="","",設定!$B$10)</f>
        <v>5000m</v>
      </c>
      <c r="J29" s="74" t="s">
        <v>696</v>
      </c>
    </row>
    <row r="30" spans="2:10" ht="7.95" customHeight="1" x14ac:dyDescent="0.45">
      <c r="B30" s="86" t="str">
        <f>IFERROR(IF(OR(②チーム申込!$B$4="",②チーム申込!$E11=""),"",IF(INDEX(女子登録情報!$D:$D,MATCH(②チーム申込!$D11,女子登録情報!$B:$B,0))="","",INDEX(女子登録情報!$D:$D,MATCH(②チーム申込!$D11,女子登録情報!$B:$B,0)))),"")</f>
        <v/>
      </c>
      <c r="C30" s="86"/>
      <c r="D30" s="78" t="str">
        <f>IFERROR(IF(OR(②チーム申込!$B$4="",②チーム申込!$E11=""),"",IF(INDEX(女子登録情報!$E:$E,MATCH(②チーム申込!$D11,女子登録情報!$B:$B,0))="","－",INDEX(女子登録情報!$E:$E,MATCH(②チーム申込!$D11,女子登録情報!$B:$B,0)))),"")</f>
        <v/>
      </c>
      <c r="E30" s="87" t="str">
        <f>IFERROR(IF(OR(②チーム申込!$B$4="",②チーム申込!$E11=""),"",IF(INDEX(女子登録情報!$M:$M,MATCH(②チーム申込!$D11,女子登録情報!$B:$B,0))="","　－　",INDEX(女子登録情報!$M:$M,MATCH(②チーム申込!$D11,女子登録情報!$B:$B,0)))),"")</f>
        <v/>
      </c>
      <c r="F30" s="89" t="str">
        <f>IFERROR(IF(OR(②チーム申込!$B$4="",②チーム申込!$E11=""),"",IF(INDEX(女子登録情報!$M:$M,MATCH(②チーム申込!$D11,女子登録情報!$B:$B,0))="","",IF(INDEX(女子登録情報!$L:$L,MATCH(②チーム申込!$D11,女子登録情報!$B:$B,0))="","・"&amp;"　－　","・"&amp;INDEX(リスト!$S$2:$S$48,MATCH(INDEX(女子登録情報!$L:$L,MATCH(②チーム申込!$D11,女子登録情報!$B:$B,0)),リスト!$R$2:$R$48,0))))),"")</f>
        <v/>
      </c>
      <c r="G30" s="90"/>
      <c r="H30" s="78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0" s="78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0" s="78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1" spans="2:10" ht="15" customHeight="1" x14ac:dyDescent="0.45">
      <c r="B31" s="93" t="str">
        <f>IFERROR(IF(OR(②チーム申込!$B$4="",②チーム申込!$E11=""),"",IF(INDEX(女子登録情報!$C:$C,MATCH(②チーム申込!$D11,女子登録情報!$B:$B,0))="","",INDEX(女子登録情報!$C:$C,MATCH(②チーム申込!$D11,女子登録情報!$B:$B,0)))),"")</f>
        <v/>
      </c>
      <c r="C31" s="93"/>
      <c r="D31" s="78"/>
      <c r="E31" s="88"/>
      <c r="F31" s="91"/>
      <c r="G31" s="92"/>
      <c r="H31" s="78"/>
      <c r="I31" s="78"/>
      <c r="J31" s="78"/>
    </row>
    <row r="32" spans="2:10" ht="7.95" customHeight="1" x14ac:dyDescent="0.45">
      <c r="B32" s="86" t="str">
        <f>IFERROR(IF(OR(②チーム申込!$B$4="",②チーム申込!$E12=""),"",IF(INDEX(女子登録情報!$D:$D,MATCH(②チーム申込!$D12,女子登録情報!$B:$B,0))="","",INDEX(女子登録情報!$D:$D,MATCH(②チーム申込!$D12,女子登録情報!$B:$B,0)))),"")</f>
        <v/>
      </c>
      <c r="C32" s="86"/>
      <c r="D32" s="78" t="str">
        <f>IFERROR(IF(OR(②チーム申込!$B$4="",②チーム申込!$E12=""),"",IF(INDEX(女子登録情報!$E:$E,MATCH(②チーム申込!$D12,女子登録情報!$B:$B,0))="","－",INDEX(女子登録情報!$E:$E,MATCH(②チーム申込!$D12,女子登録情報!$B:$B,0)))),"")</f>
        <v/>
      </c>
      <c r="E32" s="87" t="str">
        <f>IFERROR(IF(OR(②チーム申込!$B$4="",②チーム申込!$E12=""),"",IF(INDEX(女子登録情報!$M:$M,MATCH(②チーム申込!$D12,女子登録情報!$B:$B,0))="","　－　",INDEX(女子登録情報!$M:$M,MATCH(②チーム申込!$D12,女子登録情報!$B:$B,0)))),"")</f>
        <v/>
      </c>
      <c r="F32" s="89" t="str">
        <f>IFERROR(IF(OR(②チーム申込!$B$4="",②チーム申込!$E12=""),"",IF(INDEX(女子登録情報!$M:$M,MATCH(②チーム申込!$D12,女子登録情報!$B:$B,0))="","",IF(INDEX(女子登録情報!$L:$L,MATCH(②チーム申込!$D12,女子登録情報!$B:$B,0))="","・"&amp;"　－　","・"&amp;INDEX(リスト!$S$2:$S$48,MATCH(INDEX(女子登録情報!$L:$L,MATCH(②チーム申込!$D12,女子登録情報!$B:$B,0)),リスト!$R$2:$R$48,0))))),"")</f>
        <v/>
      </c>
      <c r="G32" s="90"/>
      <c r="H32" s="78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2" s="78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2" s="78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3" spans="2:10" ht="15" customHeight="1" x14ac:dyDescent="0.45">
      <c r="B33" s="93" t="str">
        <f>IFERROR(IF(OR(②チーム申込!$B$4="",②チーム申込!$E12=""),"",IF(INDEX(女子登録情報!$C:$C,MATCH(②チーム申込!$D12,女子登録情報!$B:$B,0))="","",INDEX(女子登録情報!$C:$C,MATCH(②チーム申込!$D12,女子登録情報!$B:$B,0)))),"")</f>
        <v/>
      </c>
      <c r="C33" s="93"/>
      <c r="D33" s="78"/>
      <c r="E33" s="88"/>
      <c r="F33" s="91"/>
      <c r="G33" s="92"/>
      <c r="H33" s="78"/>
      <c r="I33" s="78"/>
      <c r="J33" s="78"/>
    </row>
    <row r="34" spans="2:10" ht="7.95" customHeight="1" x14ac:dyDescent="0.45">
      <c r="B34" s="86" t="str">
        <f>IFERROR(IF(OR(②チーム申込!$B$4="",②チーム申込!$E13=""),"",IF(INDEX(女子登録情報!$D:$D,MATCH(②チーム申込!$D13,女子登録情報!$B:$B,0))="","",INDEX(女子登録情報!$D:$D,MATCH(②チーム申込!$D13,女子登録情報!$B:$B,0)))),"")</f>
        <v/>
      </c>
      <c r="C34" s="86"/>
      <c r="D34" s="78" t="str">
        <f>IFERROR(IF(OR(②チーム申込!$B$4="",②チーム申込!$E13=""),"",IF(INDEX(女子登録情報!$E:$E,MATCH(②チーム申込!$D13,女子登録情報!$B:$B,0))="","－",INDEX(女子登録情報!$E:$E,MATCH(②チーム申込!$D13,女子登録情報!$B:$B,0)))),"")</f>
        <v/>
      </c>
      <c r="E34" s="87" t="str">
        <f>IFERROR(IF(OR(②チーム申込!$B$4="",②チーム申込!$E13=""),"",IF(INDEX(女子登録情報!$M:$M,MATCH(②チーム申込!$D13,女子登録情報!$B:$B,0))="","　－　",INDEX(女子登録情報!$M:$M,MATCH(②チーム申込!$D13,女子登録情報!$B:$B,0)))),"")</f>
        <v/>
      </c>
      <c r="F34" s="89" t="str">
        <f>IFERROR(IF(OR(②チーム申込!$B$4="",②チーム申込!$E13=""),"",IF(INDEX(女子登録情報!$M:$M,MATCH(②チーム申込!$D13,女子登録情報!$B:$B,0))="","",IF(INDEX(女子登録情報!$L:$L,MATCH(②チーム申込!$D13,女子登録情報!$B:$B,0))="","・"&amp;"　－　","・"&amp;INDEX(リスト!$S$2:$S$48,MATCH(INDEX(女子登録情報!$L:$L,MATCH(②チーム申込!$D13,女子登録情報!$B:$B,0)),リスト!$R$2:$R$48,0))))),"")</f>
        <v/>
      </c>
      <c r="G34" s="90"/>
      <c r="H34" s="78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4" s="78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4" s="78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5" spans="2:10" ht="15" customHeight="1" x14ac:dyDescent="0.45">
      <c r="B35" s="93" t="str">
        <f>IFERROR(IF(OR(②チーム申込!$B$4="",②チーム申込!$E13=""),"",IF(INDEX(女子登録情報!$C:$C,MATCH(②チーム申込!$D13,女子登録情報!$B:$B,0))="","",INDEX(女子登録情報!$C:$C,MATCH(②チーム申込!$D13,女子登録情報!$B:$B,0)))),"")</f>
        <v/>
      </c>
      <c r="C35" s="93"/>
      <c r="D35" s="78"/>
      <c r="E35" s="88"/>
      <c r="F35" s="91"/>
      <c r="G35" s="92"/>
      <c r="H35" s="78"/>
      <c r="I35" s="78"/>
      <c r="J35" s="78"/>
    </row>
    <row r="36" spans="2:10" ht="7.95" customHeight="1" x14ac:dyDescent="0.45">
      <c r="B36" s="86" t="str">
        <f>IFERROR(IF(OR(②チーム申込!$B$4="",②チーム申込!$E14=""),"",IF(INDEX(女子登録情報!$D:$D,MATCH(②チーム申込!$D14,女子登録情報!$B:$B,0))="","",INDEX(女子登録情報!$D:$D,MATCH(②チーム申込!$D14,女子登録情報!$B:$B,0)))),"")</f>
        <v/>
      </c>
      <c r="C36" s="86"/>
      <c r="D36" s="78" t="str">
        <f>IFERROR(IF(OR(②チーム申込!$B$4="",②チーム申込!$E14=""),"",IF(INDEX(女子登録情報!$E:$E,MATCH(②チーム申込!$D14,女子登録情報!$B:$B,0))="","－",INDEX(女子登録情報!$E:$E,MATCH(②チーム申込!$D14,女子登録情報!$B:$B,0)))),"")</f>
        <v/>
      </c>
      <c r="E36" s="87" t="str">
        <f>IFERROR(IF(OR(②チーム申込!$B$4="",②チーム申込!$E14=""),"",IF(INDEX(女子登録情報!$M:$M,MATCH(②チーム申込!$D14,女子登録情報!$B:$B,0))="","　－　",INDEX(女子登録情報!$M:$M,MATCH(②チーム申込!$D14,女子登録情報!$B:$B,0)))),"")</f>
        <v/>
      </c>
      <c r="F36" s="89" t="str">
        <f>IFERROR(IF(OR(②チーム申込!$B$4="",②チーム申込!$E14=""),"",IF(INDEX(女子登録情報!$M:$M,MATCH(②チーム申込!$D14,女子登録情報!$B:$B,0))="","",IF(INDEX(女子登録情報!$L:$L,MATCH(②チーム申込!$D14,女子登録情報!$B:$B,0))="","・"&amp;"　－　","・"&amp;INDEX(リスト!$S$2:$S$48,MATCH(INDEX(女子登録情報!$L:$L,MATCH(②チーム申込!$D14,女子登録情報!$B:$B,0)),リスト!$R$2:$R$48,0))))),"")</f>
        <v/>
      </c>
      <c r="G36" s="90"/>
      <c r="H36" s="78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6" s="78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6" s="78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7" spans="2:10" ht="15" customHeight="1" x14ac:dyDescent="0.45">
      <c r="B37" s="93" t="str">
        <f>IFERROR(IF(OR(②チーム申込!$B$4="",②チーム申込!$E14=""),"",IF(INDEX(女子登録情報!$C:$C,MATCH(②チーム申込!$D14,女子登録情報!$B:$B,0))="","",INDEX(女子登録情報!$C:$C,MATCH(②チーム申込!$D14,女子登録情報!$B:$B,0)))),"")</f>
        <v/>
      </c>
      <c r="C37" s="93"/>
      <c r="D37" s="78"/>
      <c r="E37" s="88"/>
      <c r="F37" s="91"/>
      <c r="G37" s="92"/>
      <c r="H37" s="78"/>
      <c r="I37" s="78"/>
      <c r="J37" s="78"/>
    </row>
    <row r="38" spans="2:10" ht="7.95" customHeight="1" x14ac:dyDescent="0.45">
      <c r="B38" s="86" t="str">
        <f>IFERROR(IF(OR(②チーム申込!$B$4="",②チーム申込!$E15=""),"",IF(INDEX(女子登録情報!$D:$D,MATCH(②チーム申込!$D15,女子登録情報!$B:$B,0))="","",INDEX(女子登録情報!$D:$D,MATCH(②チーム申込!$D15,女子登録情報!$B:$B,0)))),"")</f>
        <v/>
      </c>
      <c r="C38" s="86"/>
      <c r="D38" s="78" t="str">
        <f>IFERROR(IF(OR(②チーム申込!$B$4="",②チーム申込!$E15=""),"",IF(INDEX(女子登録情報!$E:$E,MATCH(②チーム申込!$D15,女子登録情報!$B:$B,0))="","－",INDEX(女子登録情報!$E:$E,MATCH(②チーム申込!$D15,女子登録情報!$B:$B,0)))),"")</f>
        <v/>
      </c>
      <c r="E38" s="87" t="str">
        <f>IFERROR(IF(OR(②チーム申込!$B$4="",②チーム申込!$E15=""),"",IF(INDEX(女子登録情報!$M:$M,MATCH(②チーム申込!$D15,女子登録情報!$B:$B,0))="","　－　",INDEX(女子登録情報!$M:$M,MATCH(②チーム申込!$D15,女子登録情報!$B:$B,0)))),"")</f>
        <v/>
      </c>
      <c r="F38" s="89" t="str">
        <f>IFERROR(IF(OR(②チーム申込!$B$4="",②チーム申込!$E15=""),"",IF(INDEX(女子登録情報!$M:$M,MATCH(②チーム申込!$D15,女子登録情報!$B:$B,0))="","",IF(INDEX(女子登録情報!$L:$L,MATCH(②チーム申込!$D15,女子登録情報!$B:$B,0))="","・"&amp;"　－　","・"&amp;INDEX(リスト!$S$2:$S$48,MATCH(INDEX(女子登録情報!$L:$L,MATCH(②チーム申込!$D15,女子登録情報!$B:$B,0)),リスト!$R$2:$R$48,0))))),"")</f>
        <v/>
      </c>
      <c r="G38" s="90"/>
      <c r="H38" s="78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38" s="78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38" s="78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39" spans="2:10" ht="15" customHeight="1" x14ac:dyDescent="0.45">
      <c r="B39" s="93" t="str">
        <f>IFERROR(IF(OR(②チーム申込!$B$4="",②チーム申込!$E15=""),"",IF(INDEX(女子登録情報!$C:$C,MATCH(②チーム申込!$D15,女子登録情報!$B:$B,0))="","",INDEX(女子登録情報!$C:$C,MATCH(②チーム申込!$D15,女子登録情報!$B:$B,0)))),"")</f>
        <v/>
      </c>
      <c r="C39" s="93"/>
      <c r="D39" s="78"/>
      <c r="E39" s="88"/>
      <c r="F39" s="91"/>
      <c r="G39" s="92"/>
      <c r="H39" s="78"/>
      <c r="I39" s="78"/>
      <c r="J39" s="78"/>
    </row>
    <row r="40" spans="2:10" ht="7.95" customHeight="1" x14ac:dyDescent="0.45">
      <c r="B40" s="86" t="str">
        <f>IFERROR(IF(OR(②チーム申込!$B$4="",②チーム申込!$E16=""),"",IF(INDEX(女子登録情報!$D:$D,MATCH(②チーム申込!$D16,女子登録情報!$B:$B,0))="","",INDEX(女子登録情報!$D:$D,MATCH(②チーム申込!$D16,女子登録情報!$B:$B,0)))),"")</f>
        <v/>
      </c>
      <c r="C40" s="86"/>
      <c r="D40" s="78" t="str">
        <f>IFERROR(IF(OR(②チーム申込!$B$4="",②チーム申込!$E16=""),"",IF(INDEX(女子登録情報!$E:$E,MATCH(②チーム申込!$D16,女子登録情報!$B:$B,0))="","－",INDEX(女子登録情報!$E:$E,MATCH(②チーム申込!$D16,女子登録情報!$B:$B,0)))),"")</f>
        <v/>
      </c>
      <c r="E40" s="87" t="str">
        <f>IFERROR(IF(OR(②チーム申込!$B$4="",②チーム申込!$E16=""),"",IF(INDEX(女子登録情報!$M:$M,MATCH(②チーム申込!$D16,女子登録情報!$B:$B,0))="","　－　",INDEX(女子登録情報!$M:$M,MATCH(②チーム申込!$D16,女子登録情報!$B:$B,0)))),"")</f>
        <v/>
      </c>
      <c r="F40" s="89" t="str">
        <f>IFERROR(IF(OR(②チーム申込!$B$4="",②チーム申込!$E16=""),"",IF(INDEX(女子登録情報!$M:$M,MATCH(②チーム申込!$D16,女子登録情報!$B:$B,0))="","",IF(INDEX(女子登録情報!$L:$L,MATCH(②チーム申込!$D16,女子登録情報!$B:$B,0))="","・"&amp;"　－　","・"&amp;INDEX(リスト!$S$2:$S$48,MATCH(INDEX(女子登録情報!$L:$L,MATCH(②チーム申込!$D16,女子登録情報!$B:$B,0)),リスト!$R$2:$R$48,0))))),"")</f>
        <v/>
      </c>
      <c r="G40" s="90"/>
      <c r="H40" s="78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0" s="78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0" s="78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1" spans="2:10" ht="15" customHeight="1" x14ac:dyDescent="0.45">
      <c r="B41" s="93" t="str">
        <f>IFERROR(IF(OR(②チーム申込!$B$4="",②チーム申込!$E16=""),"",IF(INDEX(女子登録情報!$C:$C,MATCH(②チーム申込!$D16,女子登録情報!$B:$B,0))="","",INDEX(女子登録情報!$C:$C,MATCH(②チーム申込!$D16,女子登録情報!$B:$B,0)))),"")</f>
        <v/>
      </c>
      <c r="C41" s="93"/>
      <c r="D41" s="78"/>
      <c r="E41" s="88"/>
      <c r="F41" s="91"/>
      <c r="G41" s="92"/>
      <c r="H41" s="78"/>
      <c r="I41" s="78"/>
      <c r="J41" s="78"/>
    </row>
    <row r="42" spans="2:10" ht="7.95" customHeight="1" x14ac:dyDescent="0.45">
      <c r="B42" s="86" t="str">
        <f>IFERROR(IF(OR(②チーム申込!$B$4="",②チーム申込!$E17=""),"",IF(INDEX(女子登録情報!$D:$D,MATCH(②チーム申込!$D17,女子登録情報!$B:$B,0))="","",INDEX(女子登録情報!$D:$D,MATCH(②チーム申込!$D17,女子登録情報!$B:$B,0)))),"")</f>
        <v/>
      </c>
      <c r="C42" s="86"/>
      <c r="D42" s="78" t="str">
        <f>IFERROR(IF(OR(②チーム申込!$B$4="",②チーム申込!$E17=""),"",IF(INDEX(女子登録情報!$E:$E,MATCH(②チーム申込!$D17,女子登録情報!$B:$B,0))="","－",INDEX(女子登録情報!$E:$E,MATCH(②チーム申込!$D17,女子登録情報!$B:$B,0)))),"")</f>
        <v/>
      </c>
      <c r="E42" s="87" t="str">
        <f>IFERROR(IF(OR(②チーム申込!$B$4="",②チーム申込!$E17=""),"",IF(INDEX(女子登録情報!$M:$M,MATCH(②チーム申込!$D17,女子登録情報!$B:$B,0))="","　－　",INDEX(女子登録情報!$M:$M,MATCH(②チーム申込!$D17,女子登録情報!$B:$B,0)))),"")</f>
        <v/>
      </c>
      <c r="F42" s="89" t="str">
        <f>IFERROR(IF(OR(②チーム申込!$B$4="",②チーム申込!$E17=""),"",IF(INDEX(女子登録情報!$M:$M,MATCH(②チーム申込!$D17,女子登録情報!$B:$B,0))="","",IF(INDEX(女子登録情報!$L:$L,MATCH(②チーム申込!$D17,女子登録情報!$B:$B,0))="","・"&amp;"　－　","・"&amp;INDEX(リスト!$S$2:$S$48,MATCH(INDEX(女子登録情報!$L:$L,MATCH(②チーム申込!$D17,女子登録情報!$B:$B,0)),リスト!$R$2:$R$48,0))))),"")</f>
        <v/>
      </c>
      <c r="G42" s="90"/>
      <c r="H42" s="78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2" s="78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2" s="78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3" spans="2:10" ht="15" customHeight="1" x14ac:dyDescent="0.45">
      <c r="B43" s="93" t="str">
        <f>IFERROR(IF(OR(②チーム申込!$B$4="",②チーム申込!$E17=""),"",IF(INDEX(女子登録情報!$C:$C,MATCH(②チーム申込!$D17,女子登録情報!$B:$B,0))="","",INDEX(女子登録情報!$C:$C,MATCH(②チーム申込!$D17,女子登録情報!$B:$B,0)))),"")</f>
        <v/>
      </c>
      <c r="C43" s="93"/>
      <c r="D43" s="78"/>
      <c r="E43" s="88"/>
      <c r="F43" s="91"/>
      <c r="G43" s="92"/>
      <c r="H43" s="78"/>
      <c r="I43" s="78"/>
      <c r="J43" s="78"/>
    </row>
    <row r="44" spans="2:10" ht="7.95" customHeight="1" x14ac:dyDescent="0.45">
      <c r="B44" s="86" t="str">
        <f>IFERROR(IF(OR(②チーム申込!$B$4="",②チーム申込!$E18=""),"",IF(INDEX(女子登録情報!$D:$D,MATCH(②チーム申込!$D18,女子登録情報!$B:$B,0))="","",INDEX(女子登録情報!$D:$D,MATCH(②チーム申込!$D18,女子登録情報!$B:$B,0)))),"")</f>
        <v/>
      </c>
      <c r="C44" s="86"/>
      <c r="D44" s="78" t="str">
        <f>IFERROR(IF(OR(②チーム申込!$B$4="",②チーム申込!$E18=""),"",IF(INDEX(女子登録情報!$E:$E,MATCH(②チーム申込!$D18,女子登録情報!$B:$B,0))="","－",INDEX(女子登録情報!$E:$E,MATCH(②チーム申込!$D18,女子登録情報!$B:$B,0)))),"")</f>
        <v/>
      </c>
      <c r="E44" s="87" t="str">
        <f>IFERROR(IF(OR(②チーム申込!$B$4="",②チーム申込!$E18=""),"",IF(INDEX(女子登録情報!$M:$M,MATCH(②チーム申込!$D18,女子登録情報!$B:$B,0))="","　－　",INDEX(女子登録情報!$M:$M,MATCH(②チーム申込!$D18,女子登録情報!$B:$B,0)))),"")</f>
        <v/>
      </c>
      <c r="F44" s="89" t="str">
        <f>IFERROR(IF(OR(②チーム申込!$B$4="",②チーム申込!$E18=""),"",IF(INDEX(女子登録情報!$M:$M,MATCH(②チーム申込!$D18,女子登録情報!$B:$B,0))="","",IF(INDEX(女子登録情報!$L:$L,MATCH(②チーム申込!$D18,女子登録情報!$B:$B,0))="","・"&amp;"　－　","・"&amp;INDEX(リスト!$S$2:$S$48,MATCH(INDEX(女子登録情報!$L:$L,MATCH(②チーム申込!$D18,女子登録情報!$B:$B,0)),リスト!$R$2:$R$48,0))))),"")</f>
        <v/>
      </c>
      <c r="G44" s="90"/>
      <c r="H44" s="78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4" s="78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4" s="78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5" spans="2:10" ht="15" customHeight="1" x14ac:dyDescent="0.45">
      <c r="B45" s="93" t="str">
        <f>IFERROR(IF(OR(②チーム申込!$B$4="",②チーム申込!$E18=""),"",IF(INDEX(女子登録情報!$C:$C,MATCH(②チーム申込!$D18,女子登録情報!$B:$B,0))="","",INDEX(女子登録情報!$C:$C,MATCH(②チーム申込!$D18,女子登録情報!$B:$B,0)))),"")</f>
        <v/>
      </c>
      <c r="C45" s="93"/>
      <c r="D45" s="78"/>
      <c r="E45" s="88"/>
      <c r="F45" s="91"/>
      <c r="G45" s="92"/>
      <c r="H45" s="78"/>
      <c r="I45" s="78"/>
      <c r="J45" s="78"/>
    </row>
    <row r="46" spans="2:10" ht="7.95" customHeight="1" x14ac:dyDescent="0.45">
      <c r="B46" s="86" t="str">
        <f>IFERROR(IF(OR(②チーム申込!$B$4="",②チーム申込!$E19=""),"",IF(INDEX(女子登録情報!$D:$D,MATCH(②チーム申込!$D19,女子登録情報!$B:$B,0))="","",INDEX(女子登録情報!$D:$D,MATCH(②チーム申込!$D19,女子登録情報!$B:$B,0)))),"")</f>
        <v/>
      </c>
      <c r="C46" s="86"/>
      <c r="D46" s="78" t="str">
        <f>IFERROR(IF(OR(②チーム申込!$B$4="",②チーム申込!$E19=""),"",IF(INDEX(女子登録情報!$E:$E,MATCH(②チーム申込!$D19,女子登録情報!$B:$B,0))="","－",INDEX(女子登録情報!$E:$E,MATCH(②チーム申込!$D19,女子登録情報!$B:$B,0)))),"")</f>
        <v/>
      </c>
      <c r="E46" s="87" t="str">
        <f>IFERROR(IF(OR(②チーム申込!$B$4="",②チーム申込!$E19=""),"",IF(INDEX(女子登録情報!$M:$M,MATCH(②チーム申込!$D19,女子登録情報!$B:$B,0))="","　－　",INDEX(女子登録情報!$M:$M,MATCH(②チーム申込!$D19,女子登録情報!$B:$B,0)))),"")</f>
        <v/>
      </c>
      <c r="F46" s="89" t="str">
        <f>IFERROR(IF(OR(②チーム申込!$B$4="",②チーム申込!$E19=""),"",IF(INDEX(女子登録情報!$M:$M,MATCH(②チーム申込!$D19,女子登録情報!$B:$B,0))="","",IF(INDEX(女子登録情報!$L:$L,MATCH(②チーム申込!$D19,女子登録情報!$B:$B,0))="","・"&amp;"　－　","・"&amp;INDEX(リスト!$S$2:$S$48,MATCH(INDEX(女子登録情報!$L:$L,MATCH(②チーム申込!$D19,女子登録情報!$B:$B,0)),リスト!$R$2:$R$48,0))))),"")</f>
        <v/>
      </c>
      <c r="G46" s="90"/>
      <c r="H46" s="78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6" s="78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6" s="78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7" spans="2:10" ht="15" customHeight="1" x14ac:dyDescent="0.45">
      <c r="B47" s="93" t="str">
        <f>IFERROR(IF(OR(②チーム申込!$B$4="",②チーム申込!$E19=""),"",IF(INDEX(女子登録情報!$C:$C,MATCH(②チーム申込!$D19,女子登録情報!$B:$B,0))="","",INDEX(女子登録情報!$C:$C,MATCH(②チーム申込!$D19,女子登録情報!$B:$B,0)))),"")</f>
        <v/>
      </c>
      <c r="C47" s="93"/>
      <c r="D47" s="78"/>
      <c r="E47" s="88"/>
      <c r="F47" s="91"/>
      <c r="G47" s="92"/>
      <c r="H47" s="78"/>
      <c r="I47" s="78"/>
      <c r="J47" s="78"/>
    </row>
    <row r="48" spans="2:10" ht="7.95" customHeight="1" x14ac:dyDescent="0.45">
      <c r="B48" s="86" t="str">
        <f>IFERROR(IF(OR(②チーム申込!$B$4="",②チーム申込!$E20=""),"",IF(INDEX(女子登録情報!$D:$D,MATCH(②チーム申込!$D20,女子登録情報!$B:$B,0))="","",INDEX(女子登録情報!$D:$D,MATCH(②チーム申込!$D20,女子登録情報!$B:$B,0)))),"")</f>
        <v/>
      </c>
      <c r="C48" s="86"/>
      <c r="D48" s="78" t="str">
        <f>IFERROR(IF(OR(②チーム申込!$B$4="",②チーム申込!$E20=""),"",IF(INDEX(女子登録情報!$E:$E,MATCH(②チーム申込!$D20,女子登録情報!$B:$B,0))="","－",INDEX(女子登録情報!$E:$E,MATCH(②チーム申込!$D20,女子登録情報!$B:$B,0)))),"")</f>
        <v/>
      </c>
      <c r="E48" s="87" t="str">
        <f>IFERROR(IF(OR(②チーム申込!$B$4="",②チーム申込!$E20=""),"",IF(INDEX(女子登録情報!$M:$M,MATCH(②チーム申込!$D20,女子登録情報!$B:$B,0))="","　－　",INDEX(女子登録情報!$M:$M,MATCH(②チーム申込!$D20,女子登録情報!$B:$B,0)))),"")</f>
        <v/>
      </c>
      <c r="F48" s="89" t="str">
        <f>IFERROR(IF(OR(②チーム申込!$B$4="",②チーム申込!$E20=""),"",IF(INDEX(女子登録情報!$M:$M,MATCH(②チーム申込!$D20,女子登録情報!$B:$B,0))="","",IF(INDEX(女子登録情報!$L:$L,MATCH(②チーム申込!$D20,女子登録情報!$B:$B,0))="","・"&amp;"　－　","・"&amp;INDEX(リスト!$S$2:$S$48,MATCH(INDEX(女子登録情報!$L:$L,MATCH(②チーム申込!$D20,女子登録情報!$B:$B,0)),リスト!$R$2:$R$48,0))))),"")</f>
        <v/>
      </c>
      <c r="G48" s="90"/>
      <c r="H48" s="78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48" s="78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48" s="78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49" spans="2:10" ht="15" customHeight="1" x14ac:dyDescent="0.45">
      <c r="B49" s="93" t="str">
        <f>IFERROR(IF(OR(②チーム申込!$B$4="",②チーム申込!$E20=""),"",IF(INDEX(女子登録情報!$C:$C,MATCH(②チーム申込!$D20,女子登録情報!$B:$B,0))="","",INDEX(女子登録情報!$C:$C,MATCH(②チーム申込!$D20,女子登録情報!$B:$B,0)))),"")</f>
        <v/>
      </c>
      <c r="C49" s="93"/>
      <c r="D49" s="78"/>
      <c r="E49" s="88"/>
      <c r="F49" s="91"/>
      <c r="G49" s="92"/>
      <c r="H49" s="78"/>
      <c r="I49" s="78"/>
      <c r="J49" s="78"/>
    </row>
    <row r="50" spans="2:10" ht="7.95" customHeight="1" x14ac:dyDescent="0.45">
      <c r="B50" s="86" t="str">
        <f>IFERROR(IF(OR(②チーム申込!$B$4="",②チーム申込!$E21=""),"",IF(INDEX(女子登録情報!$D:$D,MATCH(②チーム申込!$D21,女子登録情報!$B:$B,0))="","",INDEX(女子登録情報!$D:$D,MATCH(②チーム申込!$D21,女子登録情報!$B:$B,0)))),"")</f>
        <v/>
      </c>
      <c r="C50" s="86"/>
      <c r="D50" s="78" t="str">
        <f>IFERROR(IF(OR(②チーム申込!$B$4="",②チーム申込!$E21=""),"",IF(INDEX(女子登録情報!$E:$E,MATCH(②チーム申込!$D21,女子登録情報!$B:$B,0))="","－",INDEX(女子登録情報!$E:$E,MATCH(②チーム申込!$D21,女子登録情報!$B:$B,0)))),"")</f>
        <v/>
      </c>
      <c r="E50" s="87" t="str">
        <f>IFERROR(IF(OR(②チーム申込!$B$4="",②チーム申込!$E21=""),"",IF(INDEX(女子登録情報!$M:$M,MATCH(②チーム申込!$D21,女子登録情報!$B:$B,0))="","　－　",INDEX(女子登録情報!$M:$M,MATCH(②チーム申込!$D21,女子登録情報!$B:$B,0)))),"")</f>
        <v/>
      </c>
      <c r="F50" s="89" t="str">
        <f>IFERROR(IF(OR(②チーム申込!$B$4="",②チーム申込!$E21=""),"",IF(INDEX(女子登録情報!$M:$M,MATCH(②チーム申込!$D21,女子登録情報!$B:$B,0))="","",IF(INDEX(女子登録情報!$L:$L,MATCH(②チーム申込!$D21,女子登録情報!$B:$B,0))="","・"&amp;"　－　","・"&amp;INDEX(リスト!$S$2:$S$48,MATCH(INDEX(女子登録情報!$L:$L,MATCH(②チーム申込!$D21,女子登録情報!$B:$B,0)),リスト!$R$2:$R$48,0))))),"")</f>
        <v/>
      </c>
      <c r="G50" s="90"/>
      <c r="H50" s="78" t="str">
        <f>IF(OR(②チーム申込!$B$4="",②チーム申込!$K$9="",②チーム申込!$E21=""),"",IF(AND(OR(②チーム申込!$K21="",②チーム申込!$K21=0),OR(②チーム申込!$M21="",②チーム申込!$M21=0),OR(②チーム申込!$O21="",②チーム申込!$O21=0)),"－",②チーム申込!$K21&amp;"'"&amp;RIGHT(100+②チーム申込!$M21,2)&amp;""""&amp;RIGHT(100+②チーム申込!$O21,2)))</f>
        <v/>
      </c>
      <c r="I50" s="78" t="str">
        <f>IF(OR(②チーム申込!$B$4="",②チーム申込!$P$9="",②チーム申込!$E21=""),"",IF(AND(OR(②チーム申込!$P21="",②チーム申込!$P21=0),OR(②チーム申込!$R21="",②チーム申込!$R21=0),OR(②チーム申込!$T21="",②チーム申込!$T21=0)),"－",②チーム申込!$P21&amp;"'"&amp;RIGHT(100+②チーム申込!$R21,2)&amp;""""&amp;RIGHT(100+②チーム申込!$T21,2)))</f>
        <v/>
      </c>
      <c r="J50" s="78" t="str">
        <f>IFERROR(IF(OR(②チーム申込!$B$4="",②チーム申込!$E21=""),"",IF(OR(②チーム申込!$U21="",AND(OR(②チーム申込!$V21="",②チーム申込!$V21=0),OR(②チーム申込!$X21="",②チーム申込!$X21=0),OR(②チーム申込!$Z21="",②チーム申込!$Z21=0),OR(②チーム申込!$AB21="",②チーム申込!$AB21=0))),"－",IF(OR(②チーム申込!$U21="ﾊｰﾌﾏﾗｿﾝ",②チーム申込!$U21="マラソン"),②チーム申込!$U21&amp;"/"&amp;②チーム申込!$V21&amp;"ﾟ"&amp;RIGHT(100+②チーム申込!$X21,2)&amp;"'"&amp;RIGHT(100+②チーム申込!$Z21,2)&amp;"""",IF(②チーム申込!$U21="10000mW",IF(OR(②チーム申込!$V21="",②チーム申込!$V21=0),②チーム申込!$U21&amp;"/"&amp;②チーム申込!$X21&amp;"'"&amp;RIGHT(100+②チーム申込!$Z21,2)&amp;""""&amp;RIGHT(100+②チーム申込!$AB21,2),②チーム申込!$U21&amp;"/"&amp;②チーム申込!$V21&amp;"ﾟ"&amp;RIGHT(100+②チーム申込!$X21,2)&amp;"'"&amp;RIGHT(100+②チーム申込!$Z21,2)&amp;""""&amp;RIGHT(100+②チーム申込!$AB21,2)),②チーム申込!$U21&amp;"/"&amp;②チーム申込!$X21&amp;"'"&amp;RIGHT(100+②チーム申込!$Z21,2)&amp;""""&amp;RIGHT(100+②チーム申込!$AB21,2))))),"")</f>
        <v/>
      </c>
    </row>
    <row r="51" spans="2:10" ht="15" customHeight="1" x14ac:dyDescent="0.45">
      <c r="B51" s="93" t="str">
        <f>IFERROR(IF(OR(②チーム申込!$B$4="",②チーム申込!$E21=""),"",IF(INDEX(女子登録情報!$C:$C,MATCH(②チーム申込!$D21,女子登録情報!$B:$B,0))="","",INDEX(女子登録情報!$C:$C,MATCH(②チーム申込!$D21,女子登録情報!$B:$B,0)))),"")</f>
        <v/>
      </c>
      <c r="C51" s="93"/>
      <c r="D51" s="78"/>
      <c r="E51" s="88"/>
      <c r="F51" s="91"/>
      <c r="G51" s="92"/>
      <c r="H51" s="78"/>
      <c r="I51" s="78"/>
      <c r="J51" s="78"/>
    </row>
    <row r="52" spans="2:10" ht="7.95" customHeight="1" x14ac:dyDescent="0.45">
      <c r="B52" s="86" t="str">
        <f>IFERROR(IF(OR(②チーム申込!$B$4="",②チーム申込!$E22=""),"",IF(INDEX(女子登録情報!$D:$D,MATCH(②チーム申込!$D22,女子登録情報!$B:$B,0))="","",INDEX(女子登録情報!$D:$D,MATCH(②チーム申込!$D22,女子登録情報!$B:$B,0)))),"")</f>
        <v/>
      </c>
      <c r="C52" s="86"/>
      <c r="D52" s="78" t="str">
        <f>IFERROR(IF(OR(②チーム申込!$B$4="",②チーム申込!$E22=""),"",IF(INDEX(女子登録情報!$E:$E,MATCH(②チーム申込!$D22,女子登録情報!$B:$B,0))="","－",INDEX(女子登録情報!$E:$E,MATCH(②チーム申込!$D22,女子登録情報!$B:$B,0)))),"")</f>
        <v/>
      </c>
      <c r="E52" s="87" t="str">
        <f>IFERROR(IF(OR(②チーム申込!$B$4="",②チーム申込!$E22=""),"",IF(INDEX(女子登録情報!$M:$M,MATCH(②チーム申込!$D22,女子登録情報!$B:$B,0))="","　－　",INDEX(女子登録情報!$M:$M,MATCH(②チーム申込!$D22,女子登録情報!$B:$B,0)))),"")</f>
        <v/>
      </c>
      <c r="F52" s="89" t="str">
        <f>IFERROR(IF(OR(②チーム申込!$B$4="",②チーム申込!$E22=""),"",IF(INDEX(女子登録情報!$M:$M,MATCH(②チーム申込!$D22,女子登録情報!$B:$B,0))="","",IF(INDEX(女子登録情報!$L:$L,MATCH(②チーム申込!$D22,女子登録情報!$B:$B,0))="","・"&amp;"　－　","・"&amp;INDEX(リスト!$S$2:$S$48,MATCH(INDEX(女子登録情報!$L:$L,MATCH(②チーム申込!$D22,女子登録情報!$B:$B,0)),リスト!$R$2:$R$48,0))))),"")</f>
        <v/>
      </c>
      <c r="G52" s="90"/>
      <c r="H52" s="78" t="str">
        <f>IF(OR(②チーム申込!$B$4="",②チーム申込!$K$9="",②チーム申込!$E22=""),"",IF(AND(OR(②チーム申込!$K22="",②チーム申込!$K22=0),OR(②チーム申込!$M22="",②チーム申込!$M22=0),OR(②チーム申込!$O22="",②チーム申込!$O22=0)),"－",②チーム申込!$K22&amp;"'"&amp;RIGHT(100+②チーム申込!$M22,2)&amp;""""&amp;RIGHT(100+②チーム申込!$O22,2)))</f>
        <v/>
      </c>
      <c r="I52" s="78" t="str">
        <f>IF(OR(②チーム申込!$B$4="",②チーム申込!$P$9="",②チーム申込!$E22=""),"",IF(AND(OR(②チーム申込!$P22="",②チーム申込!$P22=0),OR(②チーム申込!$R22="",②チーム申込!$R22=0),OR(②チーム申込!$T22="",②チーム申込!$T22=0)),"－",②チーム申込!$P22&amp;"'"&amp;RIGHT(100+②チーム申込!$R22,2)&amp;""""&amp;RIGHT(100+②チーム申込!$T22,2)))</f>
        <v/>
      </c>
      <c r="J52" s="78" t="str">
        <f>IFERROR(IF(OR(②チーム申込!$B$4="",②チーム申込!$E22=""),"",IF(OR(②チーム申込!$U22="",AND(OR(②チーム申込!$V22="",②チーム申込!$V22=0),OR(②チーム申込!$X22="",②チーム申込!$X22=0),OR(②チーム申込!$Z22="",②チーム申込!$Z22=0),OR(②チーム申込!$AB22="",②チーム申込!$AB22=0))),"－",IF(OR(②チーム申込!$U22="ﾊｰﾌﾏﾗｿﾝ",②チーム申込!$U22="マラソン"),②チーム申込!$U22&amp;"/"&amp;②チーム申込!$V22&amp;"ﾟ"&amp;RIGHT(100+②チーム申込!$X22,2)&amp;"'"&amp;RIGHT(100+②チーム申込!$Z22,2)&amp;"""",IF(②チーム申込!$U22="10000mW",IF(OR(②チーム申込!$V22="",②チーム申込!$V22=0),②チーム申込!$U22&amp;"/"&amp;②チーム申込!$X22&amp;"'"&amp;RIGHT(100+②チーム申込!$Z22,2)&amp;""""&amp;RIGHT(100+②チーム申込!$AB22,2),②チーム申込!$U22&amp;"/"&amp;②チーム申込!$V22&amp;"ﾟ"&amp;RIGHT(100+②チーム申込!$X22,2)&amp;"'"&amp;RIGHT(100+②チーム申込!$Z22,2)&amp;""""&amp;RIGHT(100+②チーム申込!$AB22,2)),②チーム申込!$U22&amp;"/"&amp;②チーム申込!$X22&amp;"'"&amp;RIGHT(100+②チーム申込!$Z22,2)&amp;""""&amp;RIGHT(100+②チーム申込!$AB22,2))))),"")</f>
        <v/>
      </c>
    </row>
    <row r="53" spans="2:10" ht="15" customHeight="1" x14ac:dyDescent="0.45">
      <c r="B53" s="93" t="str">
        <f>IFERROR(IF(OR(②チーム申込!$B$4="",②チーム申込!$E22=""),"",IF(INDEX(女子登録情報!$C:$C,MATCH(②チーム申込!$D22,女子登録情報!$B:$B,0))="","",INDEX(女子登録情報!$C:$C,MATCH(②チーム申込!$D22,女子登録情報!$B:$B,0)))),"")</f>
        <v/>
      </c>
      <c r="C53" s="93"/>
      <c r="D53" s="78"/>
      <c r="E53" s="88"/>
      <c r="F53" s="91"/>
      <c r="G53" s="92"/>
      <c r="H53" s="78"/>
      <c r="I53" s="78"/>
      <c r="J53" s="78"/>
    </row>
    <row r="54" spans="2:10" ht="7.95" customHeight="1" x14ac:dyDescent="0.45">
      <c r="B54" s="86" t="str">
        <f>IFERROR(IF(OR(②チーム申込!$B$4="",②チーム申込!$E23=""),"",IF(INDEX(女子登録情報!$D:$D,MATCH(②チーム申込!$D23,女子登録情報!$B:$B,0))="","",INDEX(女子登録情報!$D:$D,MATCH(②チーム申込!$D23,女子登録情報!$B:$B,0)))),"")</f>
        <v/>
      </c>
      <c r="C54" s="86"/>
      <c r="D54" s="78" t="str">
        <f>IFERROR(IF(OR(②チーム申込!$B$4="",②チーム申込!$E23=""),"",IF(INDEX(女子登録情報!$E:$E,MATCH(②チーム申込!$D23,女子登録情報!$B:$B,0))="","－",INDEX(女子登録情報!$E:$E,MATCH(②チーム申込!$D23,女子登録情報!$B:$B,0)))),"")</f>
        <v/>
      </c>
      <c r="E54" s="87" t="str">
        <f>IFERROR(IF(OR(②チーム申込!$B$4="",②チーム申込!$E23=""),"",IF(INDEX(女子登録情報!$M:$M,MATCH(②チーム申込!$D23,女子登録情報!$B:$B,0))="","　－　",INDEX(女子登録情報!$M:$M,MATCH(②チーム申込!$D23,女子登録情報!$B:$B,0)))),"")</f>
        <v/>
      </c>
      <c r="F54" s="89" t="str">
        <f>IFERROR(IF(OR(②チーム申込!$B$4="",②チーム申込!$E23=""),"",IF(INDEX(女子登録情報!$M:$M,MATCH(②チーム申込!$D23,女子登録情報!$B:$B,0))="","",IF(INDEX(女子登録情報!$L:$L,MATCH(②チーム申込!$D23,女子登録情報!$B:$B,0))="","・"&amp;"　－　","・"&amp;INDEX(リスト!$S$2:$S$48,MATCH(INDEX(女子登録情報!$L:$L,MATCH(②チーム申込!$D23,女子登録情報!$B:$B,0)),リスト!$R$2:$R$48,0))))),"")</f>
        <v/>
      </c>
      <c r="G54" s="90"/>
      <c r="H54" s="78" t="str">
        <f>IF(OR(②チーム申込!$B$4="",②チーム申込!$K$9="",②チーム申込!$E23=""),"",IF(AND(OR(②チーム申込!$K23="",②チーム申込!$K23=0),OR(②チーム申込!$M23="",②チーム申込!$M23=0),OR(②チーム申込!$O23="",②チーム申込!$O23=0)),"－",②チーム申込!$K23&amp;"'"&amp;RIGHT(100+②チーム申込!$M23,2)&amp;""""&amp;RIGHT(100+②チーム申込!$O23,2)))</f>
        <v/>
      </c>
      <c r="I54" s="78" t="str">
        <f>IF(OR(②チーム申込!$B$4="",②チーム申込!$P$9="",②チーム申込!$E23=""),"",IF(AND(OR(②チーム申込!$P23="",②チーム申込!$P23=0),OR(②チーム申込!$R23="",②チーム申込!$R23=0),OR(②チーム申込!$T23="",②チーム申込!$T23=0)),"－",②チーム申込!$P23&amp;"'"&amp;RIGHT(100+②チーム申込!$R23,2)&amp;""""&amp;RIGHT(100+②チーム申込!$T23,2)))</f>
        <v/>
      </c>
      <c r="J54" s="78" t="str">
        <f>IFERROR(IF(OR(②チーム申込!$B$4="",②チーム申込!$E23=""),"",IF(OR(②チーム申込!$U23="",AND(OR(②チーム申込!$V23="",②チーム申込!$V23=0),OR(②チーム申込!$X23="",②チーム申込!$X23=0),OR(②チーム申込!$Z23="",②チーム申込!$Z23=0),OR(②チーム申込!$AB23="",②チーム申込!$AB23=0))),"－",IF(OR(②チーム申込!$U23="ﾊｰﾌﾏﾗｿﾝ",②チーム申込!$U23="マラソン"),②チーム申込!$U23&amp;"/"&amp;②チーム申込!$V23&amp;"ﾟ"&amp;RIGHT(100+②チーム申込!$X23,2)&amp;"'"&amp;RIGHT(100+②チーム申込!$Z23,2)&amp;"""",IF(②チーム申込!$U23="10000mW",IF(OR(②チーム申込!$V23="",②チーム申込!$V23=0),②チーム申込!$U23&amp;"/"&amp;②チーム申込!$X23&amp;"'"&amp;RIGHT(100+②チーム申込!$Z23,2)&amp;""""&amp;RIGHT(100+②チーム申込!$AB23,2),②チーム申込!$U23&amp;"/"&amp;②チーム申込!$V23&amp;"ﾟ"&amp;RIGHT(100+②チーム申込!$X23,2)&amp;"'"&amp;RIGHT(100+②チーム申込!$Z23,2)&amp;""""&amp;RIGHT(100+②チーム申込!$AB23,2)),②チーム申込!$U23&amp;"/"&amp;②チーム申込!$X23&amp;"'"&amp;RIGHT(100+②チーム申込!$Z23,2)&amp;""""&amp;RIGHT(100+②チーム申込!$AB23,2))))),"")</f>
        <v/>
      </c>
    </row>
    <row r="55" spans="2:10" ht="15" customHeight="1" x14ac:dyDescent="0.45">
      <c r="B55" s="93" t="str">
        <f>IFERROR(IF(OR(②チーム申込!$B$4="",②チーム申込!$E23=""),"",IF(INDEX(女子登録情報!$C:$C,MATCH(②チーム申込!$D23,女子登録情報!$B:$B,0))="","",INDEX(女子登録情報!$C:$C,MATCH(②チーム申込!$D23,女子登録情報!$B:$B,0)))),"")</f>
        <v/>
      </c>
      <c r="C55" s="93"/>
      <c r="D55" s="78"/>
      <c r="E55" s="88"/>
      <c r="F55" s="91"/>
      <c r="G55" s="92"/>
      <c r="H55" s="78"/>
      <c r="I55" s="78"/>
      <c r="J55" s="78"/>
    </row>
    <row r="56" spans="2:10" ht="7.95" customHeight="1" x14ac:dyDescent="0.45">
      <c r="B56" s="86" t="str">
        <f>IFERROR(IF(OR(②チーム申込!$B$4="",②チーム申込!$E24=""),"",IF(INDEX(女子登録情報!$D:$D,MATCH(②チーム申込!$D24,女子登録情報!$B:$B,0))="","",INDEX(女子登録情報!$D:$D,MATCH(②チーム申込!$D24,女子登録情報!$B:$B,0)))),"")</f>
        <v/>
      </c>
      <c r="C56" s="86"/>
      <c r="D56" s="78" t="str">
        <f>IFERROR(IF(OR(②チーム申込!$B$4="",②チーム申込!$E24=""),"",IF(INDEX(女子登録情報!$E:$E,MATCH(②チーム申込!$D24,女子登録情報!$B:$B,0))="","－",INDEX(女子登録情報!$E:$E,MATCH(②チーム申込!$D24,女子登録情報!$B:$B,0)))),"")</f>
        <v/>
      </c>
      <c r="E56" s="87" t="str">
        <f>IFERROR(IF(OR(②チーム申込!$B$4="",②チーム申込!$E24=""),"",IF(INDEX(女子登録情報!$M:$M,MATCH(②チーム申込!$D24,女子登録情報!$B:$B,0))="","　－　",INDEX(女子登録情報!$M:$M,MATCH(②チーム申込!$D24,女子登録情報!$B:$B,0)))),"")</f>
        <v/>
      </c>
      <c r="F56" s="89" t="str">
        <f>IFERROR(IF(OR(②チーム申込!$B$4="",②チーム申込!$E24=""),"",IF(INDEX(女子登録情報!$M:$M,MATCH(②チーム申込!$D24,女子登録情報!$B:$B,0))="","",IF(INDEX(女子登録情報!$L:$L,MATCH(②チーム申込!$D24,女子登録情報!$B:$B,0))="","・"&amp;"　－　","・"&amp;INDEX(リスト!$S$2:$S$48,MATCH(INDEX(女子登録情報!$L:$L,MATCH(②チーム申込!$D24,女子登録情報!$B:$B,0)),リスト!$R$2:$R$48,0))))),"")</f>
        <v/>
      </c>
      <c r="G56" s="90"/>
      <c r="H56" s="78" t="str">
        <f>IF(OR(②チーム申込!$B$4="",②チーム申込!$K$9="",②チーム申込!$E24=""),"",IF(AND(OR(②チーム申込!$K24="",②チーム申込!$K24=0),OR(②チーム申込!$M24="",②チーム申込!$M24=0),OR(②チーム申込!$O24="",②チーム申込!$O24=0)),"－",②チーム申込!$K24&amp;"'"&amp;RIGHT(100+②チーム申込!$M24,2)&amp;""""&amp;RIGHT(100+②チーム申込!$O24,2)))</f>
        <v/>
      </c>
      <c r="I56" s="78" t="str">
        <f>IF(OR(②チーム申込!$B$4="",②チーム申込!$P$9="",②チーム申込!$E24=""),"",IF(AND(OR(②チーム申込!$P24="",②チーム申込!$P24=0),OR(②チーム申込!$R24="",②チーム申込!$R24=0),OR(②チーム申込!$T24="",②チーム申込!$T24=0)),"－",②チーム申込!$P24&amp;"'"&amp;RIGHT(100+②チーム申込!$R24,2)&amp;""""&amp;RIGHT(100+②チーム申込!$T24,2)))</f>
        <v/>
      </c>
      <c r="J56" s="78" t="str">
        <f>IFERROR(IF(OR(②チーム申込!$B$4="",②チーム申込!$E24=""),"",IF(OR(②チーム申込!$U24="",AND(OR(②チーム申込!$V24="",②チーム申込!$V24=0),OR(②チーム申込!$X24="",②チーム申込!$X24=0),OR(②チーム申込!$Z24="",②チーム申込!$Z24=0),OR(②チーム申込!$AB24="",②チーム申込!$AB24=0))),"－",IF(OR(②チーム申込!$U24="ﾊｰﾌﾏﾗｿﾝ",②チーム申込!$U24="マラソン"),②チーム申込!$U24&amp;"/"&amp;②チーム申込!$V24&amp;"ﾟ"&amp;RIGHT(100+②チーム申込!$X24,2)&amp;"'"&amp;RIGHT(100+②チーム申込!$Z24,2)&amp;"""",IF(②チーム申込!$U24="10000mW",IF(OR(②チーム申込!$V24="",②チーム申込!$V24=0),②チーム申込!$U24&amp;"/"&amp;②チーム申込!$X24&amp;"'"&amp;RIGHT(100+②チーム申込!$Z24,2)&amp;""""&amp;RIGHT(100+②チーム申込!$AB24,2),②チーム申込!$U24&amp;"/"&amp;②チーム申込!$V24&amp;"ﾟ"&amp;RIGHT(100+②チーム申込!$X24,2)&amp;"'"&amp;RIGHT(100+②チーム申込!$Z24,2)&amp;""""&amp;RIGHT(100+②チーム申込!$AB24,2)),②チーム申込!$U24&amp;"/"&amp;②チーム申込!$X24&amp;"'"&amp;RIGHT(100+②チーム申込!$Z24,2)&amp;""""&amp;RIGHT(100+②チーム申込!$AB24,2))))),"")</f>
        <v/>
      </c>
    </row>
    <row r="57" spans="2:10" ht="15" customHeight="1" x14ac:dyDescent="0.45">
      <c r="B57" s="93" t="str">
        <f>IFERROR(IF(OR(②チーム申込!$B$4="",②チーム申込!$E24=""),"",IF(INDEX(女子登録情報!$C:$C,MATCH(②チーム申込!$D24,女子登録情報!$B:$B,0))="","",INDEX(女子登録情報!$C:$C,MATCH(②チーム申込!$D24,女子登録情報!$B:$B,0)))),"")</f>
        <v/>
      </c>
      <c r="C57" s="93"/>
      <c r="D57" s="78"/>
      <c r="E57" s="88"/>
      <c r="F57" s="91"/>
      <c r="G57" s="92"/>
      <c r="H57" s="78"/>
      <c r="I57" s="78"/>
      <c r="J57" s="78"/>
    </row>
    <row r="58" spans="2:10" ht="7.95" customHeight="1" x14ac:dyDescent="0.45">
      <c r="B58" s="86" t="str">
        <f>IFERROR(IF(OR(②チーム申込!$B$4="",②チーム申込!$E25=""),"",IF(INDEX(女子登録情報!$D:$D,MATCH(②チーム申込!$D25,女子登録情報!$B:$B,0))="","",INDEX(女子登録情報!$D:$D,MATCH(②チーム申込!$D25,女子登録情報!$B:$B,0)))),"")</f>
        <v/>
      </c>
      <c r="C58" s="86"/>
      <c r="D58" s="78" t="str">
        <f>IFERROR(IF(OR(②チーム申込!$B$4="",②チーム申込!$E25=""),"",IF(INDEX(女子登録情報!$E:$E,MATCH(②チーム申込!$D25,女子登録情報!$B:$B,0))="","－",INDEX(女子登録情報!$E:$E,MATCH(②チーム申込!$D25,女子登録情報!$B:$B,0)))),"")</f>
        <v/>
      </c>
      <c r="E58" s="87" t="str">
        <f>IFERROR(IF(OR(②チーム申込!$B$4="",②チーム申込!$E25=""),"",IF(INDEX(女子登録情報!$M:$M,MATCH(②チーム申込!$D25,女子登録情報!$B:$B,0))="","　－　",INDEX(女子登録情報!$M:$M,MATCH(②チーム申込!$D25,女子登録情報!$B:$B,0)))),"")</f>
        <v/>
      </c>
      <c r="F58" s="89" t="str">
        <f>IFERROR(IF(OR(②チーム申込!$B$4="",②チーム申込!$E25=""),"",IF(INDEX(女子登録情報!$M:$M,MATCH(②チーム申込!$D25,女子登録情報!$B:$B,0))="","",IF(INDEX(女子登録情報!$L:$L,MATCH(②チーム申込!$D25,女子登録情報!$B:$B,0))="","・"&amp;"　－　","・"&amp;INDEX(リスト!$S$2:$S$48,MATCH(INDEX(女子登録情報!$L:$L,MATCH(②チーム申込!$D25,女子登録情報!$B:$B,0)),リスト!$R$2:$R$48,0))))),"")</f>
        <v/>
      </c>
      <c r="G58" s="90"/>
      <c r="H58" s="78" t="str">
        <f>IF(OR(②チーム申込!$B$4="",②チーム申込!$K$9="",②チーム申込!$E25=""),"",IF(AND(OR(②チーム申込!$K25="",②チーム申込!$K25=0),OR(②チーム申込!$M25="",②チーム申込!$M25=0),OR(②チーム申込!$O25="",②チーム申込!$O25=0)),"－",②チーム申込!$K25&amp;"'"&amp;RIGHT(100+②チーム申込!$M25,2)&amp;""""&amp;RIGHT(100+②チーム申込!$O25,2)))</f>
        <v/>
      </c>
      <c r="I58" s="78" t="str">
        <f>IF(OR(②チーム申込!$B$4="",②チーム申込!$P$9="",②チーム申込!$E25=""),"",IF(AND(OR(②チーム申込!$P25="",②チーム申込!$P25=0),OR(②チーム申込!$R25="",②チーム申込!$R25=0),OR(②チーム申込!$T25="",②チーム申込!$T25=0)),"－",②チーム申込!$P25&amp;"'"&amp;RIGHT(100+②チーム申込!$R25,2)&amp;""""&amp;RIGHT(100+②チーム申込!$T25,2)))</f>
        <v/>
      </c>
      <c r="J58" s="78" t="str">
        <f>IFERROR(IF(OR(②チーム申込!$B$4="",②チーム申込!$E25=""),"",IF(OR(②チーム申込!$U25="",AND(OR(②チーム申込!$V25="",②チーム申込!$V25=0),OR(②チーム申込!$X25="",②チーム申込!$X25=0),OR(②チーム申込!$Z25="",②チーム申込!$Z25=0),OR(②チーム申込!$AB25="",②チーム申込!$AB25=0))),"－",IF(OR(②チーム申込!$U25="ﾊｰﾌﾏﾗｿﾝ",②チーム申込!$U25="マラソン"),②チーム申込!$U25&amp;"/"&amp;②チーム申込!$V25&amp;"ﾟ"&amp;RIGHT(100+②チーム申込!$X25,2)&amp;"'"&amp;RIGHT(100+②チーム申込!$Z25,2)&amp;"""",IF(②チーム申込!$U25="10000mW",IF(OR(②チーム申込!$V25="",②チーム申込!$V25=0),②チーム申込!$U25&amp;"/"&amp;②チーム申込!$X25&amp;"'"&amp;RIGHT(100+②チーム申込!$Z25,2)&amp;""""&amp;RIGHT(100+②チーム申込!$AB25,2),②チーム申込!$U25&amp;"/"&amp;②チーム申込!$V25&amp;"ﾟ"&amp;RIGHT(100+②チーム申込!$X25,2)&amp;"'"&amp;RIGHT(100+②チーム申込!$Z25,2)&amp;""""&amp;RIGHT(100+②チーム申込!$AB25,2)),②チーム申込!$U25&amp;"/"&amp;②チーム申込!$X25&amp;"'"&amp;RIGHT(100+②チーム申込!$Z25,2)&amp;""""&amp;RIGHT(100+②チーム申込!$AB25,2))))),"")</f>
        <v/>
      </c>
    </row>
    <row r="59" spans="2:10" ht="15" customHeight="1" x14ac:dyDescent="0.45">
      <c r="B59" s="93" t="str">
        <f>IFERROR(IF(OR(②チーム申込!$B$4="",②チーム申込!$E25=""),"",IF(INDEX(女子登録情報!$C:$C,MATCH(②チーム申込!$D25,女子登録情報!$B:$B,0))="","",INDEX(女子登録情報!$C:$C,MATCH(②チーム申込!$D25,女子登録情報!$B:$B,0)))),"")</f>
        <v/>
      </c>
      <c r="C59" s="93"/>
      <c r="D59" s="78"/>
      <c r="E59" s="88"/>
      <c r="F59" s="91"/>
      <c r="G59" s="92"/>
      <c r="H59" s="78"/>
      <c r="I59" s="78"/>
      <c r="J59" s="78"/>
    </row>
    <row r="60" spans="2:10" ht="9" customHeight="1" x14ac:dyDescent="0.45"/>
    <row r="61" spans="2:10" ht="18" customHeight="1" x14ac:dyDescent="0.45"/>
    <row r="62" spans="2:10" x14ac:dyDescent="0.45"/>
    <row r="63" spans="2:10" x14ac:dyDescent="0.45"/>
    <row r="64" spans="2:10" x14ac:dyDescent="0.45"/>
    <row r="65" x14ac:dyDescent="0.45"/>
  </sheetData>
  <sheetProtection selectLockedCells="1" selectUnlockedCells="1"/>
  <mergeCells count="131">
    <mergeCell ref="C2:I2"/>
    <mergeCell ref="J3:J5"/>
    <mergeCell ref="D4:I4"/>
    <mergeCell ref="E5:F5"/>
    <mergeCell ref="H5:I5"/>
    <mergeCell ref="B6:J19"/>
    <mergeCell ref="B22:J25"/>
    <mergeCell ref="B28:C29"/>
    <mergeCell ref="D28:D29"/>
    <mergeCell ref="E28:G29"/>
    <mergeCell ref="H28:J28"/>
    <mergeCell ref="I30:I31"/>
    <mergeCell ref="J30:J31"/>
    <mergeCell ref="B31:C31"/>
    <mergeCell ref="B32:C32"/>
    <mergeCell ref="D32:D33"/>
    <mergeCell ref="E32:E33"/>
    <mergeCell ref="F32:G33"/>
    <mergeCell ref="H32:H33"/>
    <mergeCell ref="I32:I33"/>
    <mergeCell ref="J32:J33"/>
    <mergeCell ref="B30:C30"/>
    <mergeCell ref="D30:D31"/>
    <mergeCell ref="E30:E31"/>
    <mergeCell ref="F30:G31"/>
    <mergeCell ref="H30:H31"/>
    <mergeCell ref="B33:C33"/>
    <mergeCell ref="B37:C37"/>
    <mergeCell ref="B38:C38"/>
    <mergeCell ref="D38:D39"/>
    <mergeCell ref="E38:E39"/>
    <mergeCell ref="F38:G39"/>
    <mergeCell ref="H38:H39"/>
    <mergeCell ref="I34:I35"/>
    <mergeCell ref="J34:J35"/>
    <mergeCell ref="B35:C35"/>
    <mergeCell ref="B36:C36"/>
    <mergeCell ref="D36:D37"/>
    <mergeCell ref="E36:E37"/>
    <mergeCell ref="F36:G37"/>
    <mergeCell ref="H36:H37"/>
    <mergeCell ref="I36:I37"/>
    <mergeCell ref="J36:J37"/>
    <mergeCell ref="B34:C34"/>
    <mergeCell ref="D34:D35"/>
    <mergeCell ref="E34:E35"/>
    <mergeCell ref="F34:G35"/>
    <mergeCell ref="H34:H35"/>
    <mergeCell ref="B41:C41"/>
    <mergeCell ref="B42:C42"/>
    <mergeCell ref="D42:D43"/>
    <mergeCell ref="E42:E43"/>
    <mergeCell ref="F42:G43"/>
    <mergeCell ref="H42:H43"/>
    <mergeCell ref="I38:I39"/>
    <mergeCell ref="J38:J39"/>
    <mergeCell ref="B39:C39"/>
    <mergeCell ref="B40:C40"/>
    <mergeCell ref="D40:D41"/>
    <mergeCell ref="E40:E41"/>
    <mergeCell ref="F40:G41"/>
    <mergeCell ref="H40:H41"/>
    <mergeCell ref="I40:I41"/>
    <mergeCell ref="J40:J41"/>
    <mergeCell ref="B45:C45"/>
    <mergeCell ref="B46:C46"/>
    <mergeCell ref="D46:D47"/>
    <mergeCell ref="E46:E47"/>
    <mergeCell ref="F46:G47"/>
    <mergeCell ref="H46:H47"/>
    <mergeCell ref="I42:I43"/>
    <mergeCell ref="J42:J43"/>
    <mergeCell ref="B43:C43"/>
    <mergeCell ref="B44:C44"/>
    <mergeCell ref="D44:D45"/>
    <mergeCell ref="E44:E45"/>
    <mergeCell ref="F44:G45"/>
    <mergeCell ref="H44:H45"/>
    <mergeCell ref="I44:I45"/>
    <mergeCell ref="J44:J45"/>
    <mergeCell ref="B49:C49"/>
    <mergeCell ref="B50:C50"/>
    <mergeCell ref="D50:D51"/>
    <mergeCell ref="E50:E51"/>
    <mergeCell ref="F50:G51"/>
    <mergeCell ref="H50:H51"/>
    <mergeCell ref="I46:I47"/>
    <mergeCell ref="J46:J47"/>
    <mergeCell ref="B47:C47"/>
    <mergeCell ref="B48:C48"/>
    <mergeCell ref="D48:D49"/>
    <mergeCell ref="E48:E49"/>
    <mergeCell ref="F48:G49"/>
    <mergeCell ref="H48:H49"/>
    <mergeCell ref="I48:I49"/>
    <mergeCell ref="J48:J49"/>
    <mergeCell ref="B53:C53"/>
    <mergeCell ref="B54:C54"/>
    <mergeCell ref="D54:D55"/>
    <mergeCell ref="E54:E55"/>
    <mergeCell ref="F54:G55"/>
    <mergeCell ref="H54:H55"/>
    <mergeCell ref="I50:I51"/>
    <mergeCell ref="J50:J51"/>
    <mergeCell ref="B51:C51"/>
    <mergeCell ref="B52:C52"/>
    <mergeCell ref="D52:D53"/>
    <mergeCell ref="E52:E53"/>
    <mergeCell ref="F52:G53"/>
    <mergeCell ref="H52:H53"/>
    <mergeCell ref="I52:I53"/>
    <mergeCell ref="J52:J53"/>
    <mergeCell ref="I54:I55"/>
    <mergeCell ref="J54:J55"/>
    <mergeCell ref="B55:C55"/>
    <mergeCell ref="B56:C56"/>
    <mergeCell ref="D56:D57"/>
    <mergeCell ref="E56:E57"/>
    <mergeCell ref="F56:G57"/>
    <mergeCell ref="H56:H57"/>
    <mergeCell ref="I56:I57"/>
    <mergeCell ref="J56:J57"/>
    <mergeCell ref="I58:I59"/>
    <mergeCell ref="J58:J59"/>
    <mergeCell ref="B59:C59"/>
    <mergeCell ref="B57:C57"/>
    <mergeCell ref="B58:C58"/>
    <mergeCell ref="D58:D59"/>
    <mergeCell ref="E58:E59"/>
    <mergeCell ref="F58:G59"/>
    <mergeCell ref="H58:H59"/>
  </mergeCells>
  <phoneticPr fontId="5"/>
  <printOptions horizontalCentered="1" verticalCentered="1"/>
  <pageMargins left="0" right="0" top="0" bottom="0" header="0" footer="0"/>
  <pageSetup paperSize="9" scale="8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9CD9-97D9-45B0-BB52-D238AF7EDEA5}">
  <sheetPr>
    <tabColor theme="7" tint="0.79998168889431442"/>
  </sheetPr>
  <dimension ref="A1:K65"/>
  <sheetViews>
    <sheetView zoomScaleNormal="100" workbookViewId="0">
      <selection activeCell="E32" sqref="E32:E33"/>
    </sheetView>
  </sheetViews>
  <sheetFormatPr defaultColWidth="0" defaultRowHeight="18" customHeight="1" zeroHeight="1" x14ac:dyDescent="0.45"/>
  <cols>
    <col min="1" max="1" width="7.796875" customWidth="1"/>
    <col min="2" max="2" width="5.09765625" customWidth="1"/>
    <col min="3" max="3" width="19.09765625" customWidth="1"/>
    <col min="4" max="4" width="5.59765625" customWidth="1"/>
    <col min="5" max="5" width="18.09765625" customWidth="1"/>
    <col min="6" max="6" width="3.59765625" customWidth="1"/>
    <col min="7" max="7" width="5.59765625" customWidth="1"/>
    <col min="8" max="9" width="10.59765625" customWidth="1"/>
    <col min="10" max="10" width="19.59765625" customWidth="1"/>
    <col min="11" max="11" width="7.796875" customWidth="1"/>
    <col min="12" max="16384" width="8.69921875" hidden="1"/>
  </cols>
  <sheetData>
    <row r="1" spans="2:10" ht="21.45" customHeight="1" x14ac:dyDescent="0.45"/>
    <row r="2" spans="2:10" ht="21.45" customHeight="1" x14ac:dyDescent="0.45">
      <c r="C2" s="94" t="str">
        <f>IF(設定!$C$2="","","　　　"&amp;設定!$C$2)</f>
        <v>　　　第34回関西学生対校女子駅伝競走大会</v>
      </c>
      <c r="D2" s="94"/>
      <c r="E2" s="94"/>
      <c r="F2" s="94"/>
      <c r="G2" s="94"/>
      <c r="H2" s="94"/>
      <c r="I2" s="94"/>
    </row>
    <row r="3" spans="2:10" ht="12.45" customHeight="1" x14ac:dyDescent="0.45">
      <c r="J3" s="95"/>
    </row>
    <row r="4" spans="2:10" ht="64.95" customHeight="1" x14ac:dyDescent="1.85">
      <c r="C4" s="72" t="str">
        <f>IFERROR(IF(OR(②チーム申込!$B$4="",設定!$I$12&lt;&gt;""),"",INDEX(所属情報!$F:$F,MATCH(②チーム申込!$B$4,所属情報!$A:$A,0))&amp;"."),"")</f>
        <v/>
      </c>
      <c r="D4" s="96" t="str">
        <f>IF(②チーム申込!$B$4="","",IF(設定!$I$12="",②チーム申込!$B$4,IF(②チーム申込!$B$6="",②チーム申込!$B$4,②チーム申込!$B$6)))</f>
        <v/>
      </c>
      <c r="E4" s="96"/>
      <c r="F4" s="96"/>
      <c r="G4" s="96"/>
      <c r="H4" s="96"/>
      <c r="I4" s="96"/>
      <c r="J4" s="95"/>
    </row>
    <row r="5" spans="2:10" ht="31.95" customHeight="1" x14ac:dyDescent="0.55000000000000004">
      <c r="D5" s="73" t="str">
        <f>IF(設定!$I$12="","","略称")</f>
        <v>略称</v>
      </c>
      <c r="E5" s="97" t="str">
        <f>IF(設定!$I$12="","",IF(②チーム申込!$H$6="","－",②チーム申込!$H$6))</f>
        <v>－</v>
      </c>
      <c r="F5" s="97"/>
      <c r="G5" s="73" t="str">
        <f>IF(設定!$I$14="","","監督")</f>
        <v>監督</v>
      </c>
      <c r="H5" s="97" t="str">
        <f>IF(設定!$I$14="","",IF(②チーム申込!$P$6="","－",②チーム申込!$P$6))</f>
        <v>－</v>
      </c>
      <c r="I5" s="97"/>
      <c r="J5" s="95"/>
    </row>
    <row r="6" spans="2:10" x14ac:dyDescent="0.45">
      <c r="B6" s="95"/>
      <c r="C6" s="95"/>
      <c r="D6" s="95"/>
      <c r="E6" s="95"/>
      <c r="F6" s="95"/>
      <c r="G6" s="95"/>
      <c r="H6" s="95"/>
      <c r="I6" s="95"/>
      <c r="J6" s="95"/>
    </row>
    <row r="7" spans="2:10" x14ac:dyDescent="0.45">
      <c r="B7" s="95"/>
      <c r="C7" s="95"/>
      <c r="D7" s="95"/>
      <c r="E7" s="95"/>
      <c r="F7" s="95"/>
      <c r="G7" s="95"/>
      <c r="H7" s="95"/>
      <c r="I7" s="95"/>
      <c r="J7" s="95"/>
    </row>
    <row r="8" spans="2:10" x14ac:dyDescent="0.45">
      <c r="B8" s="95"/>
      <c r="C8" s="95"/>
      <c r="D8" s="95"/>
      <c r="E8" s="95"/>
      <c r="F8" s="95"/>
      <c r="G8" s="95"/>
      <c r="H8" s="95"/>
      <c r="I8" s="95"/>
      <c r="J8" s="95"/>
    </row>
    <row r="9" spans="2:10" x14ac:dyDescent="0.45">
      <c r="B9" s="95"/>
      <c r="C9" s="95"/>
      <c r="D9" s="95"/>
      <c r="E9" s="95"/>
      <c r="F9" s="95"/>
      <c r="G9" s="95"/>
      <c r="H9" s="95"/>
      <c r="I9" s="95"/>
      <c r="J9" s="95"/>
    </row>
    <row r="10" spans="2:10" x14ac:dyDescent="0.45">
      <c r="B10" s="95"/>
      <c r="C10" s="95"/>
      <c r="D10" s="95"/>
      <c r="E10" s="95"/>
      <c r="F10" s="95"/>
      <c r="G10" s="95"/>
      <c r="H10" s="95"/>
      <c r="I10" s="95"/>
      <c r="J10" s="95"/>
    </row>
    <row r="11" spans="2:10" x14ac:dyDescent="0.45">
      <c r="B11" s="95"/>
      <c r="C11" s="95"/>
      <c r="D11" s="95"/>
      <c r="E11" s="95"/>
      <c r="F11" s="95"/>
      <c r="G11" s="95"/>
      <c r="H11" s="95"/>
      <c r="I11" s="95"/>
      <c r="J11" s="95"/>
    </row>
    <row r="12" spans="2:10" x14ac:dyDescent="0.45">
      <c r="B12" s="95"/>
      <c r="C12" s="95"/>
      <c r="D12" s="95"/>
      <c r="E12" s="95"/>
      <c r="F12" s="95"/>
      <c r="G12" s="95"/>
      <c r="H12" s="95"/>
      <c r="I12" s="95"/>
      <c r="J12" s="95"/>
    </row>
    <row r="13" spans="2:10" x14ac:dyDescent="0.45">
      <c r="B13" s="95"/>
      <c r="C13" s="95"/>
      <c r="D13" s="95"/>
      <c r="E13" s="95"/>
      <c r="F13" s="95"/>
      <c r="G13" s="95"/>
      <c r="H13" s="95"/>
      <c r="I13" s="95"/>
      <c r="J13" s="95"/>
    </row>
    <row r="14" spans="2:10" x14ac:dyDescent="0.45">
      <c r="B14" s="95"/>
      <c r="C14" s="95"/>
      <c r="D14" s="95"/>
      <c r="E14" s="95"/>
      <c r="F14" s="95"/>
      <c r="G14" s="95"/>
      <c r="H14" s="95"/>
      <c r="I14" s="95"/>
      <c r="J14" s="95"/>
    </row>
    <row r="15" spans="2:10" x14ac:dyDescent="0.45">
      <c r="B15" s="95"/>
      <c r="C15" s="95"/>
      <c r="D15" s="95"/>
      <c r="E15" s="95"/>
      <c r="F15" s="95"/>
      <c r="G15" s="95"/>
      <c r="H15" s="95"/>
      <c r="I15" s="95"/>
      <c r="J15" s="95"/>
    </row>
    <row r="16" spans="2:10" x14ac:dyDescent="0.45">
      <c r="B16" s="95"/>
      <c r="C16" s="95"/>
      <c r="D16" s="95"/>
      <c r="E16" s="95"/>
      <c r="F16" s="95"/>
      <c r="G16" s="95"/>
      <c r="H16" s="95"/>
      <c r="I16" s="95"/>
      <c r="J16" s="95"/>
    </row>
    <row r="17" spans="2:10" x14ac:dyDescent="0.45">
      <c r="B17" s="95"/>
      <c r="C17" s="95"/>
      <c r="D17" s="95"/>
      <c r="E17" s="95"/>
      <c r="F17" s="95"/>
      <c r="G17" s="95"/>
      <c r="H17" s="95"/>
      <c r="I17" s="95"/>
      <c r="J17" s="95"/>
    </row>
    <row r="18" spans="2:10" x14ac:dyDescent="0.45">
      <c r="B18" s="95"/>
      <c r="C18" s="95"/>
      <c r="D18" s="95"/>
      <c r="E18" s="95"/>
      <c r="F18" s="95"/>
      <c r="G18" s="95"/>
      <c r="H18" s="95"/>
      <c r="I18" s="95"/>
      <c r="J18" s="95"/>
    </row>
    <row r="19" spans="2:10" x14ac:dyDescent="0.45">
      <c r="B19" s="95"/>
      <c r="C19" s="95"/>
      <c r="D19" s="95"/>
      <c r="E19" s="95"/>
      <c r="F19" s="95"/>
      <c r="G19" s="95"/>
      <c r="H19" s="95"/>
      <c r="I19" s="95"/>
      <c r="J19" s="95"/>
    </row>
    <row r="20" spans="2:10" ht="12" customHeight="1" x14ac:dyDescent="0.45"/>
    <row r="21" spans="2:10" ht="12" customHeight="1" x14ac:dyDescent="0.45"/>
    <row r="22" spans="2:10" x14ac:dyDescent="0.45">
      <c r="B22" s="98" t="str">
        <f>IF(③プロフィール!$B$3="","",③プロフィール!$B$3)</f>
        <v/>
      </c>
      <c r="C22" s="98"/>
      <c r="D22" s="98"/>
      <c r="E22" s="98"/>
      <c r="F22" s="98"/>
      <c r="G22" s="98"/>
      <c r="H22" s="98"/>
      <c r="I22" s="98"/>
      <c r="J22" s="98"/>
    </row>
    <row r="23" spans="2:10" x14ac:dyDescent="0.45">
      <c r="B23" s="98"/>
      <c r="C23" s="98"/>
      <c r="D23" s="98"/>
      <c r="E23" s="98"/>
      <c r="F23" s="98"/>
      <c r="G23" s="98"/>
      <c r="H23" s="98"/>
      <c r="I23" s="98"/>
      <c r="J23" s="98"/>
    </row>
    <row r="24" spans="2:10" x14ac:dyDescent="0.45">
      <c r="B24" s="98"/>
      <c r="C24" s="98"/>
      <c r="D24" s="98"/>
      <c r="E24" s="98"/>
      <c r="F24" s="98"/>
      <c r="G24" s="98"/>
      <c r="H24" s="98"/>
      <c r="I24" s="98"/>
      <c r="J24" s="98"/>
    </row>
    <row r="25" spans="2:10" x14ac:dyDescent="0.45">
      <c r="B25" s="98"/>
      <c r="C25" s="98"/>
      <c r="D25" s="98"/>
      <c r="E25" s="98"/>
      <c r="F25" s="98"/>
      <c r="G25" s="98"/>
      <c r="H25" s="98"/>
      <c r="I25" s="98"/>
      <c r="J25" s="98"/>
    </row>
    <row r="26" spans="2:10" ht="12" customHeight="1" x14ac:dyDescent="0.45"/>
    <row r="27" spans="2:10" ht="12" customHeight="1" x14ac:dyDescent="0.45"/>
    <row r="28" spans="2:10" ht="12" customHeight="1" x14ac:dyDescent="0.45">
      <c r="B28" s="99" t="s">
        <v>693</v>
      </c>
      <c r="C28" s="99"/>
      <c r="D28" s="99" t="s">
        <v>694</v>
      </c>
      <c r="E28" s="99" t="s">
        <v>695</v>
      </c>
      <c r="F28" s="99"/>
      <c r="G28" s="99"/>
      <c r="H28" s="100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28" s="100"/>
      <c r="J28" s="100"/>
    </row>
    <row r="29" spans="2:10" ht="12" customHeight="1" x14ac:dyDescent="0.45">
      <c r="B29" s="99"/>
      <c r="C29" s="99"/>
      <c r="D29" s="99"/>
      <c r="E29" s="99"/>
      <c r="F29" s="99"/>
      <c r="G29" s="99"/>
      <c r="H29" s="74" t="str">
        <f>IF(設定!$B$8="","",設定!$B$8)</f>
        <v>3000m</v>
      </c>
      <c r="I29" s="74" t="str">
        <f>IF(設定!$B$10="","",設定!$B$10)</f>
        <v>5000m</v>
      </c>
      <c r="J29" s="74" t="s">
        <v>696</v>
      </c>
    </row>
    <row r="30" spans="2:10" ht="7.95" customHeight="1" x14ac:dyDescent="0.45">
      <c r="B30" s="86" t="str">
        <f>IFERROR(IF(OR(②チーム申込!$B$4="",②チーム申込!$E11=""),"",IF(INDEX(女子登録情報!$D:$D,MATCH(②チーム申込!$D11,女子登録情報!$B:$B,0))="","",INDEX(女子登録情報!$D:$D,MATCH(②チーム申込!$D11,女子登録情報!$B:$B,0)))),"")</f>
        <v/>
      </c>
      <c r="C30" s="86"/>
      <c r="D30" s="78" t="str">
        <f>IFERROR(IF(OR(②チーム申込!$B$4="",②チーム申込!$E11=""),"",IF(INDEX(女子登録情報!$E:$E,MATCH(②チーム申込!$D11,女子登録情報!$B:$B,0))="","－",INDEX(女子登録情報!$E:$E,MATCH(②チーム申込!$D11,女子登録情報!$B:$B,0)))),"")</f>
        <v/>
      </c>
      <c r="E30" s="103" t="str">
        <f>IFERROR(IF(OR(②チーム申込!$B$4="",②チーム申込!$E11=""),"",IF(INDEX(女子登録情報!$M:$M,MATCH(②チーム申込!$D11,女子登録情報!$B:$B,0))="","　－　",INDEX(女子登録情報!$M:$M,MATCH(②チーム申込!$D11,女子登録情報!$B:$B,0)))),"")</f>
        <v/>
      </c>
      <c r="F30" s="89" t="str">
        <f>IFERROR(IF(OR(②チーム申込!$B$4="",②チーム申込!$E11=""),"",IF(INDEX(女子登録情報!$M:$M,MATCH(②チーム申込!$D11,女子登録情報!$B:$B,0))="","",IF(INDEX(女子登録情報!$L:$L,MATCH(②チーム申込!$D11,女子登録情報!$B:$B,0))="","・"&amp;"　－　","・"&amp;INDEX(リスト!$S$2:$S$48,MATCH(INDEX(女子登録情報!$L:$L,MATCH(②チーム申込!$D11,女子登録情報!$B:$B,0)),リスト!$R$2:$R$48,0))))),"")</f>
        <v/>
      </c>
      <c r="G30" s="90"/>
      <c r="H30" s="78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0" s="78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0" s="78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1" spans="2:10" ht="15" customHeight="1" x14ac:dyDescent="0.45">
      <c r="B31" s="93" t="str">
        <f>IFERROR(IF(OR(②チーム申込!$B$4="",②チーム申込!$E11=""),"",IF(INDEX(女子登録情報!$C:$C,MATCH(②チーム申込!$D11,女子登録情報!$B:$B,0))="","",INDEX(女子登録情報!$C:$C,MATCH(②チーム申込!$D11,女子登録情報!$B:$B,0)))),"")</f>
        <v/>
      </c>
      <c r="C31" s="93"/>
      <c r="D31" s="78"/>
      <c r="E31" s="104"/>
      <c r="F31" s="91"/>
      <c r="G31" s="92"/>
      <c r="H31" s="78"/>
      <c r="I31" s="78"/>
      <c r="J31" s="78"/>
    </row>
    <row r="32" spans="2:10" ht="7.95" customHeight="1" x14ac:dyDescent="0.45">
      <c r="B32" s="86" t="str">
        <f>IFERROR(IF(OR(②チーム申込!$B$4="",②チーム申込!$E12=""),"",IF(INDEX(女子登録情報!$D:$D,MATCH(②チーム申込!$D12,女子登録情報!$B:$B,0))="","",INDEX(女子登録情報!$D:$D,MATCH(②チーム申込!$D12,女子登録情報!$B:$B,0)))),"")</f>
        <v/>
      </c>
      <c r="C32" s="86"/>
      <c r="D32" s="78" t="str">
        <f>IFERROR(IF(OR(②チーム申込!$B$4="",②チーム申込!$E12=""),"",IF(INDEX(女子登録情報!$E:$E,MATCH(②チーム申込!$D12,女子登録情報!$B:$B,0))="","－",INDEX(女子登録情報!$E:$E,MATCH(②チーム申込!$D12,女子登録情報!$B:$B,0)))),"")</f>
        <v/>
      </c>
      <c r="E32" s="101" t="str">
        <f>IFERROR(IF(OR(②チーム申込!$B$4="",②チーム申込!$E12=""),"",IF(INDEX(女子登録情報!$M:$M,MATCH(②チーム申込!$D12,女子登録情報!$B:$B,0))="","　－　",INDEX(女子登録情報!$M:$M,MATCH(②チーム申込!$D12,女子登録情報!$B:$B,0)))),"")</f>
        <v/>
      </c>
      <c r="F32" s="89" t="str">
        <f>IFERROR(IF(OR(②チーム申込!$B$4="",②チーム申込!$E12=""),"",IF(INDEX(女子登録情報!$M:$M,MATCH(②チーム申込!$D12,女子登録情報!$B:$B,0))="","",IF(INDEX(女子登録情報!$L:$L,MATCH(②チーム申込!$D12,女子登録情報!$B:$B,0))="","・"&amp;"　－　","・"&amp;INDEX(リスト!$S$2:$S$48,MATCH(INDEX(女子登録情報!$L:$L,MATCH(②チーム申込!$D12,女子登録情報!$B:$B,0)),リスト!$R$2:$R$48,0))))),"")</f>
        <v/>
      </c>
      <c r="G32" s="90"/>
      <c r="H32" s="78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2" s="78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2" s="78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3" spans="2:10" ht="15" customHeight="1" x14ac:dyDescent="0.45">
      <c r="B33" s="93" t="str">
        <f>IFERROR(IF(OR(②チーム申込!$B$4="",②チーム申込!$E12=""),"",IF(INDEX(女子登録情報!$C:$C,MATCH(②チーム申込!$D12,女子登録情報!$B:$B,0))="","",INDEX(女子登録情報!$C:$C,MATCH(②チーム申込!$D12,女子登録情報!$B:$B,0)))),"")</f>
        <v/>
      </c>
      <c r="C33" s="93"/>
      <c r="D33" s="78"/>
      <c r="E33" s="102"/>
      <c r="F33" s="91"/>
      <c r="G33" s="92"/>
      <c r="H33" s="78"/>
      <c r="I33" s="78"/>
      <c r="J33" s="78"/>
    </row>
    <row r="34" spans="2:10" ht="7.95" customHeight="1" x14ac:dyDescent="0.45">
      <c r="B34" s="86" t="str">
        <f>IFERROR(IF(OR(②チーム申込!$B$4="",②チーム申込!$E13=""),"",IF(INDEX(女子登録情報!$D:$D,MATCH(②チーム申込!$D13,女子登録情報!$B:$B,0))="","",INDEX(女子登録情報!$D:$D,MATCH(②チーム申込!$D13,女子登録情報!$B:$B,0)))),"")</f>
        <v/>
      </c>
      <c r="C34" s="86"/>
      <c r="D34" s="78" t="str">
        <f>IFERROR(IF(OR(②チーム申込!$B$4="",②チーム申込!$E13=""),"",IF(INDEX(女子登録情報!$E:$E,MATCH(②チーム申込!$D13,女子登録情報!$B:$B,0))="","－",INDEX(女子登録情報!$E:$E,MATCH(②チーム申込!$D13,女子登録情報!$B:$B,0)))),"")</f>
        <v/>
      </c>
      <c r="E34" s="101" t="str">
        <f>IFERROR(IF(OR(②チーム申込!$B$4="",②チーム申込!$E13=""),"",IF(INDEX(女子登録情報!$M:$M,MATCH(②チーム申込!$D13,女子登録情報!$B:$B,0))="","　－　",INDEX(女子登録情報!$M:$M,MATCH(②チーム申込!$D13,女子登録情報!$B:$B,0)))),"")</f>
        <v/>
      </c>
      <c r="F34" s="89" t="str">
        <f>IFERROR(IF(OR(②チーム申込!$B$4="",②チーム申込!$E13=""),"",IF(INDEX(女子登録情報!$M:$M,MATCH(②チーム申込!$D13,女子登録情報!$B:$B,0))="","",IF(INDEX(女子登録情報!$L:$L,MATCH(②チーム申込!$D13,女子登録情報!$B:$B,0))="","・"&amp;"　－　","・"&amp;INDEX(リスト!$S$2:$S$48,MATCH(INDEX(女子登録情報!$L:$L,MATCH(②チーム申込!$D13,女子登録情報!$B:$B,0)),リスト!$R$2:$R$48,0))))),"")</f>
        <v/>
      </c>
      <c r="G34" s="90"/>
      <c r="H34" s="78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4" s="78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4" s="78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5" spans="2:10" ht="15" customHeight="1" x14ac:dyDescent="0.45">
      <c r="B35" s="93" t="str">
        <f>IFERROR(IF(OR(②チーム申込!$B$4="",②チーム申込!$E13=""),"",IF(INDEX(女子登録情報!$C:$C,MATCH(②チーム申込!$D13,女子登録情報!$B:$B,0))="","",INDEX(女子登録情報!$C:$C,MATCH(②チーム申込!$D13,女子登録情報!$B:$B,0)))),"")</f>
        <v/>
      </c>
      <c r="C35" s="93"/>
      <c r="D35" s="78"/>
      <c r="E35" s="102"/>
      <c r="F35" s="91"/>
      <c r="G35" s="92"/>
      <c r="H35" s="78"/>
      <c r="I35" s="78"/>
      <c r="J35" s="78"/>
    </row>
    <row r="36" spans="2:10" ht="7.95" customHeight="1" x14ac:dyDescent="0.45">
      <c r="B36" s="86" t="str">
        <f>IFERROR(IF(OR(②チーム申込!$B$4="",②チーム申込!$E14=""),"",IF(INDEX(女子登録情報!$D:$D,MATCH(②チーム申込!$D14,女子登録情報!$B:$B,0))="","",INDEX(女子登録情報!$D:$D,MATCH(②チーム申込!$D14,女子登録情報!$B:$B,0)))),"")</f>
        <v/>
      </c>
      <c r="C36" s="86"/>
      <c r="D36" s="78" t="str">
        <f>IFERROR(IF(OR(②チーム申込!$B$4="",②チーム申込!$E14=""),"",IF(INDEX(女子登録情報!$E:$E,MATCH(②チーム申込!$D14,女子登録情報!$B:$B,0))="","－",INDEX(女子登録情報!$E:$E,MATCH(②チーム申込!$D14,女子登録情報!$B:$B,0)))),"")</f>
        <v/>
      </c>
      <c r="E36" s="101" t="str">
        <f>IFERROR(IF(OR(②チーム申込!$B$4="",②チーム申込!$E14=""),"",IF(INDEX(女子登録情報!$M:$M,MATCH(②チーム申込!$D14,女子登録情報!$B:$B,0))="","　－　",INDEX(女子登録情報!$M:$M,MATCH(②チーム申込!$D14,女子登録情報!$B:$B,0)))),"")</f>
        <v/>
      </c>
      <c r="F36" s="89" t="str">
        <f>IFERROR(IF(OR(②チーム申込!$B$4="",②チーム申込!$E14=""),"",IF(INDEX(女子登録情報!$M:$M,MATCH(②チーム申込!$D14,女子登録情報!$B:$B,0))="","",IF(INDEX(女子登録情報!$L:$L,MATCH(②チーム申込!$D14,女子登録情報!$B:$B,0))="","・"&amp;"　－　","・"&amp;INDEX(リスト!$S$2:$S$48,MATCH(INDEX(女子登録情報!$L:$L,MATCH(②チーム申込!$D14,女子登録情報!$B:$B,0)),リスト!$R$2:$R$48,0))))),"")</f>
        <v/>
      </c>
      <c r="G36" s="90"/>
      <c r="H36" s="78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6" s="78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6" s="78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7" spans="2:10" ht="15" customHeight="1" x14ac:dyDescent="0.45">
      <c r="B37" s="93" t="str">
        <f>IFERROR(IF(OR(②チーム申込!$B$4="",②チーム申込!$E14=""),"",IF(INDEX(女子登録情報!$C:$C,MATCH(②チーム申込!$D14,女子登録情報!$B:$B,0))="","",INDEX(女子登録情報!$C:$C,MATCH(②チーム申込!$D14,女子登録情報!$B:$B,0)))),"")</f>
        <v/>
      </c>
      <c r="C37" s="93"/>
      <c r="D37" s="78"/>
      <c r="E37" s="102"/>
      <c r="F37" s="91"/>
      <c r="G37" s="92"/>
      <c r="H37" s="78"/>
      <c r="I37" s="78"/>
      <c r="J37" s="78"/>
    </row>
    <row r="38" spans="2:10" ht="7.95" customHeight="1" x14ac:dyDescent="0.45">
      <c r="B38" s="86" t="str">
        <f>IFERROR(IF(OR(②チーム申込!$B$4="",②チーム申込!$E15=""),"",IF(INDEX(女子登録情報!$D:$D,MATCH(②チーム申込!$D15,女子登録情報!$B:$B,0))="","",INDEX(女子登録情報!$D:$D,MATCH(②チーム申込!$D15,女子登録情報!$B:$B,0)))),"")</f>
        <v/>
      </c>
      <c r="C38" s="86"/>
      <c r="D38" s="78" t="str">
        <f>IFERROR(IF(OR(②チーム申込!$B$4="",②チーム申込!$E15=""),"",IF(INDEX(女子登録情報!$E:$E,MATCH(②チーム申込!$D15,女子登録情報!$B:$B,0))="","－",INDEX(女子登録情報!$E:$E,MATCH(②チーム申込!$D15,女子登録情報!$B:$B,0)))),"")</f>
        <v/>
      </c>
      <c r="E38" s="101" t="str">
        <f>IFERROR(IF(OR(②チーム申込!$B$4="",②チーム申込!$E15=""),"",IF(INDEX(女子登録情報!$M:$M,MATCH(②チーム申込!$D15,女子登録情報!$B:$B,0))="","　－　",INDEX(女子登録情報!$M:$M,MATCH(②チーム申込!$D15,女子登録情報!$B:$B,0)))),"")</f>
        <v/>
      </c>
      <c r="F38" s="89" t="str">
        <f>IFERROR(IF(OR(②チーム申込!$B$4="",②チーム申込!$E15=""),"",IF(INDEX(女子登録情報!$M:$M,MATCH(②チーム申込!$D15,女子登録情報!$B:$B,0))="","",IF(INDEX(女子登録情報!$L:$L,MATCH(②チーム申込!$D15,女子登録情報!$B:$B,0))="","・"&amp;"　－　","・"&amp;INDEX(リスト!$S$2:$S$48,MATCH(INDEX(女子登録情報!$L:$L,MATCH(②チーム申込!$D15,女子登録情報!$B:$B,0)),リスト!$R$2:$R$48,0))))),"")</f>
        <v/>
      </c>
      <c r="G38" s="90"/>
      <c r="H38" s="78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38" s="78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38" s="78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39" spans="2:10" ht="15" customHeight="1" x14ac:dyDescent="0.45">
      <c r="B39" s="93" t="str">
        <f>IFERROR(IF(OR(②チーム申込!$B$4="",②チーム申込!$E15=""),"",IF(INDEX(女子登録情報!$C:$C,MATCH(②チーム申込!$D15,女子登録情報!$B:$B,0))="","",INDEX(女子登録情報!$C:$C,MATCH(②チーム申込!$D15,女子登録情報!$B:$B,0)))),"")</f>
        <v/>
      </c>
      <c r="C39" s="93"/>
      <c r="D39" s="78"/>
      <c r="E39" s="102"/>
      <c r="F39" s="91"/>
      <c r="G39" s="92"/>
      <c r="H39" s="78"/>
      <c r="I39" s="78"/>
      <c r="J39" s="78"/>
    </row>
    <row r="40" spans="2:10" ht="7.95" customHeight="1" x14ac:dyDescent="0.45">
      <c r="B40" s="86" t="str">
        <f>IFERROR(IF(OR(②チーム申込!$B$4="",②チーム申込!$E16=""),"",IF(INDEX(女子登録情報!$D:$D,MATCH(②チーム申込!$D16,女子登録情報!$B:$B,0))="","",INDEX(女子登録情報!$D:$D,MATCH(②チーム申込!$D16,女子登録情報!$B:$B,0)))),"")</f>
        <v/>
      </c>
      <c r="C40" s="86"/>
      <c r="D40" s="78" t="str">
        <f>IFERROR(IF(OR(②チーム申込!$B$4="",②チーム申込!$E16=""),"",IF(INDEX(女子登録情報!$E:$E,MATCH(②チーム申込!$D16,女子登録情報!$B:$B,0))="","－",INDEX(女子登録情報!$E:$E,MATCH(②チーム申込!$D16,女子登録情報!$B:$B,0)))),"")</f>
        <v/>
      </c>
      <c r="E40" s="101" t="str">
        <f>IFERROR(IF(OR(②チーム申込!$B$4="",②チーム申込!$E16=""),"",IF(INDEX(女子登録情報!$M:$M,MATCH(②チーム申込!$D16,女子登録情報!$B:$B,0))="","　－　",INDEX(女子登録情報!$M:$M,MATCH(②チーム申込!$D16,女子登録情報!$B:$B,0)))),"")</f>
        <v/>
      </c>
      <c r="F40" s="89" t="str">
        <f>IFERROR(IF(OR(②チーム申込!$B$4="",②チーム申込!$E16=""),"",IF(INDEX(女子登録情報!$M:$M,MATCH(②チーム申込!$D16,女子登録情報!$B:$B,0))="","",IF(INDEX(女子登録情報!$L:$L,MATCH(②チーム申込!$D16,女子登録情報!$B:$B,0))="","・"&amp;"　－　","・"&amp;INDEX(リスト!$S$2:$S$48,MATCH(INDEX(女子登録情報!$L:$L,MATCH(②チーム申込!$D16,女子登録情報!$B:$B,0)),リスト!$R$2:$R$48,0))))),"")</f>
        <v/>
      </c>
      <c r="G40" s="90"/>
      <c r="H40" s="78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0" s="78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0" s="78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1" spans="2:10" ht="15" customHeight="1" x14ac:dyDescent="0.45">
      <c r="B41" s="93" t="str">
        <f>IFERROR(IF(OR(②チーム申込!$B$4="",②チーム申込!$E16=""),"",IF(INDEX(女子登録情報!$C:$C,MATCH(②チーム申込!$D16,女子登録情報!$B:$B,0))="","",INDEX(女子登録情報!$C:$C,MATCH(②チーム申込!$D16,女子登録情報!$B:$B,0)))),"")</f>
        <v/>
      </c>
      <c r="C41" s="93"/>
      <c r="D41" s="78"/>
      <c r="E41" s="102"/>
      <c r="F41" s="91"/>
      <c r="G41" s="92"/>
      <c r="H41" s="78"/>
      <c r="I41" s="78"/>
      <c r="J41" s="78"/>
    </row>
    <row r="42" spans="2:10" ht="7.95" customHeight="1" x14ac:dyDescent="0.45">
      <c r="B42" s="86" t="str">
        <f>IFERROR(IF(OR(②チーム申込!$B$4="",②チーム申込!$E17=""),"",IF(INDEX(女子登録情報!$D:$D,MATCH(②チーム申込!$D17,女子登録情報!$B:$B,0))="","",INDEX(女子登録情報!$D:$D,MATCH(②チーム申込!$D17,女子登録情報!$B:$B,0)))),"")</f>
        <v/>
      </c>
      <c r="C42" s="86"/>
      <c r="D42" s="78" t="str">
        <f>IFERROR(IF(OR(②チーム申込!$B$4="",②チーム申込!$E17=""),"",IF(INDEX(女子登録情報!$E:$E,MATCH(②チーム申込!$D17,女子登録情報!$B:$B,0))="","－",INDEX(女子登録情報!$E:$E,MATCH(②チーム申込!$D17,女子登録情報!$B:$B,0)))),"")</f>
        <v/>
      </c>
      <c r="E42" s="101" t="str">
        <f>IFERROR(IF(OR(②チーム申込!$B$4="",②チーム申込!$E17=""),"",IF(INDEX(女子登録情報!$M:$M,MATCH(②チーム申込!$D17,女子登録情報!$B:$B,0))="","　－　",INDEX(女子登録情報!$M:$M,MATCH(②チーム申込!$D17,女子登録情報!$B:$B,0)))),"")</f>
        <v/>
      </c>
      <c r="F42" s="89" t="str">
        <f>IFERROR(IF(OR(②チーム申込!$B$4="",②チーム申込!$E17=""),"",IF(INDEX(女子登録情報!$M:$M,MATCH(②チーム申込!$D17,女子登録情報!$B:$B,0))="","",IF(INDEX(女子登録情報!$L:$L,MATCH(②チーム申込!$D17,女子登録情報!$B:$B,0))="","・"&amp;"　－　","・"&amp;INDEX(リスト!$S$2:$S$48,MATCH(INDEX(女子登録情報!$L:$L,MATCH(②チーム申込!$D17,女子登録情報!$B:$B,0)),リスト!$R$2:$R$48,0))))),"")</f>
        <v/>
      </c>
      <c r="G42" s="90"/>
      <c r="H42" s="78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2" s="78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2" s="78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3" spans="2:10" ht="15" customHeight="1" x14ac:dyDescent="0.45">
      <c r="B43" s="93" t="str">
        <f>IFERROR(IF(OR(②チーム申込!$B$4="",②チーム申込!$E17=""),"",IF(INDEX(女子登録情報!$C:$C,MATCH(②チーム申込!$D17,女子登録情報!$B:$B,0))="","",INDEX(女子登録情報!$C:$C,MATCH(②チーム申込!$D17,女子登録情報!$B:$B,0)))),"")</f>
        <v/>
      </c>
      <c r="C43" s="93"/>
      <c r="D43" s="78"/>
      <c r="E43" s="102"/>
      <c r="F43" s="91"/>
      <c r="G43" s="92"/>
      <c r="H43" s="78"/>
      <c r="I43" s="78"/>
      <c r="J43" s="78"/>
    </row>
    <row r="44" spans="2:10" ht="7.95" customHeight="1" x14ac:dyDescent="0.45">
      <c r="B44" s="86" t="str">
        <f>IFERROR(IF(OR(②チーム申込!$B$4="",②チーム申込!$E18=""),"",IF(INDEX(女子登録情報!$D:$D,MATCH(②チーム申込!$D18,女子登録情報!$B:$B,0))="","",INDEX(女子登録情報!$D:$D,MATCH(②チーム申込!$D18,女子登録情報!$B:$B,0)))),"")</f>
        <v/>
      </c>
      <c r="C44" s="86"/>
      <c r="D44" s="78" t="str">
        <f>IFERROR(IF(OR(②チーム申込!$B$4="",②チーム申込!$E18=""),"",IF(INDEX(女子登録情報!$E:$E,MATCH(②チーム申込!$D18,女子登録情報!$B:$B,0))="","－",INDEX(女子登録情報!$E:$E,MATCH(②チーム申込!$D18,女子登録情報!$B:$B,0)))),"")</f>
        <v/>
      </c>
      <c r="E44" s="101" t="str">
        <f>IFERROR(IF(OR(②チーム申込!$B$4="",②チーム申込!$E18=""),"",IF(INDEX(女子登録情報!$M:$M,MATCH(②チーム申込!$D18,女子登録情報!$B:$B,0))="","　－　",INDEX(女子登録情報!$M:$M,MATCH(②チーム申込!$D18,女子登録情報!$B:$B,0)))),"")</f>
        <v/>
      </c>
      <c r="F44" s="89" t="str">
        <f>IFERROR(IF(OR(②チーム申込!$B$4="",②チーム申込!$E18=""),"",IF(INDEX(女子登録情報!$M:$M,MATCH(②チーム申込!$D18,女子登録情報!$B:$B,0))="","",IF(INDEX(女子登録情報!$L:$L,MATCH(②チーム申込!$D18,女子登録情報!$B:$B,0))="","・"&amp;"　－　","・"&amp;INDEX(リスト!$S$2:$S$48,MATCH(INDEX(女子登録情報!$L:$L,MATCH(②チーム申込!$D18,女子登録情報!$B:$B,0)),リスト!$R$2:$R$48,0))))),"")</f>
        <v/>
      </c>
      <c r="G44" s="90"/>
      <c r="H44" s="78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4" s="78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4" s="78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5" spans="2:10" ht="15" customHeight="1" x14ac:dyDescent="0.45">
      <c r="B45" s="93" t="str">
        <f>IFERROR(IF(OR(②チーム申込!$B$4="",②チーム申込!$E18=""),"",IF(INDEX(女子登録情報!$C:$C,MATCH(②チーム申込!$D18,女子登録情報!$B:$B,0))="","",INDEX(女子登録情報!$C:$C,MATCH(②チーム申込!$D18,女子登録情報!$B:$B,0)))),"")</f>
        <v/>
      </c>
      <c r="C45" s="93"/>
      <c r="D45" s="78"/>
      <c r="E45" s="102"/>
      <c r="F45" s="91"/>
      <c r="G45" s="92"/>
      <c r="H45" s="78"/>
      <c r="I45" s="78"/>
      <c r="J45" s="78"/>
    </row>
    <row r="46" spans="2:10" ht="7.95" customHeight="1" x14ac:dyDescent="0.45">
      <c r="B46" s="86" t="str">
        <f>IFERROR(IF(OR(②チーム申込!$B$4="",②チーム申込!$E19=""),"",IF(INDEX(女子登録情報!$D:$D,MATCH(②チーム申込!$D19,女子登録情報!$B:$B,0))="","",INDEX(女子登録情報!$D:$D,MATCH(②チーム申込!$D19,女子登録情報!$B:$B,0)))),"")</f>
        <v/>
      </c>
      <c r="C46" s="86"/>
      <c r="D46" s="78" t="str">
        <f>IFERROR(IF(OR(②チーム申込!$B$4="",②チーム申込!$E19=""),"",IF(INDEX(女子登録情報!$E:$E,MATCH(②チーム申込!$D19,女子登録情報!$B:$B,0))="","－",INDEX(女子登録情報!$E:$E,MATCH(②チーム申込!$D19,女子登録情報!$B:$B,0)))),"")</f>
        <v/>
      </c>
      <c r="E46" s="101" t="str">
        <f>IFERROR(IF(OR(②チーム申込!$B$4="",②チーム申込!$E19=""),"",IF(INDEX(女子登録情報!$M:$M,MATCH(②チーム申込!$D19,女子登録情報!$B:$B,0))="","　－　",INDEX(女子登録情報!$M:$M,MATCH(②チーム申込!$D19,女子登録情報!$B:$B,0)))),"")</f>
        <v/>
      </c>
      <c r="F46" s="89" t="str">
        <f>IFERROR(IF(OR(②チーム申込!$B$4="",②チーム申込!$E19=""),"",IF(INDEX(女子登録情報!$M:$M,MATCH(②チーム申込!$D19,女子登録情報!$B:$B,0))="","",IF(INDEX(女子登録情報!$L:$L,MATCH(②チーム申込!$D19,女子登録情報!$B:$B,0))="","・"&amp;"　－　","・"&amp;INDEX(リスト!$S$2:$S$48,MATCH(INDEX(女子登録情報!$L:$L,MATCH(②チーム申込!$D19,女子登録情報!$B:$B,0)),リスト!$R$2:$R$48,0))))),"")</f>
        <v/>
      </c>
      <c r="G46" s="90"/>
      <c r="H46" s="78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6" s="78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6" s="78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7" spans="2:10" ht="15" customHeight="1" x14ac:dyDescent="0.45">
      <c r="B47" s="93" t="str">
        <f>IFERROR(IF(OR(②チーム申込!$B$4="",②チーム申込!$E19=""),"",IF(INDEX(女子登録情報!$C:$C,MATCH(②チーム申込!$D19,女子登録情報!$B:$B,0))="","",INDEX(女子登録情報!$C:$C,MATCH(②チーム申込!$D19,女子登録情報!$B:$B,0)))),"")</f>
        <v/>
      </c>
      <c r="C47" s="93"/>
      <c r="D47" s="78"/>
      <c r="E47" s="102"/>
      <c r="F47" s="91"/>
      <c r="G47" s="92"/>
      <c r="H47" s="78"/>
      <c r="I47" s="78"/>
      <c r="J47" s="78"/>
    </row>
    <row r="48" spans="2:10" ht="7.95" customHeight="1" x14ac:dyDescent="0.45">
      <c r="B48" s="86" t="str">
        <f>IFERROR(IF(OR(②チーム申込!$B$4="",②チーム申込!$E20=""),"",IF(INDEX(女子登録情報!$D:$D,MATCH(②チーム申込!$D20,女子登録情報!$B:$B,0))="","",INDEX(女子登録情報!$D:$D,MATCH(②チーム申込!$D20,女子登録情報!$B:$B,0)))),"")</f>
        <v/>
      </c>
      <c r="C48" s="86"/>
      <c r="D48" s="78" t="str">
        <f>IFERROR(IF(OR(②チーム申込!$B$4="",②チーム申込!$E20=""),"",IF(INDEX(女子登録情報!$E:$E,MATCH(②チーム申込!$D20,女子登録情報!$B:$B,0))="","－",INDEX(女子登録情報!$E:$E,MATCH(②チーム申込!$D20,女子登録情報!$B:$B,0)))),"")</f>
        <v/>
      </c>
      <c r="E48" s="101" t="str">
        <f>IFERROR(IF(OR(②チーム申込!$B$4="",②チーム申込!$E20=""),"",IF(INDEX(女子登録情報!$M:$M,MATCH(②チーム申込!$D20,女子登録情報!$B:$B,0))="","　－　",INDEX(女子登録情報!$M:$M,MATCH(②チーム申込!$D20,女子登録情報!$B:$B,0)))),"")</f>
        <v/>
      </c>
      <c r="F48" s="89" t="str">
        <f>IFERROR(IF(OR(②チーム申込!$B$4="",②チーム申込!$E20=""),"",IF(INDEX(女子登録情報!$M:$M,MATCH(②チーム申込!$D20,女子登録情報!$B:$B,0))="","",IF(INDEX(女子登録情報!$L:$L,MATCH(②チーム申込!$D20,女子登録情報!$B:$B,0))="","・"&amp;"　－　","・"&amp;INDEX(リスト!$S$2:$S$48,MATCH(INDEX(女子登録情報!$L:$L,MATCH(②チーム申込!$D20,女子登録情報!$B:$B,0)),リスト!$R$2:$R$48,0))))),"")</f>
        <v/>
      </c>
      <c r="G48" s="90"/>
      <c r="H48" s="78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48" s="78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48" s="78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49" spans="2:10" ht="15" customHeight="1" x14ac:dyDescent="0.45">
      <c r="B49" s="93" t="str">
        <f>IFERROR(IF(OR(②チーム申込!$B$4="",②チーム申込!$E20=""),"",IF(INDEX(女子登録情報!$C:$C,MATCH(②チーム申込!$D20,女子登録情報!$B:$B,0))="","",INDEX(女子登録情報!$C:$C,MATCH(②チーム申込!$D20,女子登録情報!$B:$B,0)))),"")</f>
        <v/>
      </c>
      <c r="C49" s="93"/>
      <c r="D49" s="78"/>
      <c r="E49" s="102"/>
      <c r="F49" s="91"/>
      <c r="G49" s="92"/>
      <c r="H49" s="78"/>
      <c r="I49" s="78"/>
      <c r="J49" s="78"/>
    </row>
    <row r="50" spans="2:10" ht="7.95" customHeight="1" x14ac:dyDescent="0.45">
      <c r="B50" s="86" t="str">
        <f>IFERROR(IF(OR(②チーム申込!$B$4="",②チーム申込!$E21=""),"",IF(INDEX(女子登録情報!$D:$D,MATCH(②チーム申込!$D21,女子登録情報!$B:$B,0))="","",INDEX(女子登録情報!$D:$D,MATCH(②チーム申込!$D21,女子登録情報!$B:$B,0)))),"")</f>
        <v/>
      </c>
      <c r="C50" s="86"/>
      <c r="D50" s="78" t="str">
        <f>IFERROR(IF(OR(②チーム申込!$B$4="",②チーム申込!$E21=""),"",IF(INDEX(女子登録情報!$E:$E,MATCH(②チーム申込!$D21,女子登録情報!$B:$B,0))="","－",INDEX(女子登録情報!$E:$E,MATCH(②チーム申込!$D21,女子登録情報!$B:$B,0)))),"")</f>
        <v/>
      </c>
      <c r="E50" s="101" t="str">
        <f>IFERROR(IF(OR(②チーム申込!$B$4="",②チーム申込!$E21=""),"",IF(INDEX(女子登録情報!$M:$M,MATCH(②チーム申込!$D21,女子登録情報!$B:$B,0))="","　－　",INDEX(女子登録情報!$M:$M,MATCH(②チーム申込!$D21,女子登録情報!$B:$B,0)))),"")</f>
        <v/>
      </c>
      <c r="F50" s="89" t="str">
        <f>IFERROR(IF(OR(②チーム申込!$B$4="",②チーム申込!$E21=""),"",IF(INDEX(女子登録情報!$M:$M,MATCH(②チーム申込!$D21,女子登録情報!$B:$B,0))="","",IF(INDEX(女子登録情報!$L:$L,MATCH(②チーム申込!$D21,女子登録情報!$B:$B,0))="","・"&amp;"　－　","・"&amp;INDEX(リスト!$S$2:$S$48,MATCH(INDEX(女子登録情報!$L:$L,MATCH(②チーム申込!$D21,女子登録情報!$B:$B,0)),リスト!$R$2:$R$48,0))))),"")</f>
        <v/>
      </c>
      <c r="G50" s="90"/>
      <c r="H50" s="78" t="str">
        <f>IF(OR(②チーム申込!$B$4="",②チーム申込!$K$9="",②チーム申込!$E21=""),"",IF(AND(OR(②チーム申込!$K21="",②チーム申込!$K21=0),OR(②チーム申込!$M21="",②チーム申込!$M21=0),OR(②チーム申込!$O21="",②チーム申込!$O21=0)),"－",②チーム申込!$K21&amp;"'"&amp;RIGHT(100+②チーム申込!$M21,2)&amp;""""&amp;RIGHT(100+②チーム申込!$O21,2)))</f>
        <v/>
      </c>
      <c r="I50" s="78" t="str">
        <f>IF(OR(②チーム申込!$B$4="",②チーム申込!$P$9="",②チーム申込!$E21=""),"",IF(AND(OR(②チーム申込!$P21="",②チーム申込!$P21=0),OR(②チーム申込!$R21="",②チーム申込!$R21=0),OR(②チーム申込!$T21="",②チーム申込!$T21=0)),"－",②チーム申込!$P21&amp;"'"&amp;RIGHT(100+②チーム申込!$R21,2)&amp;""""&amp;RIGHT(100+②チーム申込!$T21,2)))</f>
        <v/>
      </c>
      <c r="J50" s="78" t="str">
        <f>IFERROR(IF(OR(②チーム申込!$B$4="",②チーム申込!$E21=""),"",IF(OR(②チーム申込!$U21="",AND(OR(②チーム申込!$V21="",②チーム申込!$V21=0),OR(②チーム申込!$X21="",②チーム申込!$X21=0),OR(②チーム申込!$Z21="",②チーム申込!$Z21=0),OR(②チーム申込!$AB21="",②チーム申込!$AB21=0))),"－",IF(OR(②チーム申込!$U21="ﾊｰﾌﾏﾗｿﾝ",②チーム申込!$U21="マラソン"),②チーム申込!$U21&amp;"/"&amp;②チーム申込!$V21&amp;"ﾟ"&amp;RIGHT(100+②チーム申込!$X21,2)&amp;"'"&amp;RIGHT(100+②チーム申込!$Z21,2)&amp;"""",IF(②チーム申込!$U21="10000mW",IF(OR(②チーム申込!$V21="",②チーム申込!$V21=0),②チーム申込!$U21&amp;"/"&amp;②チーム申込!$X21&amp;"'"&amp;RIGHT(100+②チーム申込!$Z21,2)&amp;""""&amp;RIGHT(100+②チーム申込!$AB21,2),②チーム申込!$U21&amp;"/"&amp;②チーム申込!$V21&amp;"ﾟ"&amp;RIGHT(100+②チーム申込!$X21,2)&amp;"'"&amp;RIGHT(100+②チーム申込!$Z21,2)&amp;""""&amp;RIGHT(100+②チーム申込!$AB21,2)),②チーム申込!$U21&amp;"/"&amp;②チーム申込!$X21&amp;"'"&amp;RIGHT(100+②チーム申込!$Z21,2)&amp;""""&amp;RIGHT(100+②チーム申込!$AB21,2))))),"")</f>
        <v/>
      </c>
    </row>
    <row r="51" spans="2:10" ht="15" customHeight="1" x14ac:dyDescent="0.45">
      <c r="B51" s="93" t="str">
        <f>IFERROR(IF(OR(②チーム申込!$B$4="",②チーム申込!$E21=""),"",IF(INDEX(女子登録情報!$C:$C,MATCH(②チーム申込!$D21,女子登録情報!$B:$B,0))="","",INDEX(女子登録情報!$C:$C,MATCH(②チーム申込!$D21,女子登録情報!$B:$B,0)))),"")</f>
        <v/>
      </c>
      <c r="C51" s="93"/>
      <c r="D51" s="78"/>
      <c r="E51" s="102"/>
      <c r="F51" s="91"/>
      <c r="G51" s="92"/>
      <c r="H51" s="78"/>
      <c r="I51" s="78"/>
      <c r="J51" s="78"/>
    </row>
    <row r="52" spans="2:10" ht="7.95" customHeight="1" x14ac:dyDescent="0.45">
      <c r="B52" s="86" t="str">
        <f>IFERROR(IF(OR(②チーム申込!$B$4="",②チーム申込!$E22=""),"",IF(INDEX(女子登録情報!$D:$D,MATCH(②チーム申込!$D22,女子登録情報!$B:$B,0))="","",INDEX(女子登録情報!$D:$D,MATCH(②チーム申込!$D22,女子登録情報!$B:$B,0)))),"")</f>
        <v/>
      </c>
      <c r="C52" s="86"/>
      <c r="D52" s="78" t="str">
        <f>IFERROR(IF(OR(②チーム申込!$B$4="",②チーム申込!$E22=""),"",IF(INDEX(女子登録情報!$E:$E,MATCH(②チーム申込!$D22,女子登録情報!$B:$B,0))="","－",INDEX(女子登録情報!$E:$E,MATCH(②チーム申込!$D22,女子登録情報!$B:$B,0)))),"")</f>
        <v/>
      </c>
      <c r="E52" s="101" t="str">
        <f>IFERROR(IF(OR(②チーム申込!$B$4="",②チーム申込!$E22=""),"",IF(INDEX(女子登録情報!$M:$M,MATCH(②チーム申込!$D22,女子登録情報!$B:$B,0))="","　－　",INDEX(女子登録情報!$M:$M,MATCH(②チーム申込!$D22,女子登録情報!$B:$B,0)))),"")</f>
        <v/>
      </c>
      <c r="F52" s="89" t="str">
        <f>IFERROR(IF(OR(②チーム申込!$B$4="",②チーム申込!$E22=""),"",IF(INDEX(女子登録情報!$M:$M,MATCH(②チーム申込!$D22,女子登録情報!$B:$B,0))="","",IF(INDEX(女子登録情報!$L:$L,MATCH(②チーム申込!$D22,女子登録情報!$B:$B,0))="","・"&amp;"　－　","・"&amp;INDEX(リスト!$S$2:$S$48,MATCH(INDEX(女子登録情報!$L:$L,MATCH(②チーム申込!$D22,女子登録情報!$B:$B,0)),リスト!$R$2:$R$48,0))))),"")</f>
        <v/>
      </c>
      <c r="G52" s="90"/>
      <c r="H52" s="78" t="str">
        <f>IF(OR(②チーム申込!$B$4="",②チーム申込!$K$9="",②チーム申込!$E22=""),"",IF(AND(OR(②チーム申込!$K22="",②チーム申込!$K22=0),OR(②チーム申込!$M22="",②チーム申込!$M22=0),OR(②チーム申込!$O22="",②チーム申込!$O22=0)),"－",②チーム申込!$K22&amp;"'"&amp;RIGHT(100+②チーム申込!$M22,2)&amp;""""&amp;RIGHT(100+②チーム申込!$O22,2)))</f>
        <v/>
      </c>
      <c r="I52" s="78" t="str">
        <f>IF(OR(②チーム申込!$B$4="",②チーム申込!$P$9="",②チーム申込!$E22=""),"",IF(AND(OR(②チーム申込!$P22="",②チーム申込!$P22=0),OR(②チーム申込!$R22="",②チーム申込!$R22=0),OR(②チーム申込!$T22="",②チーム申込!$T22=0)),"－",②チーム申込!$P22&amp;"'"&amp;RIGHT(100+②チーム申込!$R22,2)&amp;""""&amp;RIGHT(100+②チーム申込!$T22,2)))</f>
        <v/>
      </c>
      <c r="J52" s="78" t="str">
        <f>IFERROR(IF(OR(②チーム申込!$B$4="",②チーム申込!$E22=""),"",IF(OR(②チーム申込!$U22="",AND(OR(②チーム申込!$V22="",②チーム申込!$V22=0),OR(②チーム申込!$X22="",②チーム申込!$X22=0),OR(②チーム申込!$Z22="",②チーム申込!$Z22=0),OR(②チーム申込!$AB22="",②チーム申込!$AB22=0))),"－",IF(OR(②チーム申込!$U22="ﾊｰﾌﾏﾗｿﾝ",②チーム申込!$U22="マラソン"),②チーム申込!$U22&amp;"/"&amp;②チーム申込!$V22&amp;"ﾟ"&amp;RIGHT(100+②チーム申込!$X22,2)&amp;"'"&amp;RIGHT(100+②チーム申込!$Z22,2)&amp;"""",IF(②チーム申込!$U22="10000mW",IF(OR(②チーム申込!$V22="",②チーム申込!$V22=0),②チーム申込!$U22&amp;"/"&amp;②チーム申込!$X22&amp;"'"&amp;RIGHT(100+②チーム申込!$Z22,2)&amp;""""&amp;RIGHT(100+②チーム申込!$AB22,2),②チーム申込!$U22&amp;"/"&amp;②チーム申込!$V22&amp;"ﾟ"&amp;RIGHT(100+②チーム申込!$X22,2)&amp;"'"&amp;RIGHT(100+②チーム申込!$Z22,2)&amp;""""&amp;RIGHT(100+②チーム申込!$AB22,2)),②チーム申込!$U22&amp;"/"&amp;②チーム申込!$X22&amp;"'"&amp;RIGHT(100+②チーム申込!$Z22,2)&amp;""""&amp;RIGHT(100+②チーム申込!$AB22,2))))),"")</f>
        <v/>
      </c>
    </row>
    <row r="53" spans="2:10" ht="15" customHeight="1" x14ac:dyDescent="0.45">
      <c r="B53" s="93" t="str">
        <f>IFERROR(IF(OR(②チーム申込!$B$4="",②チーム申込!$E22=""),"",IF(INDEX(女子登録情報!$C:$C,MATCH(②チーム申込!$D22,女子登録情報!$B:$B,0))="","",INDEX(女子登録情報!$C:$C,MATCH(②チーム申込!$D22,女子登録情報!$B:$B,0)))),"")</f>
        <v/>
      </c>
      <c r="C53" s="93"/>
      <c r="D53" s="78"/>
      <c r="E53" s="102"/>
      <c r="F53" s="91"/>
      <c r="G53" s="92"/>
      <c r="H53" s="78"/>
      <c r="I53" s="78"/>
      <c r="J53" s="78"/>
    </row>
    <row r="54" spans="2:10" ht="7.95" customHeight="1" x14ac:dyDescent="0.45">
      <c r="B54" s="86" t="str">
        <f>IFERROR(IF(OR(②チーム申込!$B$4="",②チーム申込!$E23=""),"",IF(INDEX(女子登録情報!$D:$D,MATCH(②チーム申込!$D23,女子登録情報!$B:$B,0))="","",INDEX(女子登録情報!$D:$D,MATCH(②チーム申込!$D23,女子登録情報!$B:$B,0)))),"")</f>
        <v/>
      </c>
      <c r="C54" s="86"/>
      <c r="D54" s="78" t="str">
        <f>IFERROR(IF(OR(②チーム申込!$B$4="",②チーム申込!$E23=""),"",IF(INDEX(女子登録情報!$E:$E,MATCH(②チーム申込!$D23,女子登録情報!$B:$B,0))="","－",INDEX(女子登録情報!$E:$E,MATCH(②チーム申込!$D23,女子登録情報!$B:$B,0)))),"")</f>
        <v/>
      </c>
      <c r="E54" s="101" t="str">
        <f>IFERROR(IF(OR(②チーム申込!$B$4="",②チーム申込!$E23=""),"",IF(INDEX(女子登録情報!$M:$M,MATCH(②チーム申込!$D23,女子登録情報!$B:$B,0))="","　－　",INDEX(女子登録情報!$M:$M,MATCH(②チーム申込!$D23,女子登録情報!$B:$B,0)))),"")</f>
        <v/>
      </c>
      <c r="F54" s="89" t="str">
        <f>IFERROR(IF(OR(②チーム申込!$B$4="",②チーム申込!$E23=""),"",IF(INDEX(女子登録情報!$M:$M,MATCH(②チーム申込!$D23,女子登録情報!$B:$B,0))="","",IF(INDEX(女子登録情報!$L:$L,MATCH(②チーム申込!$D23,女子登録情報!$B:$B,0))="","・"&amp;"　－　","・"&amp;INDEX(リスト!$S$2:$S$48,MATCH(INDEX(女子登録情報!$L:$L,MATCH(②チーム申込!$D23,女子登録情報!$B:$B,0)),リスト!$R$2:$R$48,0))))),"")</f>
        <v/>
      </c>
      <c r="G54" s="90"/>
      <c r="H54" s="78" t="str">
        <f>IF(OR(②チーム申込!$B$4="",②チーム申込!$K$9="",②チーム申込!$E23=""),"",IF(AND(OR(②チーム申込!$K23="",②チーム申込!$K23=0),OR(②チーム申込!$M23="",②チーム申込!$M23=0),OR(②チーム申込!$O23="",②チーム申込!$O23=0)),"－",②チーム申込!$K23&amp;"'"&amp;RIGHT(100+②チーム申込!$M23,2)&amp;""""&amp;RIGHT(100+②チーム申込!$O23,2)))</f>
        <v/>
      </c>
      <c r="I54" s="78" t="str">
        <f>IF(OR(②チーム申込!$B$4="",②チーム申込!$P$9="",②チーム申込!$E23=""),"",IF(AND(OR(②チーム申込!$P23="",②チーム申込!$P23=0),OR(②チーム申込!$R23="",②チーム申込!$R23=0),OR(②チーム申込!$T23="",②チーム申込!$T23=0)),"－",②チーム申込!$P23&amp;"'"&amp;RIGHT(100+②チーム申込!$R23,2)&amp;""""&amp;RIGHT(100+②チーム申込!$T23,2)))</f>
        <v/>
      </c>
      <c r="J54" s="78" t="str">
        <f>IFERROR(IF(OR(②チーム申込!$B$4="",②チーム申込!$E23=""),"",IF(OR(②チーム申込!$U23="",AND(OR(②チーム申込!$V23="",②チーム申込!$V23=0),OR(②チーム申込!$X23="",②チーム申込!$X23=0),OR(②チーム申込!$Z23="",②チーム申込!$Z23=0),OR(②チーム申込!$AB23="",②チーム申込!$AB23=0))),"－",IF(OR(②チーム申込!$U23="ﾊｰﾌﾏﾗｿﾝ",②チーム申込!$U23="マラソン"),②チーム申込!$U23&amp;"/"&amp;②チーム申込!$V23&amp;"ﾟ"&amp;RIGHT(100+②チーム申込!$X23,2)&amp;"'"&amp;RIGHT(100+②チーム申込!$Z23,2)&amp;"""",IF(②チーム申込!$U23="10000mW",IF(OR(②チーム申込!$V23="",②チーム申込!$V23=0),②チーム申込!$U23&amp;"/"&amp;②チーム申込!$X23&amp;"'"&amp;RIGHT(100+②チーム申込!$Z23,2)&amp;""""&amp;RIGHT(100+②チーム申込!$AB23,2),②チーム申込!$U23&amp;"/"&amp;②チーム申込!$V23&amp;"ﾟ"&amp;RIGHT(100+②チーム申込!$X23,2)&amp;"'"&amp;RIGHT(100+②チーム申込!$Z23,2)&amp;""""&amp;RIGHT(100+②チーム申込!$AB23,2)),②チーム申込!$U23&amp;"/"&amp;②チーム申込!$X23&amp;"'"&amp;RIGHT(100+②チーム申込!$Z23,2)&amp;""""&amp;RIGHT(100+②チーム申込!$AB23,2))))),"")</f>
        <v/>
      </c>
    </row>
    <row r="55" spans="2:10" ht="15" customHeight="1" x14ac:dyDescent="0.45">
      <c r="B55" s="93" t="str">
        <f>IFERROR(IF(OR(②チーム申込!$B$4="",②チーム申込!$E23=""),"",IF(INDEX(女子登録情報!$C:$C,MATCH(②チーム申込!$D23,女子登録情報!$B:$B,0))="","",INDEX(女子登録情報!$C:$C,MATCH(②チーム申込!$D23,女子登録情報!$B:$B,0)))),"")</f>
        <v/>
      </c>
      <c r="C55" s="93"/>
      <c r="D55" s="78"/>
      <c r="E55" s="102"/>
      <c r="F55" s="91"/>
      <c r="G55" s="92"/>
      <c r="H55" s="78"/>
      <c r="I55" s="78"/>
      <c r="J55" s="78"/>
    </row>
    <row r="56" spans="2:10" ht="7.95" customHeight="1" x14ac:dyDescent="0.45">
      <c r="B56" s="86" t="str">
        <f>IFERROR(IF(OR(②チーム申込!$B$4="",②チーム申込!$E24=""),"",IF(INDEX(女子登録情報!$D:$D,MATCH(②チーム申込!$D24,女子登録情報!$B:$B,0))="","",INDEX(女子登録情報!$D:$D,MATCH(②チーム申込!$D24,女子登録情報!$B:$B,0)))),"")</f>
        <v/>
      </c>
      <c r="C56" s="86"/>
      <c r="D56" s="78" t="str">
        <f>IFERROR(IF(OR(②チーム申込!$B$4="",②チーム申込!$E24=""),"",IF(INDEX(女子登録情報!$E:$E,MATCH(②チーム申込!$D24,女子登録情報!$B:$B,0))="","－",INDEX(女子登録情報!$E:$E,MATCH(②チーム申込!$D24,女子登録情報!$B:$B,0)))),"")</f>
        <v/>
      </c>
      <c r="E56" s="101" t="str">
        <f>IFERROR(IF(OR(②チーム申込!$B$4="",②チーム申込!$E24=""),"",IF(INDEX(女子登録情報!$M:$M,MATCH(②チーム申込!$D24,女子登録情報!$B:$B,0))="","　－　",INDEX(女子登録情報!$M:$M,MATCH(②チーム申込!$D24,女子登録情報!$B:$B,0)))),"")</f>
        <v/>
      </c>
      <c r="F56" s="89" t="str">
        <f>IFERROR(IF(OR(②チーム申込!$B$4="",②チーム申込!$E24=""),"",IF(INDEX(女子登録情報!$M:$M,MATCH(②チーム申込!$D24,女子登録情報!$B:$B,0))="","",IF(INDEX(女子登録情報!$L:$L,MATCH(②チーム申込!$D24,女子登録情報!$B:$B,0))="","・"&amp;"　－　","・"&amp;INDEX(リスト!$S$2:$S$48,MATCH(INDEX(女子登録情報!$L:$L,MATCH(②チーム申込!$D24,女子登録情報!$B:$B,0)),リスト!$R$2:$R$48,0))))),"")</f>
        <v/>
      </c>
      <c r="G56" s="90"/>
      <c r="H56" s="78" t="str">
        <f>IF(OR(②チーム申込!$B$4="",②チーム申込!$K$9="",②チーム申込!$E24=""),"",IF(AND(OR(②チーム申込!$K24="",②チーム申込!$K24=0),OR(②チーム申込!$M24="",②チーム申込!$M24=0),OR(②チーム申込!$O24="",②チーム申込!$O24=0)),"－",②チーム申込!$K24&amp;"'"&amp;RIGHT(100+②チーム申込!$M24,2)&amp;""""&amp;RIGHT(100+②チーム申込!$O24,2)))</f>
        <v/>
      </c>
      <c r="I56" s="78" t="str">
        <f>IF(OR(②チーム申込!$B$4="",②チーム申込!$P$9="",②チーム申込!$E24=""),"",IF(AND(OR(②チーム申込!$P24="",②チーム申込!$P24=0),OR(②チーム申込!$R24="",②チーム申込!$R24=0),OR(②チーム申込!$T24="",②チーム申込!$T24=0)),"－",②チーム申込!$P24&amp;"'"&amp;RIGHT(100+②チーム申込!$R24,2)&amp;""""&amp;RIGHT(100+②チーム申込!$T24,2)))</f>
        <v/>
      </c>
      <c r="J56" s="78" t="str">
        <f>IFERROR(IF(OR(②チーム申込!$B$4="",②チーム申込!$E24=""),"",IF(OR(②チーム申込!$U24="",AND(OR(②チーム申込!$V24="",②チーム申込!$V24=0),OR(②チーム申込!$X24="",②チーム申込!$X24=0),OR(②チーム申込!$Z24="",②チーム申込!$Z24=0),OR(②チーム申込!$AB24="",②チーム申込!$AB24=0))),"－",IF(OR(②チーム申込!$U24="ﾊｰﾌﾏﾗｿﾝ",②チーム申込!$U24="マラソン"),②チーム申込!$U24&amp;"/"&amp;②チーム申込!$V24&amp;"ﾟ"&amp;RIGHT(100+②チーム申込!$X24,2)&amp;"'"&amp;RIGHT(100+②チーム申込!$Z24,2)&amp;"""",IF(②チーム申込!$U24="10000mW",IF(OR(②チーム申込!$V24="",②チーム申込!$V24=0),②チーム申込!$U24&amp;"/"&amp;②チーム申込!$X24&amp;"'"&amp;RIGHT(100+②チーム申込!$Z24,2)&amp;""""&amp;RIGHT(100+②チーム申込!$AB24,2),②チーム申込!$U24&amp;"/"&amp;②チーム申込!$V24&amp;"ﾟ"&amp;RIGHT(100+②チーム申込!$X24,2)&amp;"'"&amp;RIGHT(100+②チーム申込!$Z24,2)&amp;""""&amp;RIGHT(100+②チーム申込!$AB24,2)),②チーム申込!$U24&amp;"/"&amp;②チーム申込!$X24&amp;"'"&amp;RIGHT(100+②チーム申込!$Z24,2)&amp;""""&amp;RIGHT(100+②チーム申込!$AB24,2))))),"")</f>
        <v/>
      </c>
    </row>
    <row r="57" spans="2:10" ht="15" customHeight="1" x14ac:dyDescent="0.45">
      <c r="B57" s="93" t="str">
        <f>IFERROR(IF(OR(②チーム申込!$B$4="",②チーム申込!$E24=""),"",IF(INDEX(女子登録情報!$C:$C,MATCH(②チーム申込!$D24,女子登録情報!$B:$B,0))="","",INDEX(女子登録情報!$C:$C,MATCH(②チーム申込!$D24,女子登録情報!$B:$B,0)))),"")</f>
        <v/>
      </c>
      <c r="C57" s="93"/>
      <c r="D57" s="78"/>
      <c r="E57" s="102"/>
      <c r="F57" s="91"/>
      <c r="G57" s="92"/>
      <c r="H57" s="78"/>
      <c r="I57" s="78"/>
      <c r="J57" s="78"/>
    </row>
    <row r="58" spans="2:10" ht="7.95" customHeight="1" x14ac:dyDescent="0.45">
      <c r="B58" s="86" t="str">
        <f>IFERROR(IF(OR(②チーム申込!$B$4="",②チーム申込!$E25=""),"",IF(INDEX(女子登録情報!$D:$D,MATCH(②チーム申込!$D25,女子登録情報!$B:$B,0))="","",INDEX(女子登録情報!$D:$D,MATCH(②チーム申込!$D25,女子登録情報!$B:$B,0)))),"")</f>
        <v/>
      </c>
      <c r="C58" s="86"/>
      <c r="D58" s="78" t="str">
        <f>IFERROR(IF(OR(②チーム申込!$B$4="",②チーム申込!$E25=""),"",IF(INDEX(女子登録情報!$E:$E,MATCH(②チーム申込!$D25,女子登録情報!$B:$B,0))="","－",INDEX(女子登録情報!$E:$E,MATCH(②チーム申込!$D25,女子登録情報!$B:$B,0)))),"")</f>
        <v/>
      </c>
      <c r="E58" s="101" t="str">
        <f>IFERROR(IF(OR(②チーム申込!$B$4="",②チーム申込!$E25=""),"",IF(INDEX(女子登録情報!$M:$M,MATCH(②チーム申込!$D25,女子登録情報!$B:$B,0))="","　－　",INDEX(女子登録情報!$M:$M,MATCH(②チーム申込!$D25,女子登録情報!$B:$B,0)))),"")</f>
        <v/>
      </c>
      <c r="F58" s="89" t="str">
        <f>IFERROR(IF(OR(②チーム申込!$B$4="",②チーム申込!$E25=""),"",IF(INDEX(女子登録情報!$M:$M,MATCH(②チーム申込!$D25,女子登録情報!$B:$B,0))="","",IF(INDEX(女子登録情報!$L:$L,MATCH(②チーム申込!$D25,女子登録情報!$B:$B,0))="","・"&amp;"　－　","・"&amp;INDEX(リスト!$S$2:$S$48,MATCH(INDEX(女子登録情報!$L:$L,MATCH(②チーム申込!$D25,女子登録情報!$B:$B,0)),リスト!$R$2:$R$48,0))))),"")</f>
        <v/>
      </c>
      <c r="G58" s="90"/>
      <c r="H58" s="78" t="str">
        <f>IF(OR(②チーム申込!$B$4="",②チーム申込!$K$9="",②チーム申込!$E25=""),"",IF(AND(OR(②チーム申込!$K25="",②チーム申込!$K25=0),OR(②チーム申込!$M25="",②チーム申込!$M25=0),OR(②チーム申込!$O25="",②チーム申込!$O25=0)),"－",②チーム申込!$K25&amp;"'"&amp;RIGHT(100+②チーム申込!$M25,2)&amp;""""&amp;RIGHT(100+②チーム申込!$O25,2)))</f>
        <v/>
      </c>
      <c r="I58" s="78" t="str">
        <f>IF(OR(②チーム申込!$B$4="",②チーム申込!$P$9="",②チーム申込!$E25=""),"",IF(AND(OR(②チーム申込!$P25="",②チーム申込!$P25=0),OR(②チーム申込!$R25="",②チーム申込!$R25=0),OR(②チーム申込!$T25="",②チーム申込!$T25=0)),"－",②チーム申込!$P25&amp;"'"&amp;RIGHT(100+②チーム申込!$R25,2)&amp;""""&amp;RIGHT(100+②チーム申込!$T25,2)))</f>
        <v/>
      </c>
      <c r="J58" s="78" t="str">
        <f>IFERROR(IF(OR(②チーム申込!$B$4="",②チーム申込!$E25=""),"",IF(OR(②チーム申込!$U25="",AND(OR(②チーム申込!$V25="",②チーム申込!$V25=0),OR(②チーム申込!$X25="",②チーム申込!$X25=0),OR(②チーム申込!$Z25="",②チーム申込!$Z25=0),OR(②チーム申込!$AB25="",②チーム申込!$AB25=0))),"－",IF(OR(②チーム申込!$U25="ﾊｰﾌﾏﾗｿﾝ",②チーム申込!$U25="マラソン"),②チーム申込!$U25&amp;"/"&amp;②チーム申込!$V25&amp;"ﾟ"&amp;RIGHT(100+②チーム申込!$X25,2)&amp;"'"&amp;RIGHT(100+②チーム申込!$Z25,2)&amp;"""",IF(②チーム申込!$U25="10000mW",IF(OR(②チーム申込!$V25="",②チーム申込!$V25=0),②チーム申込!$U25&amp;"/"&amp;②チーム申込!$X25&amp;"'"&amp;RIGHT(100+②チーム申込!$Z25,2)&amp;""""&amp;RIGHT(100+②チーム申込!$AB25,2),②チーム申込!$U25&amp;"/"&amp;②チーム申込!$V25&amp;"ﾟ"&amp;RIGHT(100+②チーム申込!$X25,2)&amp;"'"&amp;RIGHT(100+②チーム申込!$Z25,2)&amp;""""&amp;RIGHT(100+②チーム申込!$AB25,2)),②チーム申込!$U25&amp;"/"&amp;②チーム申込!$X25&amp;"'"&amp;RIGHT(100+②チーム申込!$Z25,2)&amp;""""&amp;RIGHT(100+②チーム申込!$AB25,2))))),"")</f>
        <v/>
      </c>
    </row>
    <row r="59" spans="2:10" ht="15" customHeight="1" x14ac:dyDescent="0.45">
      <c r="B59" s="93" t="str">
        <f>IFERROR(IF(OR(②チーム申込!$B$4="",②チーム申込!$E25=""),"",IF(INDEX(女子登録情報!$C:$C,MATCH(②チーム申込!$D25,女子登録情報!$B:$B,0))="","",INDEX(女子登録情報!$C:$C,MATCH(②チーム申込!$D25,女子登録情報!$B:$B,0)))),"")</f>
        <v/>
      </c>
      <c r="C59" s="93"/>
      <c r="D59" s="78"/>
      <c r="E59" s="102"/>
      <c r="F59" s="91"/>
      <c r="G59" s="92"/>
      <c r="H59" s="78"/>
      <c r="I59" s="78"/>
      <c r="J59" s="78"/>
    </row>
    <row r="60" spans="2:10" ht="18" customHeight="1" x14ac:dyDescent="0.45"/>
    <row r="61" spans="2:10" ht="18" customHeight="1" x14ac:dyDescent="0.45"/>
    <row r="62" spans="2:10" x14ac:dyDescent="0.45"/>
    <row r="63" spans="2:10" x14ac:dyDescent="0.45"/>
    <row r="64" spans="2:10" ht="21.45" customHeight="1" x14ac:dyDescent="0.45"/>
    <row r="65" ht="21.45" customHeight="1" x14ac:dyDescent="0.45"/>
  </sheetData>
  <sheetProtection selectLockedCells="1" selectUnlockedCells="1"/>
  <mergeCells count="131">
    <mergeCell ref="C2:I2"/>
    <mergeCell ref="J3:J5"/>
    <mergeCell ref="D4:I4"/>
    <mergeCell ref="E5:F5"/>
    <mergeCell ref="H5:I5"/>
    <mergeCell ref="B6:J19"/>
    <mergeCell ref="B22:J25"/>
    <mergeCell ref="B28:C29"/>
    <mergeCell ref="D28:D29"/>
    <mergeCell ref="E28:G29"/>
    <mergeCell ref="H28:J28"/>
    <mergeCell ref="I30:I31"/>
    <mergeCell ref="J30:J31"/>
    <mergeCell ref="B31:C31"/>
    <mergeCell ref="B32:C32"/>
    <mergeCell ref="D32:D33"/>
    <mergeCell ref="E32:E33"/>
    <mergeCell ref="F32:G33"/>
    <mergeCell ref="H32:H33"/>
    <mergeCell ref="I32:I33"/>
    <mergeCell ref="J32:J33"/>
    <mergeCell ref="B30:C30"/>
    <mergeCell ref="D30:D31"/>
    <mergeCell ref="E30:E31"/>
    <mergeCell ref="F30:G31"/>
    <mergeCell ref="H30:H31"/>
    <mergeCell ref="B33:C33"/>
    <mergeCell ref="B37:C37"/>
    <mergeCell ref="B38:C38"/>
    <mergeCell ref="D38:D39"/>
    <mergeCell ref="E38:E39"/>
    <mergeCell ref="F38:G39"/>
    <mergeCell ref="H38:H39"/>
    <mergeCell ref="I34:I35"/>
    <mergeCell ref="J34:J35"/>
    <mergeCell ref="B35:C35"/>
    <mergeCell ref="B36:C36"/>
    <mergeCell ref="D36:D37"/>
    <mergeCell ref="E36:E37"/>
    <mergeCell ref="F36:G37"/>
    <mergeCell ref="H36:H37"/>
    <mergeCell ref="I36:I37"/>
    <mergeCell ref="J36:J37"/>
    <mergeCell ref="B34:C34"/>
    <mergeCell ref="D34:D35"/>
    <mergeCell ref="E34:E35"/>
    <mergeCell ref="F34:G35"/>
    <mergeCell ref="H34:H35"/>
    <mergeCell ref="B41:C41"/>
    <mergeCell ref="B42:C42"/>
    <mergeCell ref="D42:D43"/>
    <mergeCell ref="E42:E43"/>
    <mergeCell ref="F42:G43"/>
    <mergeCell ref="H42:H43"/>
    <mergeCell ref="I38:I39"/>
    <mergeCell ref="J38:J39"/>
    <mergeCell ref="B39:C39"/>
    <mergeCell ref="B40:C40"/>
    <mergeCell ref="D40:D41"/>
    <mergeCell ref="E40:E41"/>
    <mergeCell ref="F40:G41"/>
    <mergeCell ref="H40:H41"/>
    <mergeCell ref="I40:I41"/>
    <mergeCell ref="J40:J41"/>
    <mergeCell ref="B45:C45"/>
    <mergeCell ref="B46:C46"/>
    <mergeCell ref="D46:D47"/>
    <mergeCell ref="E46:E47"/>
    <mergeCell ref="F46:G47"/>
    <mergeCell ref="H46:H47"/>
    <mergeCell ref="I42:I43"/>
    <mergeCell ref="J42:J43"/>
    <mergeCell ref="B43:C43"/>
    <mergeCell ref="B44:C44"/>
    <mergeCell ref="D44:D45"/>
    <mergeCell ref="E44:E45"/>
    <mergeCell ref="F44:G45"/>
    <mergeCell ref="H44:H45"/>
    <mergeCell ref="I44:I45"/>
    <mergeCell ref="J44:J45"/>
    <mergeCell ref="B49:C49"/>
    <mergeCell ref="B50:C50"/>
    <mergeCell ref="D50:D51"/>
    <mergeCell ref="E50:E51"/>
    <mergeCell ref="F50:G51"/>
    <mergeCell ref="H50:H51"/>
    <mergeCell ref="I46:I47"/>
    <mergeCell ref="J46:J47"/>
    <mergeCell ref="B47:C47"/>
    <mergeCell ref="B48:C48"/>
    <mergeCell ref="D48:D49"/>
    <mergeCell ref="E48:E49"/>
    <mergeCell ref="F48:G49"/>
    <mergeCell ref="H48:H49"/>
    <mergeCell ref="I48:I49"/>
    <mergeCell ref="J48:J49"/>
    <mergeCell ref="B53:C53"/>
    <mergeCell ref="B54:C54"/>
    <mergeCell ref="D54:D55"/>
    <mergeCell ref="E54:E55"/>
    <mergeCell ref="F54:G55"/>
    <mergeCell ref="H54:H55"/>
    <mergeCell ref="I50:I51"/>
    <mergeCell ref="J50:J51"/>
    <mergeCell ref="B51:C51"/>
    <mergeCell ref="B52:C52"/>
    <mergeCell ref="D52:D53"/>
    <mergeCell ref="E52:E53"/>
    <mergeCell ref="F52:G53"/>
    <mergeCell ref="H52:H53"/>
    <mergeCell ref="I52:I53"/>
    <mergeCell ref="J52:J53"/>
    <mergeCell ref="I54:I55"/>
    <mergeCell ref="J54:J55"/>
    <mergeCell ref="B55:C55"/>
    <mergeCell ref="B56:C56"/>
    <mergeCell ref="D56:D57"/>
    <mergeCell ref="E56:E57"/>
    <mergeCell ref="F56:G57"/>
    <mergeCell ref="H56:H57"/>
    <mergeCell ref="I56:I57"/>
    <mergeCell ref="J56:J57"/>
    <mergeCell ref="I58:I59"/>
    <mergeCell ref="J58:J59"/>
    <mergeCell ref="B59:C59"/>
    <mergeCell ref="B57:C57"/>
    <mergeCell ref="B58:C58"/>
    <mergeCell ref="D58:D59"/>
    <mergeCell ref="E58:E59"/>
    <mergeCell ref="F58:G59"/>
    <mergeCell ref="H58:H59"/>
  </mergeCells>
  <phoneticPr fontId="5"/>
  <printOptions horizontalCentered="1" verticalCentered="1"/>
  <pageMargins left="0.7" right="0.7" top="0.75" bottom="0.75" header="0.3" footer="0.3"/>
  <pageSetup paperSize="9" scale="7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8BBF-24A9-4B73-9CA9-122DC0B9A541}">
  <sheetPr>
    <tabColor theme="9" tint="0.79998168889431442"/>
  </sheetPr>
  <dimension ref="A1:E13"/>
  <sheetViews>
    <sheetView tabSelected="1" workbookViewId="0">
      <selection activeCell="D8" sqref="D8"/>
    </sheetView>
  </sheetViews>
  <sheetFormatPr defaultColWidth="0" defaultRowHeight="18" zeroHeight="1" x14ac:dyDescent="0.45"/>
  <cols>
    <col min="1" max="1" width="3.09765625" customWidth="1"/>
    <col min="2" max="2" width="3.59765625" customWidth="1"/>
    <col min="3" max="3" width="12.59765625" customWidth="1"/>
    <col min="4" max="4" width="34.59765625" customWidth="1"/>
    <col min="5" max="5" width="3.09765625" customWidth="1"/>
    <col min="6" max="16384" width="8.69921875" hidden="1"/>
  </cols>
  <sheetData>
    <row r="1" spans="2:4" ht="18" customHeight="1" thickBot="1" x14ac:dyDescent="0.5"/>
    <row r="2" spans="2:4" ht="19.95" customHeight="1" thickBot="1" x14ac:dyDescent="0.5">
      <c r="B2" s="105" t="s">
        <v>575</v>
      </c>
      <c r="C2" s="106"/>
      <c r="D2" s="3" t="str">
        <f>IF(設定!$C$2="","",設定!$C$2)</f>
        <v>第34回関西学生対校女子駅伝競走大会</v>
      </c>
    </row>
    <row r="3" spans="2:4" ht="19.95" customHeight="1" thickBot="1" x14ac:dyDescent="0.5">
      <c r="B3" s="123" t="s">
        <v>0</v>
      </c>
      <c r="C3" s="124"/>
      <c r="D3" s="6"/>
    </row>
    <row r="4" spans="2:4" ht="19.95" customHeight="1" thickBot="1" x14ac:dyDescent="0.5">
      <c r="B4" s="116" t="s">
        <v>576</v>
      </c>
      <c r="C4" s="117"/>
      <c r="D4" s="118"/>
    </row>
    <row r="5" spans="2:4" ht="19.95" customHeight="1" x14ac:dyDescent="0.45">
      <c r="B5" s="121" t="s">
        <v>577</v>
      </c>
      <c r="C5" s="122"/>
      <c r="D5" s="7"/>
    </row>
    <row r="6" spans="2:4" ht="19.95" customHeight="1" thickBot="1" x14ac:dyDescent="0.5">
      <c r="B6" s="119" t="s">
        <v>578</v>
      </c>
      <c r="C6" s="120"/>
      <c r="D6" s="8"/>
    </row>
    <row r="7" spans="2:4" ht="19.95" customHeight="1" thickBot="1" x14ac:dyDescent="0.5">
      <c r="B7" s="113" t="s">
        <v>579</v>
      </c>
      <c r="C7" s="4" t="s">
        <v>580</v>
      </c>
      <c r="D7" s="5" t="s">
        <v>583</v>
      </c>
    </row>
    <row r="8" spans="2:4" ht="19.95" customHeight="1" thickTop="1" x14ac:dyDescent="0.45">
      <c r="B8" s="114"/>
      <c r="C8" s="9"/>
      <c r="D8" s="10"/>
    </row>
    <row r="9" spans="2:4" ht="19.95" customHeight="1" thickBot="1" x14ac:dyDescent="0.5">
      <c r="B9" s="114"/>
      <c r="C9" s="109" t="s">
        <v>581</v>
      </c>
      <c r="D9" s="110"/>
    </row>
    <row r="10" spans="2:4" ht="40.049999999999997" customHeight="1" thickTop="1" x14ac:dyDescent="0.45">
      <c r="B10" s="114"/>
      <c r="C10" s="111"/>
      <c r="D10" s="112"/>
    </row>
    <row r="11" spans="2:4" ht="19.95" customHeight="1" thickBot="1" x14ac:dyDescent="0.5">
      <c r="B11" s="114"/>
      <c r="C11" s="109" t="s">
        <v>582</v>
      </c>
      <c r="D11" s="110"/>
    </row>
    <row r="12" spans="2:4" ht="19.95" customHeight="1" thickTop="1" thickBot="1" x14ac:dyDescent="0.5">
      <c r="B12" s="115"/>
      <c r="C12" s="107"/>
      <c r="D12" s="108"/>
    </row>
    <row r="13" spans="2:4" x14ac:dyDescent="0.45"/>
  </sheetData>
  <sheetProtection sheet="1" objects="1" scenarios="1" selectLockedCells="1"/>
  <mergeCells count="10">
    <mergeCell ref="B2:C2"/>
    <mergeCell ref="C12:D12"/>
    <mergeCell ref="C11:D11"/>
    <mergeCell ref="C10:D10"/>
    <mergeCell ref="C9:D9"/>
    <mergeCell ref="B7:B12"/>
    <mergeCell ref="B4:D4"/>
    <mergeCell ref="B6:C6"/>
    <mergeCell ref="B5:C5"/>
    <mergeCell ref="B3:C3"/>
  </mergeCells>
  <phoneticPr fontId="5"/>
  <conditionalFormatting sqref="D3 D5:D6 C8:D8 C10 C12">
    <cfRule type="notContainsBlanks" dxfId="18" priority="1">
      <formula>LEN(TRIM(C3))&gt;0</formula>
    </cfRule>
  </conditionalFormatting>
  <dataValidations count="7">
    <dataValidation imeMode="hiragana" allowBlank="1" showInputMessage="1" showErrorMessage="1" sqref="D6" xr:uid="{7CAF0DDB-2E02-439F-B7FB-0D3DE7AE6905}"/>
    <dataValidation imeMode="halfKatakana" allowBlank="1" showInputMessage="1" showErrorMessage="1" sqref="D5" xr:uid="{3161304E-EC78-4385-9A38-DFEC9214F379}"/>
    <dataValidation type="textLength" imeMode="disabled" operator="lessThanOrEqual" allowBlank="1" showInputMessage="1" showErrorMessage="1" errorTitle="入力エラー" error="正しい郵便番号を入力してください" prompt="ハイフン(‐)を除く7桁で入力してください" sqref="C8" xr:uid="{AB80957F-DFD8-478A-BBA4-825ABADEAC29}">
      <formula1>7</formula1>
    </dataValidation>
    <dataValidation type="textLength" imeMode="disabled" operator="lessThanOrEqual" allowBlank="1" showInputMessage="1" showErrorMessage="1" errorTitle="入力エラー" error="正しい電話番号を入力してください" prompt="自宅、携帯、または所属先の電話番号をハイフン(‐)を含めて入力してください" sqref="D8" xr:uid="{99ED5021-7099-4438-9282-0413D85AA97F}">
      <formula1>15</formula1>
    </dataValidation>
    <dataValidation imeMode="hiragana" allowBlank="1" showInputMessage="1" showErrorMessage="1" prompt="マンション、アパート等の場合は、部屋番号まで入力してください" sqref="C10:D10" xr:uid="{890E347A-92D7-455E-B7AD-93CD9C0B7AD4}"/>
    <dataValidation type="custom" imeMode="disabled" allowBlank="1" showInputMessage="1" showErrorMessage="1" errorTitle="入力エラー" error="正しいメールアドレスを入力してください" sqref="C12:D12" xr:uid="{6E550F33-1C93-4AA0-B56B-AC0806C95EC2}">
      <formula1>FIND("@",$C$12)&gt;1</formula1>
    </dataValidation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リストから所属団体名を選択してください" sqref="D3" xr:uid="{2A9BCEB0-2918-45C8-8743-679673025B45}">
      <formula1>_000_所属団体名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9CD6-3E9B-4B57-8605-C155BED2639D}">
  <sheetPr>
    <tabColor theme="9" tint="0.79998168889431442"/>
  </sheetPr>
  <dimension ref="A1:AC31"/>
  <sheetViews>
    <sheetView zoomScale="96" zoomScaleNormal="96" workbookViewId="0">
      <pane ySplit="10" topLeftCell="A11" activePane="bottomLeft" state="frozen"/>
      <selection pane="bottomLeft" activeCell="D11" sqref="D11"/>
    </sheetView>
  </sheetViews>
  <sheetFormatPr defaultColWidth="0" defaultRowHeight="0" customHeight="1" zeroHeight="1" x14ac:dyDescent="0.45"/>
  <cols>
    <col min="1" max="1" width="3.09765625" customWidth="1"/>
    <col min="2" max="2" width="4.59765625" customWidth="1"/>
    <col min="3" max="4" width="6.59765625" customWidth="1"/>
    <col min="5" max="6" width="12.59765625" customWidth="1"/>
    <col min="7" max="7" width="5.09765625" customWidth="1"/>
    <col min="8" max="8" width="12.59765625" customWidth="1"/>
    <col min="9" max="9" width="8.59765625" customWidth="1"/>
    <col min="10" max="10" width="12.59765625" customWidth="1"/>
    <col min="11" max="20" width="3.59765625" customWidth="1"/>
    <col min="21" max="21" width="9.59765625" customWidth="1"/>
    <col min="22" max="22" width="3.59765625" customWidth="1"/>
    <col min="23" max="23" width="5.09765625" customWidth="1"/>
    <col min="24" max="28" width="3.59765625" customWidth="1"/>
    <col min="29" max="29" width="3.09765625" customWidth="1"/>
    <col min="30" max="16384" width="8.69921875" hidden="1"/>
  </cols>
  <sheetData>
    <row r="1" spans="2:28" ht="22.95" customHeight="1" x14ac:dyDescent="0.45">
      <c r="B1" s="135" t="str">
        <f>IF(設定!$C$2="","",設定!$C$2)</f>
        <v>第34回関西学生対校女子駅伝競走大会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2:28" ht="7.05" customHeight="1" thickBot="1" x14ac:dyDescent="0.5"/>
    <row r="3" spans="2:28" ht="18" customHeight="1" thickBot="1" x14ac:dyDescent="0.5">
      <c r="B3" s="79" t="s">
        <v>0</v>
      </c>
      <c r="C3" s="127"/>
      <c r="D3" s="127"/>
      <c r="E3" s="127"/>
      <c r="F3" s="127"/>
      <c r="G3" s="127"/>
      <c r="H3" s="127" t="s">
        <v>594</v>
      </c>
      <c r="I3" s="127"/>
      <c r="J3" s="127"/>
      <c r="K3" s="127"/>
      <c r="L3" s="127"/>
      <c r="M3" s="127"/>
      <c r="N3" s="127"/>
      <c r="O3" s="127"/>
      <c r="P3" s="127" t="s">
        <v>600</v>
      </c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80"/>
    </row>
    <row r="4" spans="2:28" ht="18" customHeight="1" thickTop="1" thickBot="1" x14ac:dyDescent="0.5">
      <c r="B4" s="125" t="str">
        <f>IF(①申込書!$D$3="","",①申込書!$D$3)</f>
        <v/>
      </c>
      <c r="C4" s="126"/>
      <c r="D4" s="126"/>
      <c r="E4" s="126"/>
      <c r="F4" s="126"/>
      <c r="G4" s="126"/>
      <c r="H4" s="138" t="str">
        <f>IF(①申込書!$D$6="","",①申込書!$D$6)</f>
        <v/>
      </c>
      <c r="I4" s="139"/>
      <c r="J4" s="139"/>
      <c r="K4" s="139"/>
      <c r="L4" s="139"/>
      <c r="M4" s="139" t="s">
        <v>601</v>
      </c>
      <c r="N4" s="139"/>
      <c r="O4" s="141"/>
      <c r="P4" s="126" t="str">
        <f>IF(①申込書!$D$8="","",①申込書!$D$8)</f>
        <v/>
      </c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36"/>
    </row>
    <row r="5" spans="2:28" ht="18" customHeight="1" thickBot="1" x14ac:dyDescent="0.5">
      <c r="B5" s="79" t="s">
        <v>584</v>
      </c>
      <c r="C5" s="127"/>
      <c r="D5" s="127"/>
      <c r="E5" s="127"/>
      <c r="F5" s="127"/>
      <c r="G5" s="127"/>
      <c r="H5" s="127" t="s">
        <v>595</v>
      </c>
      <c r="I5" s="127"/>
      <c r="J5" s="127"/>
      <c r="K5" s="127" t="s">
        <v>596</v>
      </c>
      <c r="L5" s="127"/>
      <c r="M5" s="127"/>
      <c r="N5" s="127"/>
      <c r="O5" s="127"/>
      <c r="P5" s="127" t="s">
        <v>597</v>
      </c>
      <c r="Q5" s="127"/>
      <c r="R5" s="127"/>
      <c r="S5" s="127"/>
      <c r="T5" s="127"/>
      <c r="U5" s="127"/>
      <c r="V5" s="127" t="s">
        <v>598</v>
      </c>
      <c r="W5" s="127"/>
      <c r="X5" s="127"/>
      <c r="Y5" s="127"/>
      <c r="Z5" s="127" t="s">
        <v>599</v>
      </c>
      <c r="AA5" s="127"/>
      <c r="AB5" s="80"/>
    </row>
    <row r="6" spans="2:28" ht="18" customHeight="1" thickTop="1" thickBot="1" x14ac:dyDescent="0.5">
      <c r="B6" s="140"/>
      <c r="C6" s="137"/>
      <c r="D6" s="137"/>
      <c r="E6" s="137"/>
      <c r="F6" s="137"/>
      <c r="G6" s="137"/>
      <c r="H6" s="137"/>
      <c r="I6" s="137"/>
      <c r="J6" s="137"/>
      <c r="K6" s="142"/>
      <c r="L6" s="142"/>
      <c r="M6" s="142"/>
      <c r="N6" s="142"/>
      <c r="O6" s="142"/>
      <c r="P6" s="137"/>
      <c r="Q6" s="137"/>
      <c r="R6" s="137"/>
      <c r="S6" s="137"/>
      <c r="T6" s="137"/>
      <c r="U6" s="137"/>
      <c r="V6" s="126" t="str">
        <f>IF(設定!$H$4="","20名",設定!$H$4&amp;"名")</f>
        <v>15名</v>
      </c>
      <c r="W6" s="126"/>
      <c r="X6" s="126"/>
      <c r="Y6" s="126"/>
      <c r="Z6" s="126" t="str">
        <f>COUNTA($D$11:$D$30)&amp;"名"</f>
        <v>0名</v>
      </c>
      <c r="AA6" s="126"/>
      <c r="AB6" s="136"/>
    </row>
    <row r="7" spans="2:28" ht="7.05" customHeight="1" thickBot="1" x14ac:dyDescent="0.5"/>
    <row r="8" spans="2:28" ht="13.95" customHeight="1" thickBot="1" x14ac:dyDescent="0.5">
      <c r="B8" s="79" t="s">
        <v>585</v>
      </c>
      <c r="C8" s="127" t="str">
        <f>IF(OR(設定!$C$4="",設定!$C$4="混合"),"性別","")</f>
        <v/>
      </c>
      <c r="D8" s="132" t="s">
        <v>593</v>
      </c>
      <c r="E8" s="127" t="s">
        <v>578</v>
      </c>
      <c r="F8" s="127" t="s">
        <v>577</v>
      </c>
      <c r="G8" s="127" t="s">
        <v>586</v>
      </c>
      <c r="H8" s="127" t="s">
        <v>587</v>
      </c>
      <c r="I8" s="127" t="s">
        <v>588</v>
      </c>
      <c r="J8" s="127" t="s">
        <v>589</v>
      </c>
      <c r="K8" s="85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130"/>
    </row>
    <row r="9" spans="2:28" ht="13.95" customHeight="1" thickTop="1" thickBot="1" x14ac:dyDescent="0.5">
      <c r="B9" s="131"/>
      <c r="C9" s="134"/>
      <c r="D9" s="133"/>
      <c r="E9" s="134"/>
      <c r="F9" s="134"/>
      <c r="G9" s="134"/>
      <c r="H9" s="134"/>
      <c r="I9" s="134"/>
      <c r="J9" s="134"/>
      <c r="K9" s="78" t="str">
        <f>IF(設定!$B$8="","",設定!$B$8)</f>
        <v>3000m</v>
      </c>
      <c r="L9" s="78"/>
      <c r="M9" s="78"/>
      <c r="N9" s="78"/>
      <c r="O9" s="78"/>
      <c r="P9" s="78" t="str">
        <f>IF(設定!$B$10="","",設定!$B$10)</f>
        <v>5000m</v>
      </c>
      <c r="Q9" s="78"/>
      <c r="R9" s="78"/>
      <c r="S9" s="78"/>
      <c r="T9" s="78"/>
      <c r="U9" s="78" t="s">
        <v>591</v>
      </c>
      <c r="V9" s="78"/>
      <c r="W9" s="78"/>
      <c r="X9" s="78"/>
      <c r="Y9" s="78"/>
      <c r="Z9" s="78"/>
      <c r="AA9" s="78"/>
      <c r="AB9" s="129"/>
    </row>
    <row r="10" spans="2:28" ht="13.95" customHeight="1" thickTop="1" thickBot="1" x14ac:dyDescent="0.5">
      <c r="B10" s="131"/>
      <c r="C10" s="134"/>
      <c r="D10" s="133"/>
      <c r="E10" s="134"/>
      <c r="F10" s="134"/>
      <c r="G10" s="134"/>
      <c r="H10" s="134"/>
      <c r="I10" s="134"/>
      <c r="J10" s="134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38" t="s">
        <v>590</v>
      </c>
      <c r="V10" s="128" t="s">
        <v>592</v>
      </c>
      <c r="W10" s="128"/>
      <c r="X10" s="128"/>
      <c r="Y10" s="128"/>
      <c r="Z10" s="128"/>
      <c r="AA10" s="128"/>
      <c r="AB10" s="110"/>
    </row>
    <row r="11" spans="2:28" ht="18" customHeight="1" thickTop="1" x14ac:dyDescent="0.45">
      <c r="B11" s="14">
        <v>1</v>
      </c>
      <c r="C11" s="32"/>
      <c r="D11" s="32"/>
      <c r="E11" s="39" t="str">
        <f>IFERROR(IF(OR(設定!$C$4="",設定!$C$4="混合"),IF($C11="","",IF($C11="男子",IF(INDEX(男子登録情報!$C:$C,MATCH($D11,男子登録情報!$B:$B,0))="","",INDEX(男子登録情報!$C:$C,MATCH($D11,男子登録情報!$B:$B,0))),IF(INDEX(女子登録情報!$C:$C,MATCH($D11,女子登録情報!$B:$B,0))="","",INDEX(女子登録情報!$C:$C,MATCH($D11,女子登録情報!$B:$B,0))))),IF(設定!$C$4="男子",IF(INDEX(男子登録情報!$C:$C,MATCH($D11,男子登録情報!$B:$B,0))="","",INDEX(男子登録情報!$C:$C,MATCH($D11,男子登録情報!$B:$B,0))),IF(設定!$C$4="女子",IF(INDEX(女子登録情報!$C:$C,MATCH($D11,女子登録情報!$B:$B,0))="","",INDEX(女子登録情報!$C:$C,MATCH($D11,女子登録情報!$B:$B,0)))))),"")</f>
        <v/>
      </c>
      <c r="F11" s="39" t="str">
        <f>IFERROR(IF(OR(設定!$C$4="",設定!$C$4="混合"),IF($C11="","",IF($C11="男子",IF(INDEX(男子登録情報!$D:$D,MATCH($D11,男子登録情報!$B:$B,0))="","",INDEX(男子登録情報!$D:$D,MATCH($D11,男子登録情報!$B:$B,0))),IF(INDEX(女子登録情報!$D:$D,MATCH($D11,女子登録情報!$B:$B,0))="","",INDEX(女子登録情報!$D:$D,MATCH($D11,女子登録情報!$B:$B,0))))),IF(設定!$C$4="男子",IF(INDEX(男子登録情報!$D:$D,MATCH($D11,男子登録情報!$B:$B,0))="","",INDEX(男子登録情報!$D:$D,MATCH($D11,男子登録情報!$B:$B,0))),IF(設定!$C$4="女子",IF(INDEX(女子登録情報!$D:$D,MATCH($D11,女子登録情報!$B:$B,0))="","",INDEX(女子登録情報!$D:$D,MATCH($D11,女子登録情報!$B:$B,0)))))),"")</f>
        <v/>
      </c>
      <c r="G11" s="39" t="str">
        <f>IFERROR(IF(OR(設定!$C$4="",設定!$C$4="混合"),IF($C11="","",IF($C11="男子",IF(INDEX(男子登録情報!$E:$E,MATCH($D11,男子登録情報!$B:$B,0))="","",INDEX(男子登録情報!$E:$E,MATCH($D11,男子登録情報!$B:$B,0))),IF(INDEX(女子登録情報!$E:$E,MATCH($D11,女子登録情報!$B:$B,0))="","",INDEX(女子登録情報!$E:$E,MATCH($D11,女子登録情報!$B:$B,0))))),IF(設定!$C$4="男子",IF(INDEX(男子登録情報!$E:$E,MATCH($D11,男子登録情報!$B:$B,0))="","",INDEX(男子登録情報!$E:$E,MATCH($D11,男子登録情報!$B:$B,0))),IF(設定!$C$4="女子",IF(INDEX(女子登録情報!$E:$E,MATCH($D11,女子登録情報!$B:$B,0))="","",INDEX(女子登録情報!$E:$E,MATCH($D11,女子登録情報!$B:$B,0)))))),"")</f>
        <v/>
      </c>
      <c r="H11" s="39" t="str">
        <f>IFERROR(IF(OR(設定!$C$4="",設定!$C$4="混合"),IF($C11="","",IF($C11="男子",IF(INDEX(男子登録情報!$A:$A,MATCH($D11,男子登録情報!$B:$B,0))="","",INDEX(男子登録情報!$A:$A,MATCH($D11,男子登録情報!$B:$B,0))),IF(INDEX(女子登録情報!$A:$A,MATCH($D11,女子登録情報!$B:$B,0))="","",INDEX(女子登録情報!$A:$A,MATCH($D11,女子登録情報!$B:$B,0))))),IF(設定!$C$4="男子",IF(INDEX(男子登録情報!$A:$A,MATCH($D11,男子登録情報!$B:$B,0))="","",INDEX(男子登録情報!$A:$A,MATCH($D11,男子登録情報!$B:$B,0))),IF(設定!$C$4="女子",IF(INDEX(女子登録情報!$A:$A,MATCH($D11,女子登録情報!$B:$B,0))="","",INDEX(女子登録情報!$A:$A,MATCH($D11,女子登録情報!$B:$B,0)))))),"")</f>
        <v/>
      </c>
      <c r="I11" s="39" t="str">
        <f>IFERROR(IF(OR(設定!$C$4="",設定!$C$4="混合"),IF($C11="","",IF($C11="男子",IF(INDEX(男子登録情報!$F:$F,MATCH($D11,男子登録情報!$B:$B,0))="","",INDEX(男子登録情報!$F:$F,MATCH($D11,男子登録情報!$B:$B,0))),IF(INDEX(女子登録情報!$F:$F,MATCH($D11,女子登録情報!$B:$B,0))="","",INDEX(女子登録情報!$F:$F,MATCH($D11,女子登録情報!$B:$B,0))))),IF(設定!$C$4="男子",IF(INDEX(男子登録情報!$F:$F,MATCH($D11,男子登録情報!$B:$B,0))="","",INDEX(男子登録情報!$F:$F,MATCH($D11,男子登録情報!$B:$B,0))),IF(設定!$C$4="女子",IF(INDEX(女子登録情報!$F:$F,MATCH($D11,女子登録情報!$B:$B,0))="","",INDEX(女子登録情報!$F:$F,MATCH($D11,女子登録情報!$B:$B,0)))))),"")</f>
        <v/>
      </c>
      <c r="J11" s="39" t="str">
        <f>IFERROR(IF(OR(設定!$C$4="",設定!$C$4="混合"),IF($C11="","",IF($C11="男子",IF(INDEX(男子登録情報!$M:$M,MATCH($D11,男子登録情報!$B:$B,0))="","",INDEX(男子登録情報!$M:$M,MATCH($D11,男子登録情報!$B:$B,0))),IF(INDEX(女子登録情報!$M:$M,MATCH($D11,女子登録情報!$B:$B,0))="","",INDEX(女子登録情報!$M:$M,MATCH($D11,女子登録情報!$B:$B,0))))),IF(設定!$C$4="男子",IF(INDEX(男子登録情報!$M:$M,MATCH($D11,男子登録情報!$B:$B,0))="","",INDEX(男子登録情報!$M:$M,MATCH($D11,男子登録情報!$B:$B,0))),IF(設定!$C$4="女子",IF(INDEX(女子登録情報!$M:$M,MATCH($D11,女子登録情報!$B:$B,0))="","",INDEX(女子登録情報!$M:$M,MATCH($D11,女子登録情報!$B:$B,0)))))),"")</f>
        <v/>
      </c>
      <c r="K11" s="33"/>
      <c r="L11" s="40" t="str">
        <f>IF(OR($K$9="",$E11=""),"","分")</f>
        <v/>
      </c>
      <c r="M11" s="43"/>
      <c r="N11" s="40" t="str">
        <f>IF(OR($K$9="",$E11=""),"","秒")</f>
        <v/>
      </c>
      <c r="O11" s="46"/>
      <c r="P11" s="33"/>
      <c r="Q11" s="40" t="str">
        <f>IF(OR($P$9="",$E11=""),"","分")</f>
        <v/>
      </c>
      <c r="R11" s="43"/>
      <c r="S11" s="40" t="str">
        <f>IF(OR($P$9="",$E11=""),"","秒")</f>
        <v/>
      </c>
      <c r="T11" s="46"/>
      <c r="U11" s="32"/>
      <c r="V11" s="33"/>
      <c r="W11" s="40" t="str">
        <f>IF(OR(AND($U11&lt;&gt;"ﾊｰﾌﾏﾗｿﾝ",$U11&lt;&gt;"マラソン",$U11&lt;&gt;"10000mW"),$E11=""),"","時間")</f>
        <v/>
      </c>
      <c r="X11" s="43"/>
      <c r="Y11" s="40" t="str">
        <f>IF(OR($U11="",$E11=""),"","分")</f>
        <v/>
      </c>
      <c r="Z11" s="43"/>
      <c r="AA11" s="40" t="str">
        <f>IF(OR($U11="",$E11=""),"","秒")</f>
        <v/>
      </c>
      <c r="AB11" s="49"/>
    </row>
    <row r="12" spans="2:28" ht="18" customHeight="1" x14ac:dyDescent="0.45">
      <c r="B12" s="15">
        <v>2</v>
      </c>
      <c r="C12" s="34"/>
      <c r="D12" s="34"/>
      <c r="E12" s="30" t="str">
        <f>IFERROR(IF(OR(設定!$C$4="",設定!$C$4="混合"),IF($C12="","",IF($C12="男子",IF(INDEX(男子登録情報!$C:$C,MATCH($D12,男子登録情報!$B:$B,0))="","",INDEX(男子登録情報!$C:$C,MATCH($D12,男子登録情報!$B:$B,0))),IF(INDEX(女子登録情報!$C:$C,MATCH($D12,女子登録情報!$B:$B,0))="","",INDEX(女子登録情報!$C:$C,MATCH($D12,女子登録情報!$B:$B,0))))),IF(設定!$C$4="男子",IF(INDEX(男子登録情報!$C:$C,MATCH($D12,男子登録情報!$B:$B,0))="","",INDEX(男子登録情報!$C:$C,MATCH($D12,男子登録情報!$B:$B,0))),IF(設定!$C$4="女子",IF(INDEX(女子登録情報!$C:$C,MATCH($D12,女子登録情報!$B:$B,0))="","",INDEX(女子登録情報!$C:$C,MATCH($D12,女子登録情報!$B:$B,0)))))),"")</f>
        <v/>
      </c>
      <c r="F12" s="30" t="str">
        <f>IFERROR(IF(OR(設定!$C$4="",設定!$C$4="混合"),IF($C12="","",IF($C12="男子",IF(INDEX(男子登録情報!$D:$D,MATCH($D12,男子登録情報!$B:$B,0))="","",INDEX(男子登録情報!$D:$D,MATCH($D12,男子登録情報!$B:$B,0))),IF(INDEX(女子登録情報!$D:$D,MATCH($D12,女子登録情報!$B:$B,0))="","",INDEX(女子登録情報!$D:$D,MATCH($D12,女子登録情報!$B:$B,0))))),IF(設定!$C$4="男子",IF(INDEX(男子登録情報!$D:$D,MATCH($D12,男子登録情報!$B:$B,0))="","",INDEX(男子登録情報!$D:$D,MATCH($D12,男子登録情報!$B:$B,0))),IF(設定!$C$4="女子",IF(INDEX(女子登録情報!$D:$D,MATCH($D12,女子登録情報!$B:$B,0))="","",INDEX(女子登録情報!$D:$D,MATCH($D12,女子登録情報!$B:$B,0)))))),"")</f>
        <v/>
      </c>
      <c r="G12" s="30" t="str">
        <f>IFERROR(IF(OR(設定!$C$4="",設定!$C$4="混合"),IF($C12="","",IF($C12="男子",IF(INDEX(男子登録情報!$E:$E,MATCH($D12,男子登録情報!$B:$B,0))="","",INDEX(男子登録情報!$E:$E,MATCH($D12,男子登録情報!$B:$B,0))),IF(INDEX(女子登録情報!$E:$E,MATCH($D12,女子登録情報!$B:$B,0))="","",INDEX(女子登録情報!$E:$E,MATCH($D12,女子登録情報!$B:$B,0))))),IF(設定!$C$4="男子",IF(INDEX(男子登録情報!$E:$E,MATCH($D12,男子登録情報!$B:$B,0))="","",INDEX(男子登録情報!$E:$E,MATCH($D12,男子登録情報!$B:$B,0))),IF(設定!$C$4="女子",IF(INDEX(女子登録情報!$E:$E,MATCH($D12,女子登録情報!$B:$B,0))="","",INDEX(女子登録情報!$E:$E,MATCH($D12,女子登録情報!$B:$B,0)))))),"")</f>
        <v/>
      </c>
      <c r="H12" s="30" t="str">
        <f>IFERROR(IF(OR(設定!$C$4="",設定!$C$4="混合"),IF($C12="","",IF($C12="男子",IF(INDEX(男子登録情報!$A:$A,MATCH($D12,男子登録情報!$B:$B,0))="","",INDEX(男子登録情報!$A:$A,MATCH($D12,男子登録情報!$B:$B,0))),IF(INDEX(女子登録情報!$A:$A,MATCH($D12,女子登録情報!$B:$B,0))="","",INDEX(女子登録情報!$A:$A,MATCH($D12,女子登録情報!$B:$B,0))))),IF(設定!$C$4="男子",IF(INDEX(男子登録情報!$A:$A,MATCH($D12,男子登録情報!$B:$B,0))="","",INDEX(男子登録情報!$A:$A,MATCH($D12,男子登録情報!$B:$B,0))),IF(設定!$C$4="女子",IF(INDEX(女子登録情報!$A:$A,MATCH($D12,女子登録情報!$B:$B,0))="","",INDEX(女子登録情報!$A:$A,MATCH($D12,女子登録情報!$B:$B,0)))))),"")</f>
        <v/>
      </c>
      <c r="I12" s="30" t="str">
        <f>IFERROR(IF(OR(設定!$C$4="",設定!$C$4="混合"),IF($C12="","",IF($C12="男子",IF(INDEX(男子登録情報!$F:$F,MATCH($D12,男子登録情報!$B:$B,0))="","",INDEX(男子登録情報!$F:$F,MATCH($D12,男子登録情報!$B:$B,0))),IF(INDEX(女子登録情報!$F:$F,MATCH($D12,女子登録情報!$B:$B,0))="","",INDEX(女子登録情報!$F:$F,MATCH($D12,女子登録情報!$B:$B,0))))),IF(設定!$C$4="男子",IF(INDEX(男子登録情報!$F:$F,MATCH($D12,男子登録情報!$B:$B,0))="","",INDEX(男子登録情報!$F:$F,MATCH($D12,男子登録情報!$B:$B,0))),IF(設定!$C$4="女子",IF(INDEX(女子登録情報!$F:$F,MATCH($D12,女子登録情報!$B:$B,0))="","",INDEX(女子登録情報!$F:$F,MATCH($D12,女子登録情報!$B:$B,0)))))),"")</f>
        <v/>
      </c>
      <c r="J12" s="30" t="str">
        <f>IFERROR(IF(OR(設定!$C$4="",設定!$C$4="混合"),IF($C12="","",IF($C12="男子",IF(INDEX(男子登録情報!$M:$M,MATCH($D12,男子登録情報!$B:$B,0))="","",INDEX(男子登録情報!$M:$M,MATCH($D12,男子登録情報!$B:$B,0))),IF(INDEX(女子登録情報!$M:$M,MATCH($D12,女子登録情報!$B:$B,0))="","",INDEX(女子登録情報!$M:$M,MATCH($D12,女子登録情報!$B:$B,0))))),IF(設定!$C$4="男子",IF(INDEX(男子登録情報!$M:$M,MATCH($D12,男子登録情報!$B:$B,0))="","",INDEX(男子登録情報!$M:$M,MATCH($D12,男子登録情報!$B:$B,0))),IF(設定!$C$4="女子",IF(INDEX(女子登録情報!$M:$M,MATCH($D12,女子登録情報!$B:$B,0))="","",INDEX(女子登録情報!$M:$M,MATCH($D12,女子登録情報!$B:$B,0)))))),"")</f>
        <v/>
      </c>
      <c r="K12" s="35"/>
      <c r="L12" s="41" t="str">
        <f t="shared" ref="L12:L30" si="0">IF(OR($K$9="",$E12=""),"","分")</f>
        <v/>
      </c>
      <c r="M12" s="44"/>
      <c r="N12" s="41" t="str">
        <f t="shared" ref="N12:N30" si="1">IF(OR($K$9="",$E12=""),"","秒")</f>
        <v/>
      </c>
      <c r="O12" s="47"/>
      <c r="P12" s="35"/>
      <c r="Q12" s="41" t="str">
        <f t="shared" ref="Q12:Q30" si="2">IF(OR($P$9="",$E12=""),"","分")</f>
        <v/>
      </c>
      <c r="R12" s="44"/>
      <c r="S12" s="41" t="str">
        <f t="shared" ref="S12:S30" si="3">IF(OR($P$9="",$E12=""),"","秒")</f>
        <v/>
      </c>
      <c r="T12" s="47"/>
      <c r="U12" s="34"/>
      <c r="V12" s="35"/>
      <c r="W12" s="41" t="str">
        <f t="shared" ref="W12:W30" si="4">IF(OR(AND($U12&lt;&gt;"ﾊｰﾌﾏﾗｿﾝ",$U12&lt;&gt;"マラソン",$U12&lt;&gt;"10000mW"),$E12=""),"","時間")</f>
        <v/>
      </c>
      <c r="X12" s="44"/>
      <c r="Y12" s="41" t="str">
        <f t="shared" ref="Y12:Y30" si="5">IF(OR($U12="",$E12=""),"","分")</f>
        <v/>
      </c>
      <c r="Z12" s="44"/>
      <c r="AA12" s="41" t="str">
        <f t="shared" ref="AA12:AA30" si="6">IF(OR($U12="",$E12=""),"","秒")</f>
        <v/>
      </c>
      <c r="AB12" s="50"/>
    </row>
    <row r="13" spans="2:28" ht="18" customHeight="1" x14ac:dyDescent="0.45">
      <c r="B13" s="15">
        <v>3</v>
      </c>
      <c r="C13" s="34"/>
      <c r="D13" s="34"/>
      <c r="E13" s="30" t="str">
        <f>IFERROR(IF(OR(設定!$C$4="",設定!$C$4="混合"),IF($C13="","",IF($C13="男子",IF(INDEX(男子登録情報!$C:$C,MATCH($D13,男子登録情報!$B:$B,0))="","",INDEX(男子登録情報!$C:$C,MATCH($D13,男子登録情報!$B:$B,0))),IF(INDEX(女子登録情報!$C:$C,MATCH($D13,女子登録情報!$B:$B,0))="","",INDEX(女子登録情報!$C:$C,MATCH($D13,女子登録情報!$B:$B,0))))),IF(設定!$C$4="男子",IF(INDEX(男子登録情報!$C:$C,MATCH($D13,男子登録情報!$B:$B,0))="","",INDEX(男子登録情報!$C:$C,MATCH($D13,男子登録情報!$B:$B,0))),IF(設定!$C$4="女子",IF(INDEX(女子登録情報!$C:$C,MATCH($D13,女子登録情報!$B:$B,0))="","",INDEX(女子登録情報!$C:$C,MATCH($D13,女子登録情報!$B:$B,0)))))),"")</f>
        <v/>
      </c>
      <c r="F13" s="30" t="str">
        <f>IFERROR(IF(OR(設定!$C$4="",設定!$C$4="混合"),IF($C13="","",IF($C13="男子",IF(INDEX(男子登録情報!$D:$D,MATCH($D13,男子登録情報!$B:$B,0))="","",INDEX(男子登録情報!$D:$D,MATCH($D13,男子登録情報!$B:$B,0))),IF(INDEX(女子登録情報!$D:$D,MATCH($D13,女子登録情報!$B:$B,0))="","",INDEX(女子登録情報!$D:$D,MATCH($D13,女子登録情報!$B:$B,0))))),IF(設定!$C$4="男子",IF(INDEX(男子登録情報!$D:$D,MATCH($D13,男子登録情報!$B:$B,0))="","",INDEX(男子登録情報!$D:$D,MATCH($D13,男子登録情報!$B:$B,0))),IF(設定!$C$4="女子",IF(INDEX(女子登録情報!$D:$D,MATCH($D13,女子登録情報!$B:$B,0))="","",INDEX(女子登録情報!$D:$D,MATCH($D13,女子登録情報!$B:$B,0)))))),"")</f>
        <v/>
      </c>
      <c r="G13" s="30" t="str">
        <f>IFERROR(IF(OR(設定!$C$4="",設定!$C$4="混合"),IF($C13="","",IF($C13="男子",IF(INDEX(男子登録情報!$E:$E,MATCH($D13,男子登録情報!$B:$B,0))="","",INDEX(男子登録情報!$E:$E,MATCH($D13,男子登録情報!$B:$B,0))),IF(INDEX(女子登録情報!$E:$E,MATCH($D13,女子登録情報!$B:$B,0))="","",INDEX(女子登録情報!$E:$E,MATCH($D13,女子登録情報!$B:$B,0))))),IF(設定!$C$4="男子",IF(INDEX(男子登録情報!$E:$E,MATCH($D13,男子登録情報!$B:$B,0))="","",INDEX(男子登録情報!$E:$E,MATCH($D13,男子登録情報!$B:$B,0))),IF(設定!$C$4="女子",IF(INDEX(女子登録情報!$E:$E,MATCH($D13,女子登録情報!$B:$B,0))="","",INDEX(女子登録情報!$E:$E,MATCH($D13,女子登録情報!$B:$B,0)))))),"")</f>
        <v/>
      </c>
      <c r="H13" s="30" t="str">
        <f>IFERROR(IF(OR(設定!$C$4="",設定!$C$4="混合"),IF($C13="","",IF($C13="男子",IF(INDEX(男子登録情報!$A:$A,MATCH($D13,男子登録情報!$B:$B,0))="","",INDEX(男子登録情報!$A:$A,MATCH($D13,男子登録情報!$B:$B,0))),IF(INDEX(女子登録情報!$A:$A,MATCH($D13,女子登録情報!$B:$B,0))="","",INDEX(女子登録情報!$A:$A,MATCH($D13,女子登録情報!$B:$B,0))))),IF(設定!$C$4="男子",IF(INDEX(男子登録情報!$A:$A,MATCH($D13,男子登録情報!$B:$B,0))="","",INDEX(男子登録情報!$A:$A,MATCH($D13,男子登録情報!$B:$B,0))),IF(設定!$C$4="女子",IF(INDEX(女子登録情報!$A:$A,MATCH($D13,女子登録情報!$B:$B,0))="","",INDEX(女子登録情報!$A:$A,MATCH($D13,女子登録情報!$B:$B,0)))))),"")</f>
        <v/>
      </c>
      <c r="I13" s="30" t="str">
        <f>IFERROR(IF(OR(設定!$C$4="",設定!$C$4="混合"),IF($C13="","",IF($C13="男子",IF(INDEX(男子登録情報!$F:$F,MATCH($D13,男子登録情報!$B:$B,0))="","",INDEX(男子登録情報!$F:$F,MATCH($D13,男子登録情報!$B:$B,0))),IF(INDEX(女子登録情報!$F:$F,MATCH($D13,女子登録情報!$B:$B,0))="","",INDEX(女子登録情報!$F:$F,MATCH($D13,女子登録情報!$B:$B,0))))),IF(設定!$C$4="男子",IF(INDEX(男子登録情報!$F:$F,MATCH($D13,男子登録情報!$B:$B,0))="","",INDEX(男子登録情報!$F:$F,MATCH($D13,男子登録情報!$B:$B,0))),IF(設定!$C$4="女子",IF(INDEX(女子登録情報!$F:$F,MATCH($D13,女子登録情報!$B:$B,0))="","",INDEX(女子登録情報!$F:$F,MATCH($D13,女子登録情報!$B:$B,0)))))),"")</f>
        <v/>
      </c>
      <c r="J13" s="30" t="str">
        <f>IFERROR(IF(OR(設定!$C$4="",設定!$C$4="混合"),IF($C13="","",IF($C13="男子",IF(INDEX(男子登録情報!$M:$M,MATCH($D13,男子登録情報!$B:$B,0))="","",INDEX(男子登録情報!$M:$M,MATCH($D13,男子登録情報!$B:$B,0))),IF(INDEX(女子登録情報!$M:$M,MATCH($D13,女子登録情報!$B:$B,0))="","",INDEX(女子登録情報!$M:$M,MATCH($D13,女子登録情報!$B:$B,0))))),IF(設定!$C$4="男子",IF(INDEX(男子登録情報!$M:$M,MATCH($D13,男子登録情報!$B:$B,0))="","",INDEX(男子登録情報!$M:$M,MATCH($D13,男子登録情報!$B:$B,0))),IF(設定!$C$4="女子",IF(INDEX(女子登録情報!$M:$M,MATCH($D13,女子登録情報!$B:$B,0))="","",INDEX(女子登録情報!$M:$M,MATCH($D13,女子登録情報!$B:$B,0)))))),"")</f>
        <v/>
      </c>
      <c r="K13" s="35"/>
      <c r="L13" s="41" t="str">
        <f t="shared" si="0"/>
        <v/>
      </c>
      <c r="M13" s="44"/>
      <c r="N13" s="41" t="str">
        <f t="shared" si="1"/>
        <v/>
      </c>
      <c r="O13" s="47"/>
      <c r="P13" s="35"/>
      <c r="Q13" s="41" t="str">
        <f t="shared" si="2"/>
        <v/>
      </c>
      <c r="R13" s="44"/>
      <c r="S13" s="41" t="str">
        <f t="shared" si="3"/>
        <v/>
      </c>
      <c r="T13" s="47"/>
      <c r="U13" s="34"/>
      <c r="V13" s="35"/>
      <c r="W13" s="41" t="str">
        <f t="shared" si="4"/>
        <v/>
      </c>
      <c r="X13" s="44"/>
      <c r="Y13" s="41" t="str">
        <f t="shared" si="5"/>
        <v/>
      </c>
      <c r="Z13" s="44"/>
      <c r="AA13" s="41" t="str">
        <f t="shared" si="6"/>
        <v/>
      </c>
      <c r="AB13" s="50"/>
    </row>
    <row r="14" spans="2:28" ht="18" customHeight="1" x14ac:dyDescent="0.45">
      <c r="B14" s="15">
        <v>4</v>
      </c>
      <c r="C14" s="34"/>
      <c r="D14" s="34"/>
      <c r="E14" s="30" t="str">
        <f>IFERROR(IF(OR(設定!$C$4="",設定!$C$4="混合"),IF($C14="","",IF($C14="男子",IF(INDEX(男子登録情報!$C:$C,MATCH($D14,男子登録情報!$B:$B,0))="","",INDEX(男子登録情報!$C:$C,MATCH($D14,男子登録情報!$B:$B,0))),IF(INDEX(女子登録情報!$C:$C,MATCH($D14,女子登録情報!$B:$B,0))="","",INDEX(女子登録情報!$C:$C,MATCH($D14,女子登録情報!$B:$B,0))))),IF(設定!$C$4="男子",IF(INDEX(男子登録情報!$C:$C,MATCH($D14,男子登録情報!$B:$B,0))="","",INDEX(男子登録情報!$C:$C,MATCH($D14,男子登録情報!$B:$B,0))),IF(設定!$C$4="女子",IF(INDEX(女子登録情報!$C:$C,MATCH($D14,女子登録情報!$B:$B,0))="","",INDEX(女子登録情報!$C:$C,MATCH($D14,女子登録情報!$B:$B,0)))))),"")</f>
        <v/>
      </c>
      <c r="F14" s="30" t="str">
        <f>IFERROR(IF(OR(設定!$C$4="",設定!$C$4="混合"),IF($C14="","",IF($C14="男子",IF(INDEX(男子登録情報!$D:$D,MATCH($D14,男子登録情報!$B:$B,0))="","",INDEX(男子登録情報!$D:$D,MATCH($D14,男子登録情報!$B:$B,0))),IF(INDEX(女子登録情報!$D:$D,MATCH($D14,女子登録情報!$B:$B,0))="","",INDEX(女子登録情報!$D:$D,MATCH($D14,女子登録情報!$B:$B,0))))),IF(設定!$C$4="男子",IF(INDEX(男子登録情報!$D:$D,MATCH($D14,男子登録情報!$B:$B,0))="","",INDEX(男子登録情報!$D:$D,MATCH($D14,男子登録情報!$B:$B,0))),IF(設定!$C$4="女子",IF(INDEX(女子登録情報!$D:$D,MATCH($D14,女子登録情報!$B:$B,0))="","",INDEX(女子登録情報!$D:$D,MATCH($D14,女子登録情報!$B:$B,0)))))),"")</f>
        <v/>
      </c>
      <c r="G14" s="30" t="str">
        <f>IFERROR(IF(OR(設定!$C$4="",設定!$C$4="混合"),IF($C14="","",IF($C14="男子",IF(INDEX(男子登録情報!$E:$E,MATCH($D14,男子登録情報!$B:$B,0))="","",INDEX(男子登録情報!$E:$E,MATCH($D14,男子登録情報!$B:$B,0))),IF(INDEX(女子登録情報!$E:$E,MATCH($D14,女子登録情報!$B:$B,0))="","",INDEX(女子登録情報!$E:$E,MATCH($D14,女子登録情報!$B:$B,0))))),IF(設定!$C$4="男子",IF(INDEX(男子登録情報!$E:$E,MATCH($D14,男子登録情報!$B:$B,0))="","",INDEX(男子登録情報!$E:$E,MATCH($D14,男子登録情報!$B:$B,0))),IF(設定!$C$4="女子",IF(INDEX(女子登録情報!$E:$E,MATCH($D14,女子登録情報!$B:$B,0))="","",INDEX(女子登録情報!$E:$E,MATCH($D14,女子登録情報!$B:$B,0)))))),"")</f>
        <v/>
      </c>
      <c r="H14" s="30" t="str">
        <f>IFERROR(IF(OR(設定!$C$4="",設定!$C$4="混合"),IF($C14="","",IF($C14="男子",IF(INDEX(男子登録情報!$A:$A,MATCH($D14,男子登録情報!$B:$B,0))="","",INDEX(男子登録情報!$A:$A,MATCH($D14,男子登録情報!$B:$B,0))),IF(INDEX(女子登録情報!$A:$A,MATCH($D14,女子登録情報!$B:$B,0))="","",INDEX(女子登録情報!$A:$A,MATCH($D14,女子登録情報!$B:$B,0))))),IF(設定!$C$4="男子",IF(INDEX(男子登録情報!$A:$A,MATCH($D14,男子登録情報!$B:$B,0))="","",INDEX(男子登録情報!$A:$A,MATCH($D14,男子登録情報!$B:$B,0))),IF(設定!$C$4="女子",IF(INDEX(女子登録情報!$A:$A,MATCH($D14,女子登録情報!$B:$B,0))="","",INDEX(女子登録情報!$A:$A,MATCH($D14,女子登録情報!$B:$B,0)))))),"")</f>
        <v/>
      </c>
      <c r="I14" s="30" t="str">
        <f>IFERROR(IF(OR(設定!$C$4="",設定!$C$4="混合"),IF($C14="","",IF($C14="男子",IF(INDEX(男子登録情報!$F:$F,MATCH($D14,男子登録情報!$B:$B,0))="","",INDEX(男子登録情報!$F:$F,MATCH($D14,男子登録情報!$B:$B,0))),IF(INDEX(女子登録情報!$F:$F,MATCH($D14,女子登録情報!$B:$B,0))="","",INDEX(女子登録情報!$F:$F,MATCH($D14,女子登録情報!$B:$B,0))))),IF(設定!$C$4="男子",IF(INDEX(男子登録情報!$F:$F,MATCH($D14,男子登録情報!$B:$B,0))="","",INDEX(男子登録情報!$F:$F,MATCH($D14,男子登録情報!$B:$B,0))),IF(設定!$C$4="女子",IF(INDEX(女子登録情報!$F:$F,MATCH($D14,女子登録情報!$B:$B,0))="","",INDEX(女子登録情報!$F:$F,MATCH($D14,女子登録情報!$B:$B,0)))))),"")</f>
        <v/>
      </c>
      <c r="J14" s="30" t="str">
        <f>IFERROR(IF(OR(設定!$C$4="",設定!$C$4="混合"),IF($C14="","",IF($C14="男子",IF(INDEX(男子登録情報!$M:$M,MATCH($D14,男子登録情報!$B:$B,0))="","",INDEX(男子登録情報!$M:$M,MATCH($D14,男子登録情報!$B:$B,0))),IF(INDEX(女子登録情報!$M:$M,MATCH($D14,女子登録情報!$B:$B,0))="","",INDEX(女子登録情報!$M:$M,MATCH($D14,女子登録情報!$B:$B,0))))),IF(設定!$C$4="男子",IF(INDEX(男子登録情報!$M:$M,MATCH($D14,男子登録情報!$B:$B,0))="","",INDEX(男子登録情報!$M:$M,MATCH($D14,男子登録情報!$B:$B,0))),IF(設定!$C$4="女子",IF(INDEX(女子登録情報!$M:$M,MATCH($D14,女子登録情報!$B:$B,0))="","",INDEX(女子登録情報!$M:$M,MATCH($D14,女子登録情報!$B:$B,0)))))),"")</f>
        <v/>
      </c>
      <c r="K14" s="35"/>
      <c r="L14" s="41" t="str">
        <f t="shared" si="0"/>
        <v/>
      </c>
      <c r="M14" s="44"/>
      <c r="N14" s="41" t="str">
        <f t="shared" si="1"/>
        <v/>
      </c>
      <c r="O14" s="47"/>
      <c r="P14" s="35"/>
      <c r="Q14" s="41" t="str">
        <f t="shared" si="2"/>
        <v/>
      </c>
      <c r="R14" s="44"/>
      <c r="S14" s="41" t="str">
        <f t="shared" si="3"/>
        <v/>
      </c>
      <c r="T14" s="47"/>
      <c r="U14" s="34"/>
      <c r="V14" s="35"/>
      <c r="W14" s="41" t="str">
        <f t="shared" si="4"/>
        <v/>
      </c>
      <c r="X14" s="44"/>
      <c r="Y14" s="41" t="str">
        <f t="shared" si="5"/>
        <v/>
      </c>
      <c r="Z14" s="44"/>
      <c r="AA14" s="41" t="str">
        <f t="shared" si="6"/>
        <v/>
      </c>
      <c r="AB14" s="50"/>
    </row>
    <row r="15" spans="2:28" ht="18" customHeight="1" thickBot="1" x14ac:dyDescent="0.5">
      <c r="B15" s="16">
        <v>5</v>
      </c>
      <c r="C15" s="36"/>
      <c r="D15" s="36"/>
      <c r="E15" s="31" t="str">
        <f>IFERROR(IF(OR(設定!$C$4="",設定!$C$4="混合"),IF($C15="","",IF($C15="男子",IF(INDEX(男子登録情報!$C:$C,MATCH($D15,男子登録情報!$B:$B,0))="","",INDEX(男子登録情報!$C:$C,MATCH($D15,男子登録情報!$B:$B,0))),IF(INDEX(女子登録情報!$C:$C,MATCH($D15,女子登録情報!$B:$B,0))="","",INDEX(女子登録情報!$C:$C,MATCH($D15,女子登録情報!$B:$B,0))))),IF(設定!$C$4="男子",IF(INDEX(男子登録情報!$C:$C,MATCH($D15,男子登録情報!$B:$B,0))="","",INDEX(男子登録情報!$C:$C,MATCH($D15,男子登録情報!$B:$B,0))),IF(設定!$C$4="女子",IF(INDEX(女子登録情報!$C:$C,MATCH($D15,女子登録情報!$B:$B,0))="","",INDEX(女子登録情報!$C:$C,MATCH($D15,女子登録情報!$B:$B,0)))))),"")</f>
        <v/>
      </c>
      <c r="F15" s="31" t="str">
        <f>IFERROR(IF(OR(設定!$C$4="",設定!$C$4="混合"),IF($C15="","",IF($C15="男子",IF(INDEX(男子登録情報!$D:$D,MATCH($D15,男子登録情報!$B:$B,0))="","",INDEX(男子登録情報!$D:$D,MATCH($D15,男子登録情報!$B:$B,0))),IF(INDEX(女子登録情報!$D:$D,MATCH($D15,女子登録情報!$B:$B,0))="","",INDEX(女子登録情報!$D:$D,MATCH($D15,女子登録情報!$B:$B,0))))),IF(設定!$C$4="男子",IF(INDEX(男子登録情報!$D:$D,MATCH($D15,男子登録情報!$B:$B,0))="","",INDEX(男子登録情報!$D:$D,MATCH($D15,男子登録情報!$B:$B,0))),IF(設定!$C$4="女子",IF(INDEX(女子登録情報!$D:$D,MATCH($D15,女子登録情報!$B:$B,0))="","",INDEX(女子登録情報!$D:$D,MATCH($D15,女子登録情報!$B:$B,0)))))),"")</f>
        <v/>
      </c>
      <c r="G15" s="31" t="str">
        <f>IFERROR(IF(OR(設定!$C$4="",設定!$C$4="混合"),IF($C15="","",IF($C15="男子",IF(INDEX(男子登録情報!$E:$E,MATCH($D15,男子登録情報!$B:$B,0))="","",INDEX(男子登録情報!$E:$E,MATCH($D15,男子登録情報!$B:$B,0))),IF(INDEX(女子登録情報!$E:$E,MATCH($D15,女子登録情報!$B:$B,0))="","",INDEX(女子登録情報!$E:$E,MATCH($D15,女子登録情報!$B:$B,0))))),IF(設定!$C$4="男子",IF(INDEX(男子登録情報!$E:$E,MATCH($D15,男子登録情報!$B:$B,0))="","",INDEX(男子登録情報!$E:$E,MATCH($D15,男子登録情報!$B:$B,0))),IF(設定!$C$4="女子",IF(INDEX(女子登録情報!$E:$E,MATCH($D15,女子登録情報!$B:$B,0))="","",INDEX(女子登録情報!$E:$E,MATCH($D15,女子登録情報!$B:$B,0)))))),"")</f>
        <v/>
      </c>
      <c r="H15" s="31" t="str">
        <f>IFERROR(IF(OR(設定!$C$4="",設定!$C$4="混合"),IF($C15="","",IF($C15="男子",IF(INDEX(男子登録情報!$A:$A,MATCH($D15,男子登録情報!$B:$B,0))="","",INDEX(男子登録情報!$A:$A,MATCH($D15,男子登録情報!$B:$B,0))),IF(INDEX(女子登録情報!$A:$A,MATCH($D15,女子登録情報!$B:$B,0))="","",INDEX(女子登録情報!$A:$A,MATCH($D15,女子登録情報!$B:$B,0))))),IF(設定!$C$4="男子",IF(INDEX(男子登録情報!$A:$A,MATCH($D15,男子登録情報!$B:$B,0))="","",INDEX(男子登録情報!$A:$A,MATCH($D15,男子登録情報!$B:$B,0))),IF(設定!$C$4="女子",IF(INDEX(女子登録情報!$A:$A,MATCH($D15,女子登録情報!$B:$B,0))="","",INDEX(女子登録情報!$A:$A,MATCH($D15,女子登録情報!$B:$B,0)))))),"")</f>
        <v/>
      </c>
      <c r="I15" s="31" t="str">
        <f>IFERROR(IF(OR(設定!$C$4="",設定!$C$4="混合"),IF($C15="","",IF($C15="男子",IF(INDEX(男子登録情報!$F:$F,MATCH($D15,男子登録情報!$B:$B,0))="","",INDEX(男子登録情報!$F:$F,MATCH($D15,男子登録情報!$B:$B,0))),IF(INDEX(女子登録情報!$F:$F,MATCH($D15,女子登録情報!$B:$B,0))="","",INDEX(女子登録情報!$F:$F,MATCH($D15,女子登録情報!$B:$B,0))))),IF(設定!$C$4="男子",IF(INDEX(男子登録情報!$F:$F,MATCH($D15,男子登録情報!$B:$B,0))="","",INDEX(男子登録情報!$F:$F,MATCH($D15,男子登録情報!$B:$B,0))),IF(設定!$C$4="女子",IF(INDEX(女子登録情報!$F:$F,MATCH($D15,女子登録情報!$B:$B,0))="","",INDEX(女子登録情報!$F:$F,MATCH($D15,女子登録情報!$B:$B,0)))))),"")</f>
        <v/>
      </c>
      <c r="J15" s="31" t="str">
        <f>IFERROR(IF(OR(設定!$C$4="",設定!$C$4="混合"),IF($C15="","",IF($C15="男子",IF(INDEX(男子登録情報!$M:$M,MATCH($D15,男子登録情報!$B:$B,0))="","",INDEX(男子登録情報!$M:$M,MATCH($D15,男子登録情報!$B:$B,0))),IF(INDEX(女子登録情報!$M:$M,MATCH($D15,女子登録情報!$B:$B,0))="","",INDEX(女子登録情報!$M:$M,MATCH($D15,女子登録情報!$B:$B,0))))),IF(設定!$C$4="男子",IF(INDEX(男子登録情報!$M:$M,MATCH($D15,男子登録情報!$B:$B,0))="","",INDEX(男子登録情報!$M:$M,MATCH($D15,男子登録情報!$B:$B,0))),IF(設定!$C$4="女子",IF(INDEX(女子登録情報!$M:$M,MATCH($D15,女子登録情報!$B:$B,0))="","",INDEX(女子登録情報!$M:$M,MATCH($D15,女子登録情報!$B:$B,0)))))),"")</f>
        <v/>
      </c>
      <c r="K15" s="37"/>
      <c r="L15" s="42" t="str">
        <f t="shared" si="0"/>
        <v/>
      </c>
      <c r="M15" s="45"/>
      <c r="N15" s="42" t="str">
        <f t="shared" si="1"/>
        <v/>
      </c>
      <c r="O15" s="48"/>
      <c r="P15" s="37"/>
      <c r="Q15" s="42" t="str">
        <f t="shared" si="2"/>
        <v/>
      </c>
      <c r="R15" s="45"/>
      <c r="S15" s="42" t="str">
        <f t="shared" si="3"/>
        <v/>
      </c>
      <c r="T15" s="48"/>
      <c r="U15" s="36"/>
      <c r="V15" s="37"/>
      <c r="W15" s="42" t="str">
        <f t="shared" si="4"/>
        <v/>
      </c>
      <c r="X15" s="45"/>
      <c r="Y15" s="42" t="str">
        <f t="shared" si="5"/>
        <v/>
      </c>
      <c r="Z15" s="45"/>
      <c r="AA15" s="42" t="str">
        <f t="shared" si="6"/>
        <v/>
      </c>
      <c r="AB15" s="51"/>
    </row>
    <row r="16" spans="2:28" ht="18" customHeight="1" x14ac:dyDescent="0.45">
      <c r="B16" s="52">
        <v>6</v>
      </c>
      <c r="C16" s="60"/>
      <c r="D16" s="60"/>
      <c r="E16" s="53" t="str">
        <f>IFERROR(IF(OR(設定!$C$4="",設定!$C$4="混合"),IF($C16="","",IF($C16="男子",IF(INDEX(男子登録情報!$C:$C,MATCH($D16,男子登録情報!$B:$B,0))="","",INDEX(男子登録情報!$C:$C,MATCH($D16,男子登録情報!$B:$B,0))),IF(INDEX(女子登録情報!$C:$C,MATCH($D16,女子登録情報!$B:$B,0))="","",INDEX(女子登録情報!$C:$C,MATCH($D16,女子登録情報!$B:$B,0))))),IF(設定!$C$4="男子",IF(INDEX(男子登録情報!$C:$C,MATCH($D16,男子登録情報!$B:$B,0))="","",INDEX(男子登録情報!$C:$C,MATCH($D16,男子登録情報!$B:$B,0))),IF(設定!$C$4="女子",IF(INDEX(女子登録情報!$C:$C,MATCH($D16,女子登録情報!$B:$B,0))="","",INDEX(女子登録情報!$C:$C,MATCH($D16,女子登録情報!$B:$B,0)))))),"")</f>
        <v/>
      </c>
      <c r="F16" s="53" t="str">
        <f>IFERROR(IF(OR(設定!$C$4="",設定!$C$4="混合"),IF($C16="","",IF($C16="男子",IF(INDEX(男子登録情報!$D:$D,MATCH($D16,男子登録情報!$B:$B,0))="","",INDEX(男子登録情報!$D:$D,MATCH($D16,男子登録情報!$B:$B,0))),IF(INDEX(女子登録情報!$D:$D,MATCH($D16,女子登録情報!$B:$B,0))="","",INDEX(女子登録情報!$D:$D,MATCH($D16,女子登録情報!$B:$B,0))))),IF(設定!$C$4="男子",IF(INDEX(男子登録情報!$D:$D,MATCH($D16,男子登録情報!$B:$B,0))="","",INDEX(男子登録情報!$D:$D,MATCH($D16,男子登録情報!$B:$B,0))),IF(設定!$C$4="女子",IF(INDEX(女子登録情報!$D:$D,MATCH($D16,女子登録情報!$B:$B,0))="","",INDEX(女子登録情報!$D:$D,MATCH($D16,女子登録情報!$B:$B,0)))))),"")</f>
        <v/>
      </c>
      <c r="G16" s="53" t="str">
        <f>IFERROR(IF(OR(設定!$C$4="",設定!$C$4="混合"),IF($C16="","",IF($C16="男子",IF(INDEX(男子登録情報!$E:$E,MATCH($D16,男子登録情報!$B:$B,0))="","",INDEX(男子登録情報!$E:$E,MATCH($D16,男子登録情報!$B:$B,0))),IF(INDEX(女子登録情報!$E:$E,MATCH($D16,女子登録情報!$B:$B,0))="","",INDEX(女子登録情報!$E:$E,MATCH($D16,女子登録情報!$B:$B,0))))),IF(設定!$C$4="男子",IF(INDEX(男子登録情報!$E:$E,MATCH($D16,男子登録情報!$B:$B,0))="","",INDEX(男子登録情報!$E:$E,MATCH($D16,男子登録情報!$B:$B,0))),IF(設定!$C$4="女子",IF(INDEX(女子登録情報!$E:$E,MATCH($D16,女子登録情報!$B:$B,0))="","",INDEX(女子登録情報!$E:$E,MATCH($D16,女子登録情報!$B:$B,0)))))),"")</f>
        <v/>
      </c>
      <c r="H16" s="53" t="str">
        <f>IFERROR(IF(OR(設定!$C$4="",設定!$C$4="混合"),IF($C16="","",IF($C16="男子",IF(INDEX(男子登録情報!$A:$A,MATCH($D16,男子登録情報!$B:$B,0))="","",INDEX(男子登録情報!$A:$A,MATCH($D16,男子登録情報!$B:$B,0))),IF(INDEX(女子登録情報!$A:$A,MATCH($D16,女子登録情報!$B:$B,0))="","",INDEX(女子登録情報!$A:$A,MATCH($D16,女子登録情報!$B:$B,0))))),IF(設定!$C$4="男子",IF(INDEX(男子登録情報!$A:$A,MATCH($D16,男子登録情報!$B:$B,0))="","",INDEX(男子登録情報!$A:$A,MATCH($D16,男子登録情報!$B:$B,0))),IF(設定!$C$4="女子",IF(INDEX(女子登録情報!$A:$A,MATCH($D16,女子登録情報!$B:$B,0))="","",INDEX(女子登録情報!$A:$A,MATCH($D16,女子登録情報!$B:$B,0)))))),"")</f>
        <v/>
      </c>
      <c r="I16" s="53" t="str">
        <f>IFERROR(IF(OR(設定!$C$4="",設定!$C$4="混合"),IF($C16="","",IF($C16="男子",IF(INDEX(男子登録情報!$F:$F,MATCH($D16,男子登録情報!$B:$B,0))="","",INDEX(男子登録情報!$F:$F,MATCH($D16,男子登録情報!$B:$B,0))),IF(INDEX(女子登録情報!$F:$F,MATCH($D16,女子登録情報!$B:$B,0))="","",INDEX(女子登録情報!$F:$F,MATCH($D16,女子登録情報!$B:$B,0))))),IF(設定!$C$4="男子",IF(INDEX(男子登録情報!$F:$F,MATCH($D16,男子登録情報!$B:$B,0))="","",INDEX(男子登録情報!$F:$F,MATCH($D16,男子登録情報!$B:$B,0))),IF(設定!$C$4="女子",IF(INDEX(女子登録情報!$F:$F,MATCH($D16,女子登録情報!$B:$B,0))="","",INDEX(女子登録情報!$F:$F,MATCH($D16,女子登録情報!$B:$B,0)))))),"")</f>
        <v/>
      </c>
      <c r="J16" s="53" t="str">
        <f>IFERROR(IF(OR(設定!$C$4="",設定!$C$4="混合"),IF($C16="","",IF($C16="男子",IF(INDEX(男子登録情報!$M:$M,MATCH($D16,男子登録情報!$B:$B,0))="","",INDEX(男子登録情報!$M:$M,MATCH($D16,男子登録情報!$B:$B,0))),IF(INDEX(女子登録情報!$M:$M,MATCH($D16,女子登録情報!$B:$B,0))="","",INDEX(女子登録情報!$M:$M,MATCH($D16,女子登録情報!$B:$B,0))))),IF(設定!$C$4="男子",IF(INDEX(男子登録情報!$M:$M,MATCH($D16,男子登録情報!$B:$B,0))="","",INDEX(男子登録情報!$M:$M,MATCH($D16,男子登録情報!$B:$B,0))),IF(設定!$C$4="女子",IF(INDEX(女子登録情報!$M:$M,MATCH($D16,女子登録情報!$B:$B,0))="","",INDEX(女子登録情報!$M:$M,MATCH($D16,女子登録情報!$B:$B,0)))))),"")</f>
        <v/>
      </c>
      <c r="K16" s="61"/>
      <c r="L16" s="62" t="str">
        <f t="shared" si="0"/>
        <v/>
      </c>
      <c r="M16" s="63"/>
      <c r="N16" s="62" t="str">
        <f t="shared" si="1"/>
        <v/>
      </c>
      <c r="O16" s="64"/>
      <c r="P16" s="61"/>
      <c r="Q16" s="62" t="str">
        <f t="shared" si="2"/>
        <v/>
      </c>
      <c r="R16" s="63"/>
      <c r="S16" s="62" t="str">
        <f t="shared" si="3"/>
        <v/>
      </c>
      <c r="T16" s="64"/>
      <c r="U16" s="60"/>
      <c r="V16" s="61"/>
      <c r="W16" s="62" t="str">
        <f t="shared" si="4"/>
        <v/>
      </c>
      <c r="X16" s="63"/>
      <c r="Y16" s="62" t="str">
        <f t="shared" si="5"/>
        <v/>
      </c>
      <c r="Z16" s="63"/>
      <c r="AA16" s="62" t="str">
        <f t="shared" si="6"/>
        <v/>
      </c>
      <c r="AB16" s="65"/>
    </row>
    <row r="17" spans="2:28" ht="18" customHeight="1" x14ac:dyDescent="0.45">
      <c r="B17" s="15">
        <v>7</v>
      </c>
      <c r="C17" s="34"/>
      <c r="D17" s="34"/>
      <c r="E17" s="30" t="str">
        <f>IFERROR(IF(OR(設定!$C$4="",設定!$C$4="混合"),IF($C17="","",IF($C17="男子",IF(INDEX(男子登録情報!$C:$C,MATCH($D17,男子登録情報!$B:$B,0))="","",INDEX(男子登録情報!$C:$C,MATCH($D17,男子登録情報!$B:$B,0))),IF(INDEX(女子登録情報!$C:$C,MATCH($D17,女子登録情報!$B:$B,0))="","",INDEX(女子登録情報!$C:$C,MATCH($D17,女子登録情報!$B:$B,0))))),IF(設定!$C$4="男子",IF(INDEX(男子登録情報!$C:$C,MATCH($D17,男子登録情報!$B:$B,0))="","",INDEX(男子登録情報!$C:$C,MATCH($D17,男子登録情報!$B:$B,0))),IF(設定!$C$4="女子",IF(INDEX(女子登録情報!$C:$C,MATCH($D17,女子登録情報!$B:$B,0))="","",INDEX(女子登録情報!$C:$C,MATCH($D17,女子登録情報!$B:$B,0)))))),"")</f>
        <v/>
      </c>
      <c r="F17" s="30" t="str">
        <f>IFERROR(IF(OR(設定!$C$4="",設定!$C$4="混合"),IF($C17="","",IF($C17="男子",IF(INDEX(男子登録情報!$D:$D,MATCH($D17,男子登録情報!$B:$B,0))="","",INDEX(男子登録情報!$D:$D,MATCH($D17,男子登録情報!$B:$B,0))),IF(INDEX(女子登録情報!$D:$D,MATCH($D17,女子登録情報!$B:$B,0))="","",INDEX(女子登録情報!$D:$D,MATCH($D17,女子登録情報!$B:$B,0))))),IF(設定!$C$4="男子",IF(INDEX(男子登録情報!$D:$D,MATCH($D17,男子登録情報!$B:$B,0))="","",INDEX(男子登録情報!$D:$D,MATCH($D17,男子登録情報!$B:$B,0))),IF(設定!$C$4="女子",IF(INDEX(女子登録情報!$D:$D,MATCH($D17,女子登録情報!$B:$B,0))="","",INDEX(女子登録情報!$D:$D,MATCH($D17,女子登録情報!$B:$B,0)))))),"")</f>
        <v/>
      </c>
      <c r="G17" s="30" t="str">
        <f>IFERROR(IF(OR(設定!$C$4="",設定!$C$4="混合"),IF($C17="","",IF($C17="男子",IF(INDEX(男子登録情報!$E:$E,MATCH($D17,男子登録情報!$B:$B,0))="","",INDEX(男子登録情報!$E:$E,MATCH($D17,男子登録情報!$B:$B,0))),IF(INDEX(女子登録情報!$E:$E,MATCH($D17,女子登録情報!$B:$B,0))="","",INDEX(女子登録情報!$E:$E,MATCH($D17,女子登録情報!$B:$B,0))))),IF(設定!$C$4="男子",IF(INDEX(男子登録情報!$E:$E,MATCH($D17,男子登録情報!$B:$B,0))="","",INDEX(男子登録情報!$E:$E,MATCH($D17,男子登録情報!$B:$B,0))),IF(設定!$C$4="女子",IF(INDEX(女子登録情報!$E:$E,MATCH($D17,女子登録情報!$B:$B,0))="","",INDEX(女子登録情報!$E:$E,MATCH($D17,女子登録情報!$B:$B,0)))))),"")</f>
        <v/>
      </c>
      <c r="H17" s="30" t="str">
        <f>IFERROR(IF(OR(設定!$C$4="",設定!$C$4="混合"),IF($C17="","",IF($C17="男子",IF(INDEX(男子登録情報!$A:$A,MATCH($D17,男子登録情報!$B:$B,0))="","",INDEX(男子登録情報!$A:$A,MATCH($D17,男子登録情報!$B:$B,0))),IF(INDEX(女子登録情報!$A:$A,MATCH($D17,女子登録情報!$B:$B,0))="","",INDEX(女子登録情報!$A:$A,MATCH($D17,女子登録情報!$B:$B,0))))),IF(設定!$C$4="男子",IF(INDEX(男子登録情報!$A:$A,MATCH($D17,男子登録情報!$B:$B,0))="","",INDEX(男子登録情報!$A:$A,MATCH($D17,男子登録情報!$B:$B,0))),IF(設定!$C$4="女子",IF(INDEX(女子登録情報!$A:$A,MATCH($D17,女子登録情報!$B:$B,0))="","",INDEX(女子登録情報!$A:$A,MATCH($D17,女子登録情報!$B:$B,0)))))),"")</f>
        <v/>
      </c>
      <c r="I17" s="30" t="str">
        <f>IFERROR(IF(OR(設定!$C$4="",設定!$C$4="混合"),IF($C17="","",IF($C17="男子",IF(INDEX(男子登録情報!$F:$F,MATCH($D17,男子登録情報!$B:$B,0))="","",INDEX(男子登録情報!$F:$F,MATCH($D17,男子登録情報!$B:$B,0))),IF(INDEX(女子登録情報!$F:$F,MATCH($D17,女子登録情報!$B:$B,0))="","",INDEX(女子登録情報!$F:$F,MATCH($D17,女子登録情報!$B:$B,0))))),IF(設定!$C$4="男子",IF(INDEX(男子登録情報!$F:$F,MATCH($D17,男子登録情報!$B:$B,0))="","",INDEX(男子登録情報!$F:$F,MATCH($D17,男子登録情報!$B:$B,0))),IF(設定!$C$4="女子",IF(INDEX(女子登録情報!$F:$F,MATCH($D17,女子登録情報!$B:$B,0))="","",INDEX(女子登録情報!$F:$F,MATCH($D17,女子登録情報!$B:$B,0)))))),"")</f>
        <v/>
      </c>
      <c r="J17" s="30" t="str">
        <f>IFERROR(IF(OR(設定!$C$4="",設定!$C$4="混合"),IF($C17="","",IF($C17="男子",IF(INDEX(男子登録情報!$M:$M,MATCH($D17,男子登録情報!$B:$B,0))="","",INDEX(男子登録情報!$M:$M,MATCH($D17,男子登録情報!$B:$B,0))),IF(INDEX(女子登録情報!$M:$M,MATCH($D17,女子登録情報!$B:$B,0))="","",INDEX(女子登録情報!$M:$M,MATCH($D17,女子登録情報!$B:$B,0))))),IF(設定!$C$4="男子",IF(INDEX(男子登録情報!$M:$M,MATCH($D17,男子登録情報!$B:$B,0))="","",INDEX(男子登録情報!$M:$M,MATCH($D17,男子登録情報!$B:$B,0))),IF(設定!$C$4="女子",IF(INDEX(女子登録情報!$M:$M,MATCH($D17,女子登録情報!$B:$B,0))="","",INDEX(女子登録情報!$M:$M,MATCH($D17,女子登録情報!$B:$B,0)))))),"")</f>
        <v/>
      </c>
      <c r="K17" s="35"/>
      <c r="L17" s="41" t="str">
        <f t="shared" si="0"/>
        <v/>
      </c>
      <c r="M17" s="44"/>
      <c r="N17" s="41" t="str">
        <f t="shared" si="1"/>
        <v/>
      </c>
      <c r="O17" s="47"/>
      <c r="P17" s="35"/>
      <c r="Q17" s="41" t="str">
        <f t="shared" si="2"/>
        <v/>
      </c>
      <c r="R17" s="44"/>
      <c r="S17" s="41" t="str">
        <f t="shared" si="3"/>
        <v/>
      </c>
      <c r="T17" s="47"/>
      <c r="U17" s="34"/>
      <c r="V17" s="35"/>
      <c r="W17" s="41" t="str">
        <f t="shared" si="4"/>
        <v/>
      </c>
      <c r="X17" s="44"/>
      <c r="Y17" s="41" t="str">
        <f t="shared" si="5"/>
        <v/>
      </c>
      <c r="Z17" s="44"/>
      <c r="AA17" s="41" t="str">
        <f t="shared" si="6"/>
        <v/>
      </c>
      <c r="AB17" s="50"/>
    </row>
    <row r="18" spans="2:28" ht="18" customHeight="1" x14ac:dyDescent="0.45">
      <c r="B18" s="15">
        <v>8</v>
      </c>
      <c r="C18" s="34"/>
      <c r="D18" s="34"/>
      <c r="E18" s="30" t="str">
        <f>IFERROR(IF(OR(設定!$C$4="",設定!$C$4="混合"),IF($C18="","",IF($C18="男子",IF(INDEX(男子登録情報!$C:$C,MATCH($D18,男子登録情報!$B:$B,0))="","",INDEX(男子登録情報!$C:$C,MATCH($D18,男子登録情報!$B:$B,0))),IF(INDEX(女子登録情報!$C:$C,MATCH($D18,女子登録情報!$B:$B,0))="","",INDEX(女子登録情報!$C:$C,MATCH($D18,女子登録情報!$B:$B,0))))),IF(設定!$C$4="男子",IF(INDEX(男子登録情報!$C:$C,MATCH($D18,男子登録情報!$B:$B,0))="","",INDEX(男子登録情報!$C:$C,MATCH($D18,男子登録情報!$B:$B,0))),IF(設定!$C$4="女子",IF(INDEX(女子登録情報!$C:$C,MATCH($D18,女子登録情報!$B:$B,0))="","",INDEX(女子登録情報!$C:$C,MATCH($D18,女子登録情報!$B:$B,0)))))),"")</f>
        <v/>
      </c>
      <c r="F18" s="30" t="str">
        <f>IFERROR(IF(OR(設定!$C$4="",設定!$C$4="混合"),IF($C18="","",IF($C18="男子",IF(INDEX(男子登録情報!$D:$D,MATCH($D18,男子登録情報!$B:$B,0))="","",INDEX(男子登録情報!$D:$D,MATCH($D18,男子登録情報!$B:$B,0))),IF(INDEX(女子登録情報!$D:$D,MATCH($D18,女子登録情報!$B:$B,0))="","",INDEX(女子登録情報!$D:$D,MATCH($D18,女子登録情報!$B:$B,0))))),IF(設定!$C$4="男子",IF(INDEX(男子登録情報!$D:$D,MATCH($D18,男子登録情報!$B:$B,0))="","",INDEX(男子登録情報!$D:$D,MATCH($D18,男子登録情報!$B:$B,0))),IF(設定!$C$4="女子",IF(INDEX(女子登録情報!$D:$D,MATCH($D18,女子登録情報!$B:$B,0))="","",INDEX(女子登録情報!$D:$D,MATCH($D18,女子登録情報!$B:$B,0)))))),"")</f>
        <v/>
      </c>
      <c r="G18" s="30" t="str">
        <f>IFERROR(IF(OR(設定!$C$4="",設定!$C$4="混合"),IF($C18="","",IF($C18="男子",IF(INDEX(男子登録情報!$E:$E,MATCH($D18,男子登録情報!$B:$B,0))="","",INDEX(男子登録情報!$E:$E,MATCH($D18,男子登録情報!$B:$B,0))),IF(INDEX(女子登録情報!$E:$E,MATCH($D18,女子登録情報!$B:$B,0))="","",INDEX(女子登録情報!$E:$E,MATCH($D18,女子登録情報!$B:$B,0))))),IF(設定!$C$4="男子",IF(INDEX(男子登録情報!$E:$E,MATCH($D18,男子登録情報!$B:$B,0))="","",INDEX(男子登録情報!$E:$E,MATCH($D18,男子登録情報!$B:$B,0))),IF(設定!$C$4="女子",IF(INDEX(女子登録情報!$E:$E,MATCH($D18,女子登録情報!$B:$B,0))="","",INDEX(女子登録情報!$E:$E,MATCH($D18,女子登録情報!$B:$B,0)))))),"")</f>
        <v/>
      </c>
      <c r="H18" s="30" t="str">
        <f>IFERROR(IF(OR(設定!$C$4="",設定!$C$4="混合"),IF($C18="","",IF($C18="男子",IF(INDEX(男子登録情報!$A:$A,MATCH($D18,男子登録情報!$B:$B,0))="","",INDEX(男子登録情報!$A:$A,MATCH($D18,男子登録情報!$B:$B,0))),IF(INDEX(女子登録情報!$A:$A,MATCH($D18,女子登録情報!$B:$B,0))="","",INDEX(女子登録情報!$A:$A,MATCH($D18,女子登録情報!$B:$B,0))))),IF(設定!$C$4="男子",IF(INDEX(男子登録情報!$A:$A,MATCH($D18,男子登録情報!$B:$B,0))="","",INDEX(男子登録情報!$A:$A,MATCH($D18,男子登録情報!$B:$B,0))),IF(設定!$C$4="女子",IF(INDEX(女子登録情報!$A:$A,MATCH($D18,女子登録情報!$B:$B,0))="","",INDEX(女子登録情報!$A:$A,MATCH($D18,女子登録情報!$B:$B,0)))))),"")</f>
        <v/>
      </c>
      <c r="I18" s="30" t="str">
        <f>IFERROR(IF(OR(設定!$C$4="",設定!$C$4="混合"),IF($C18="","",IF($C18="男子",IF(INDEX(男子登録情報!$F:$F,MATCH($D18,男子登録情報!$B:$B,0))="","",INDEX(男子登録情報!$F:$F,MATCH($D18,男子登録情報!$B:$B,0))),IF(INDEX(女子登録情報!$F:$F,MATCH($D18,女子登録情報!$B:$B,0))="","",INDEX(女子登録情報!$F:$F,MATCH($D18,女子登録情報!$B:$B,0))))),IF(設定!$C$4="男子",IF(INDEX(男子登録情報!$F:$F,MATCH($D18,男子登録情報!$B:$B,0))="","",INDEX(男子登録情報!$F:$F,MATCH($D18,男子登録情報!$B:$B,0))),IF(設定!$C$4="女子",IF(INDEX(女子登録情報!$F:$F,MATCH($D18,女子登録情報!$B:$B,0))="","",INDEX(女子登録情報!$F:$F,MATCH($D18,女子登録情報!$B:$B,0)))))),"")</f>
        <v/>
      </c>
      <c r="J18" s="30" t="str">
        <f>IFERROR(IF(OR(設定!$C$4="",設定!$C$4="混合"),IF($C18="","",IF($C18="男子",IF(INDEX(男子登録情報!$M:$M,MATCH($D18,男子登録情報!$B:$B,0))="","",INDEX(男子登録情報!$M:$M,MATCH($D18,男子登録情報!$B:$B,0))),IF(INDEX(女子登録情報!$M:$M,MATCH($D18,女子登録情報!$B:$B,0))="","",INDEX(女子登録情報!$M:$M,MATCH($D18,女子登録情報!$B:$B,0))))),IF(設定!$C$4="男子",IF(INDEX(男子登録情報!$M:$M,MATCH($D18,男子登録情報!$B:$B,0))="","",INDEX(男子登録情報!$M:$M,MATCH($D18,男子登録情報!$B:$B,0))),IF(設定!$C$4="女子",IF(INDEX(女子登録情報!$M:$M,MATCH($D18,女子登録情報!$B:$B,0))="","",INDEX(女子登録情報!$M:$M,MATCH($D18,女子登録情報!$B:$B,0)))))),"")</f>
        <v/>
      </c>
      <c r="K18" s="35"/>
      <c r="L18" s="41" t="str">
        <f t="shared" si="0"/>
        <v/>
      </c>
      <c r="M18" s="44"/>
      <c r="N18" s="41" t="str">
        <f t="shared" si="1"/>
        <v/>
      </c>
      <c r="O18" s="47"/>
      <c r="P18" s="35"/>
      <c r="Q18" s="41" t="str">
        <f t="shared" si="2"/>
        <v/>
      </c>
      <c r="R18" s="44"/>
      <c r="S18" s="41" t="str">
        <f t="shared" si="3"/>
        <v/>
      </c>
      <c r="T18" s="47"/>
      <c r="U18" s="34"/>
      <c r="V18" s="35"/>
      <c r="W18" s="41" t="str">
        <f t="shared" si="4"/>
        <v/>
      </c>
      <c r="X18" s="44"/>
      <c r="Y18" s="41" t="str">
        <f t="shared" si="5"/>
        <v/>
      </c>
      <c r="Z18" s="44"/>
      <c r="AA18" s="41" t="str">
        <f t="shared" si="6"/>
        <v/>
      </c>
      <c r="AB18" s="50"/>
    </row>
    <row r="19" spans="2:28" ht="18" customHeight="1" x14ac:dyDescent="0.45">
      <c r="B19" s="15">
        <v>9</v>
      </c>
      <c r="C19" s="34"/>
      <c r="D19" s="34"/>
      <c r="E19" s="30" t="str">
        <f>IFERROR(IF(OR(設定!$C$4="",設定!$C$4="混合"),IF($C19="","",IF($C19="男子",IF(INDEX(男子登録情報!$C:$C,MATCH($D19,男子登録情報!$B:$B,0))="","",INDEX(男子登録情報!$C:$C,MATCH($D19,男子登録情報!$B:$B,0))),IF(INDEX(女子登録情報!$C:$C,MATCH($D19,女子登録情報!$B:$B,0))="","",INDEX(女子登録情報!$C:$C,MATCH($D19,女子登録情報!$B:$B,0))))),IF(設定!$C$4="男子",IF(INDEX(男子登録情報!$C:$C,MATCH($D19,男子登録情報!$B:$B,0))="","",INDEX(男子登録情報!$C:$C,MATCH($D19,男子登録情報!$B:$B,0))),IF(設定!$C$4="女子",IF(INDEX(女子登録情報!$C:$C,MATCH($D19,女子登録情報!$B:$B,0))="","",INDEX(女子登録情報!$C:$C,MATCH($D19,女子登録情報!$B:$B,0)))))),"")</f>
        <v/>
      </c>
      <c r="F19" s="30" t="str">
        <f>IFERROR(IF(OR(設定!$C$4="",設定!$C$4="混合"),IF($C19="","",IF($C19="男子",IF(INDEX(男子登録情報!$D:$D,MATCH($D19,男子登録情報!$B:$B,0))="","",INDEX(男子登録情報!$D:$D,MATCH($D19,男子登録情報!$B:$B,0))),IF(INDEX(女子登録情報!$D:$D,MATCH($D19,女子登録情報!$B:$B,0))="","",INDEX(女子登録情報!$D:$D,MATCH($D19,女子登録情報!$B:$B,0))))),IF(設定!$C$4="男子",IF(INDEX(男子登録情報!$D:$D,MATCH($D19,男子登録情報!$B:$B,0))="","",INDEX(男子登録情報!$D:$D,MATCH($D19,男子登録情報!$B:$B,0))),IF(設定!$C$4="女子",IF(INDEX(女子登録情報!$D:$D,MATCH($D19,女子登録情報!$B:$B,0))="","",INDEX(女子登録情報!$D:$D,MATCH($D19,女子登録情報!$B:$B,0)))))),"")</f>
        <v/>
      </c>
      <c r="G19" s="30" t="str">
        <f>IFERROR(IF(OR(設定!$C$4="",設定!$C$4="混合"),IF($C19="","",IF($C19="男子",IF(INDEX(男子登録情報!$E:$E,MATCH($D19,男子登録情報!$B:$B,0))="","",INDEX(男子登録情報!$E:$E,MATCH($D19,男子登録情報!$B:$B,0))),IF(INDEX(女子登録情報!$E:$E,MATCH($D19,女子登録情報!$B:$B,0))="","",INDEX(女子登録情報!$E:$E,MATCH($D19,女子登録情報!$B:$B,0))))),IF(設定!$C$4="男子",IF(INDEX(男子登録情報!$E:$E,MATCH($D19,男子登録情報!$B:$B,0))="","",INDEX(男子登録情報!$E:$E,MATCH($D19,男子登録情報!$B:$B,0))),IF(設定!$C$4="女子",IF(INDEX(女子登録情報!$E:$E,MATCH($D19,女子登録情報!$B:$B,0))="","",INDEX(女子登録情報!$E:$E,MATCH($D19,女子登録情報!$B:$B,0)))))),"")</f>
        <v/>
      </c>
      <c r="H19" s="30" t="str">
        <f>IFERROR(IF(OR(設定!$C$4="",設定!$C$4="混合"),IF($C19="","",IF($C19="男子",IF(INDEX(男子登録情報!$A:$A,MATCH($D19,男子登録情報!$B:$B,0))="","",INDEX(男子登録情報!$A:$A,MATCH($D19,男子登録情報!$B:$B,0))),IF(INDEX(女子登録情報!$A:$A,MATCH($D19,女子登録情報!$B:$B,0))="","",INDEX(女子登録情報!$A:$A,MATCH($D19,女子登録情報!$B:$B,0))))),IF(設定!$C$4="男子",IF(INDEX(男子登録情報!$A:$A,MATCH($D19,男子登録情報!$B:$B,0))="","",INDEX(男子登録情報!$A:$A,MATCH($D19,男子登録情報!$B:$B,0))),IF(設定!$C$4="女子",IF(INDEX(女子登録情報!$A:$A,MATCH($D19,女子登録情報!$B:$B,0))="","",INDEX(女子登録情報!$A:$A,MATCH($D19,女子登録情報!$B:$B,0)))))),"")</f>
        <v/>
      </c>
      <c r="I19" s="30" t="str">
        <f>IFERROR(IF(OR(設定!$C$4="",設定!$C$4="混合"),IF($C19="","",IF($C19="男子",IF(INDEX(男子登録情報!$F:$F,MATCH($D19,男子登録情報!$B:$B,0))="","",INDEX(男子登録情報!$F:$F,MATCH($D19,男子登録情報!$B:$B,0))),IF(INDEX(女子登録情報!$F:$F,MATCH($D19,女子登録情報!$B:$B,0))="","",INDEX(女子登録情報!$F:$F,MATCH($D19,女子登録情報!$B:$B,0))))),IF(設定!$C$4="男子",IF(INDEX(男子登録情報!$F:$F,MATCH($D19,男子登録情報!$B:$B,0))="","",INDEX(男子登録情報!$F:$F,MATCH($D19,男子登録情報!$B:$B,0))),IF(設定!$C$4="女子",IF(INDEX(女子登録情報!$F:$F,MATCH($D19,女子登録情報!$B:$B,0))="","",INDEX(女子登録情報!$F:$F,MATCH($D19,女子登録情報!$B:$B,0)))))),"")</f>
        <v/>
      </c>
      <c r="J19" s="30" t="str">
        <f>IFERROR(IF(OR(設定!$C$4="",設定!$C$4="混合"),IF($C19="","",IF($C19="男子",IF(INDEX(男子登録情報!$M:$M,MATCH($D19,男子登録情報!$B:$B,0))="","",INDEX(男子登録情報!$M:$M,MATCH($D19,男子登録情報!$B:$B,0))),IF(INDEX(女子登録情報!$M:$M,MATCH($D19,女子登録情報!$B:$B,0))="","",INDEX(女子登録情報!$M:$M,MATCH($D19,女子登録情報!$B:$B,0))))),IF(設定!$C$4="男子",IF(INDEX(男子登録情報!$M:$M,MATCH($D19,男子登録情報!$B:$B,0))="","",INDEX(男子登録情報!$M:$M,MATCH($D19,男子登録情報!$B:$B,0))),IF(設定!$C$4="女子",IF(INDEX(女子登録情報!$M:$M,MATCH($D19,女子登録情報!$B:$B,0))="","",INDEX(女子登録情報!$M:$M,MATCH($D19,女子登録情報!$B:$B,0)))))),"")</f>
        <v/>
      </c>
      <c r="K19" s="35"/>
      <c r="L19" s="41" t="str">
        <f t="shared" si="0"/>
        <v/>
      </c>
      <c r="M19" s="44"/>
      <c r="N19" s="41" t="str">
        <f t="shared" si="1"/>
        <v/>
      </c>
      <c r="O19" s="47"/>
      <c r="P19" s="35"/>
      <c r="Q19" s="41" t="str">
        <f t="shared" si="2"/>
        <v/>
      </c>
      <c r="R19" s="44"/>
      <c r="S19" s="41" t="str">
        <f t="shared" si="3"/>
        <v/>
      </c>
      <c r="T19" s="47"/>
      <c r="U19" s="34"/>
      <c r="V19" s="35"/>
      <c r="W19" s="41" t="str">
        <f t="shared" si="4"/>
        <v/>
      </c>
      <c r="X19" s="44"/>
      <c r="Y19" s="41" t="str">
        <f t="shared" si="5"/>
        <v/>
      </c>
      <c r="Z19" s="44"/>
      <c r="AA19" s="41" t="str">
        <f t="shared" si="6"/>
        <v/>
      </c>
      <c r="AB19" s="50"/>
    </row>
    <row r="20" spans="2:28" ht="18" customHeight="1" thickBot="1" x14ac:dyDescent="0.5">
      <c r="B20" s="16">
        <v>10</v>
      </c>
      <c r="C20" s="36"/>
      <c r="D20" s="36"/>
      <c r="E20" s="31" t="str">
        <f>IFERROR(IF(OR(設定!$C$4="",設定!$C$4="混合"),IF($C20="","",IF($C20="男子",IF(INDEX(男子登録情報!$C:$C,MATCH($D20,男子登録情報!$B:$B,0))="","",INDEX(男子登録情報!$C:$C,MATCH($D20,男子登録情報!$B:$B,0))),IF(INDEX(女子登録情報!$C:$C,MATCH($D20,女子登録情報!$B:$B,0))="","",INDEX(女子登録情報!$C:$C,MATCH($D20,女子登録情報!$B:$B,0))))),IF(設定!$C$4="男子",IF(INDEX(男子登録情報!$C:$C,MATCH($D20,男子登録情報!$B:$B,0))="","",INDEX(男子登録情報!$C:$C,MATCH($D20,男子登録情報!$B:$B,0))),IF(設定!$C$4="女子",IF(INDEX(女子登録情報!$C:$C,MATCH($D20,女子登録情報!$B:$B,0))="","",INDEX(女子登録情報!$C:$C,MATCH($D20,女子登録情報!$B:$B,0)))))),"")</f>
        <v/>
      </c>
      <c r="F20" s="31" t="str">
        <f>IFERROR(IF(OR(設定!$C$4="",設定!$C$4="混合"),IF($C20="","",IF($C20="男子",IF(INDEX(男子登録情報!$D:$D,MATCH($D20,男子登録情報!$B:$B,0))="","",INDEX(男子登録情報!$D:$D,MATCH($D20,男子登録情報!$B:$B,0))),IF(INDEX(女子登録情報!$D:$D,MATCH($D20,女子登録情報!$B:$B,0))="","",INDEX(女子登録情報!$D:$D,MATCH($D20,女子登録情報!$B:$B,0))))),IF(設定!$C$4="男子",IF(INDEX(男子登録情報!$D:$D,MATCH($D20,男子登録情報!$B:$B,0))="","",INDEX(男子登録情報!$D:$D,MATCH($D20,男子登録情報!$B:$B,0))),IF(設定!$C$4="女子",IF(INDEX(女子登録情報!$D:$D,MATCH($D20,女子登録情報!$B:$B,0))="","",INDEX(女子登録情報!$D:$D,MATCH($D20,女子登録情報!$B:$B,0)))))),"")</f>
        <v/>
      </c>
      <c r="G20" s="31" t="str">
        <f>IFERROR(IF(OR(設定!$C$4="",設定!$C$4="混合"),IF($C20="","",IF($C20="男子",IF(INDEX(男子登録情報!$E:$E,MATCH($D20,男子登録情報!$B:$B,0))="","",INDEX(男子登録情報!$E:$E,MATCH($D20,男子登録情報!$B:$B,0))),IF(INDEX(女子登録情報!$E:$E,MATCH($D20,女子登録情報!$B:$B,0))="","",INDEX(女子登録情報!$E:$E,MATCH($D20,女子登録情報!$B:$B,0))))),IF(設定!$C$4="男子",IF(INDEX(男子登録情報!$E:$E,MATCH($D20,男子登録情報!$B:$B,0))="","",INDEX(男子登録情報!$E:$E,MATCH($D20,男子登録情報!$B:$B,0))),IF(設定!$C$4="女子",IF(INDEX(女子登録情報!$E:$E,MATCH($D20,女子登録情報!$B:$B,0))="","",INDEX(女子登録情報!$E:$E,MATCH($D20,女子登録情報!$B:$B,0)))))),"")</f>
        <v/>
      </c>
      <c r="H20" s="31" t="str">
        <f>IFERROR(IF(OR(設定!$C$4="",設定!$C$4="混合"),IF($C20="","",IF($C20="男子",IF(INDEX(男子登録情報!$A:$A,MATCH($D20,男子登録情報!$B:$B,0))="","",INDEX(男子登録情報!$A:$A,MATCH($D20,男子登録情報!$B:$B,0))),IF(INDEX(女子登録情報!$A:$A,MATCH($D20,女子登録情報!$B:$B,0))="","",INDEX(女子登録情報!$A:$A,MATCH($D20,女子登録情報!$B:$B,0))))),IF(設定!$C$4="男子",IF(INDEX(男子登録情報!$A:$A,MATCH($D20,男子登録情報!$B:$B,0))="","",INDEX(男子登録情報!$A:$A,MATCH($D20,男子登録情報!$B:$B,0))),IF(設定!$C$4="女子",IF(INDEX(女子登録情報!$A:$A,MATCH($D20,女子登録情報!$B:$B,0))="","",INDEX(女子登録情報!$A:$A,MATCH($D20,女子登録情報!$B:$B,0)))))),"")</f>
        <v/>
      </c>
      <c r="I20" s="31" t="str">
        <f>IFERROR(IF(OR(設定!$C$4="",設定!$C$4="混合"),IF($C20="","",IF($C20="男子",IF(INDEX(男子登録情報!$F:$F,MATCH($D20,男子登録情報!$B:$B,0))="","",INDEX(男子登録情報!$F:$F,MATCH($D20,男子登録情報!$B:$B,0))),IF(INDEX(女子登録情報!$F:$F,MATCH($D20,女子登録情報!$B:$B,0))="","",INDEX(女子登録情報!$F:$F,MATCH($D20,女子登録情報!$B:$B,0))))),IF(設定!$C$4="男子",IF(INDEX(男子登録情報!$F:$F,MATCH($D20,男子登録情報!$B:$B,0))="","",INDEX(男子登録情報!$F:$F,MATCH($D20,男子登録情報!$B:$B,0))),IF(設定!$C$4="女子",IF(INDEX(女子登録情報!$F:$F,MATCH($D20,女子登録情報!$B:$B,0))="","",INDEX(女子登録情報!$F:$F,MATCH($D20,女子登録情報!$B:$B,0)))))),"")</f>
        <v/>
      </c>
      <c r="J20" s="31" t="str">
        <f>IFERROR(IF(OR(設定!$C$4="",設定!$C$4="混合"),IF($C20="","",IF($C20="男子",IF(INDEX(男子登録情報!$M:$M,MATCH($D20,男子登録情報!$B:$B,0))="","",INDEX(男子登録情報!$M:$M,MATCH($D20,男子登録情報!$B:$B,0))),IF(INDEX(女子登録情報!$M:$M,MATCH($D20,女子登録情報!$B:$B,0))="","",INDEX(女子登録情報!$M:$M,MATCH($D20,女子登録情報!$B:$B,0))))),IF(設定!$C$4="男子",IF(INDEX(男子登録情報!$M:$M,MATCH($D20,男子登録情報!$B:$B,0))="","",INDEX(男子登録情報!$M:$M,MATCH($D20,男子登録情報!$B:$B,0))),IF(設定!$C$4="女子",IF(INDEX(女子登録情報!$M:$M,MATCH($D20,女子登録情報!$B:$B,0))="","",INDEX(女子登録情報!$M:$M,MATCH($D20,女子登録情報!$B:$B,0)))))),"")</f>
        <v/>
      </c>
      <c r="K20" s="37"/>
      <c r="L20" s="42" t="str">
        <f t="shared" si="0"/>
        <v/>
      </c>
      <c r="M20" s="45"/>
      <c r="N20" s="42" t="str">
        <f t="shared" si="1"/>
        <v/>
      </c>
      <c r="O20" s="48"/>
      <c r="P20" s="37"/>
      <c r="Q20" s="42" t="str">
        <f t="shared" si="2"/>
        <v/>
      </c>
      <c r="R20" s="45"/>
      <c r="S20" s="42" t="str">
        <f t="shared" si="3"/>
        <v/>
      </c>
      <c r="T20" s="48"/>
      <c r="U20" s="36"/>
      <c r="V20" s="37"/>
      <c r="W20" s="42" t="str">
        <f t="shared" si="4"/>
        <v/>
      </c>
      <c r="X20" s="45"/>
      <c r="Y20" s="42" t="str">
        <f t="shared" si="5"/>
        <v/>
      </c>
      <c r="Z20" s="45"/>
      <c r="AA20" s="42" t="str">
        <f t="shared" si="6"/>
        <v/>
      </c>
      <c r="AB20" s="51"/>
    </row>
    <row r="21" spans="2:28" ht="18" customHeight="1" x14ac:dyDescent="0.45">
      <c r="B21" s="52">
        <v>11</v>
      </c>
      <c r="C21" s="60"/>
      <c r="D21" s="60"/>
      <c r="E21" s="53" t="str">
        <f>IFERROR(IF(OR(設定!$C$4="",設定!$C$4="混合"),IF($C21="","",IF($C21="男子",IF(INDEX(男子登録情報!$C:$C,MATCH($D21,男子登録情報!$B:$B,0))="","",INDEX(男子登録情報!$C:$C,MATCH($D21,男子登録情報!$B:$B,0))),IF(INDEX(女子登録情報!$C:$C,MATCH($D21,女子登録情報!$B:$B,0))="","",INDEX(女子登録情報!$C:$C,MATCH($D21,女子登録情報!$B:$B,0))))),IF(設定!$C$4="男子",IF(INDEX(男子登録情報!$C:$C,MATCH($D21,男子登録情報!$B:$B,0))="","",INDEX(男子登録情報!$C:$C,MATCH($D21,男子登録情報!$B:$B,0))),IF(設定!$C$4="女子",IF(INDEX(女子登録情報!$C:$C,MATCH($D21,女子登録情報!$B:$B,0))="","",INDEX(女子登録情報!$C:$C,MATCH($D21,女子登録情報!$B:$B,0)))))),"")</f>
        <v/>
      </c>
      <c r="F21" s="53" t="str">
        <f>IFERROR(IF(OR(設定!$C$4="",設定!$C$4="混合"),IF($C21="","",IF($C21="男子",IF(INDEX(男子登録情報!$D:$D,MATCH($D21,男子登録情報!$B:$B,0))="","",INDEX(男子登録情報!$D:$D,MATCH($D21,男子登録情報!$B:$B,0))),IF(INDEX(女子登録情報!$D:$D,MATCH($D21,女子登録情報!$B:$B,0))="","",INDEX(女子登録情報!$D:$D,MATCH($D21,女子登録情報!$B:$B,0))))),IF(設定!$C$4="男子",IF(INDEX(男子登録情報!$D:$D,MATCH($D21,男子登録情報!$B:$B,0))="","",INDEX(男子登録情報!$D:$D,MATCH($D21,男子登録情報!$B:$B,0))),IF(設定!$C$4="女子",IF(INDEX(女子登録情報!$D:$D,MATCH($D21,女子登録情報!$B:$B,0))="","",INDEX(女子登録情報!$D:$D,MATCH($D21,女子登録情報!$B:$B,0)))))),"")</f>
        <v/>
      </c>
      <c r="G21" s="53" t="str">
        <f>IFERROR(IF(OR(設定!$C$4="",設定!$C$4="混合"),IF($C21="","",IF($C21="男子",IF(INDEX(男子登録情報!$E:$E,MATCH($D21,男子登録情報!$B:$B,0))="","",INDEX(男子登録情報!$E:$E,MATCH($D21,男子登録情報!$B:$B,0))),IF(INDEX(女子登録情報!$E:$E,MATCH($D21,女子登録情報!$B:$B,0))="","",INDEX(女子登録情報!$E:$E,MATCH($D21,女子登録情報!$B:$B,0))))),IF(設定!$C$4="男子",IF(INDEX(男子登録情報!$E:$E,MATCH($D21,男子登録情報!$B:$B,0))="","",INDEX(男子登録情報!$E:$E,MATCH($D21,男子登録情報!$B:$B,0))),IF(設定!$C$4="女子",IF(INDEX(女子登録情報!$E:$E,MATCH($D21,女子登録情報!$B:$B,0))="","",INDEX(女子登録情報!$E:$E,MATCH($D21,女子登録情報!$B:$B,0)))))),"")</f>
        <v/>
      </c>
      <c r="H21" s="53" t="str">
        <f>IFERROR(IF(OR(設定!$C$4="",設定!$C$4="混合"),IF($C21="","",IF($C21="男子",IF(INDEX(男子登録情報!$A:$A,MATCH($D21,男子登録情報!$B:$B,0))="","",INDEX(男子登録情報!$A:$A,MATCH($D21,男子登録情報!$B:$B,0))),IF(INDEX(女子登録情報!$A:$A,MATCH($D21,女子登録情報!$B:$B,0))="","",INDEX(女子登録情報!$A:$A,MATCH($D21,女子登録情報!$B:$B,0))))),IF(設定!$C$4="男子",IF(INDEX(男子登録情報!$A:$A,MATCH($D21,男子登録情報!$B:$B,0))="","",INDEX(男子登録情報!$A:$A,MATCH($D21,男子登録情報!$B:$B,0))),IF(設定!$C$4="女子",IF(INDEX(女子登録情報!$A:$A,MATCH($D21,女子登録情報!$B:$B,0))="","",INDEX(女子登録情報!$A:$A,MATCH($D21,女子登録情報!$B:$B,0)))))),"")</f>
        <v/>
      </c>
      <c r="I21" s="53" t="str">
        <f>IFERROR(IF(OR(設定!$C$4="",設定!$C$4="混合"),IF($C21="","",IF($C21="男子",IF(INDEX(男子登録情報!$F:$F,MATCH($D21,男子登録情報!$B:$B,0))="","",INDEX(男子登録情報!$F:$F,MATCH($D21,男子登録情報!$B:$B,0))),IF(INDEX(女子登録情報!$F:$F,MATCH($D21,女子登録情報!$B:$B,0))="","",INDEX(女子登録情報!$F:$F,MATCH($D21,女子登録情報!$B:$B,0))))),IF(設定!$C$4="男子",IF(INDEX(男子登録情報!$F:$F,MATCH($D21,男子登録情報!$B:$B,0))="","",INDEX(男子登録情報!$F:$F,MATCH($D21,男子登録情報!$B:$B,0))),IF(設定!$C$4="女子",IF(INDEX(女子登録情報!$F:$F,MATCH($D21,女子登録情報!$B:$B,0))="","",INDEX(女子登録情報!$F:$F,MATCH($D21,女子登録情報!$B:$B,0)))))),"")</f>
        <v/>
      </c>
      <c r="J21" s="53" t="str">
        <f>IFERROR(IF(OR(設定!$C$4="",設定!$C$4="混合"),IF($C21="","",IF($C21="男子",IF(INDEX(男子登録情報!$M:$M,MATCH($D21,男子登録情報!$B:$B,0))="","",INDEX(男子登録情報!$M:$M,MATCH($D21,男子登録情報!$B:$B,0))),IF(INDEX(女子登録情報!$M:$M,MATCH($D21,女子登録情報!$B:$B,0))="","",INDEX(女子登録情報!$M:$M,MATCH($D21,女子登録情報!$B:$B,0))))),IF(設定!$C$4="男子",IF(INDEX(男子登録情報!$M:$M,MATCH($D21,男子登録情報!$B:$B,0))="","",INDEX(男子登録情報!$M:$M,MATCH($D21,男子登録情報!$B:$B,0))),IF(設定!$C$4="女子",IF(INDEX(女子登録情報!$M:$M,MATCH($D21,女子登録情報!$B:$B,0))="","",INDEX(女子登録情報!$M:$M,MATCH($D21,女子登録情報!$B:$B,0)))))),"")</f>
        <v/>
      </c>
      <c r="K21" s="61"/>
      <c r="L21" s="62" t="str">
        <f t="shared" si="0"/>
        <v/>
      </c>
      <c r="M21" s="63"/>
      <c r="N21" s="62" t="str">
        <f t="shared" si="1"/>
        <v/>
      </c>
      <c r="O21" s="64"/>
      <c r="P21" s="61"/>
      <c r="Q21" s="62" t="str">
        <f t="shared" si="2"/>
        <v/>
      </c>
      <c r="R21" s="63"/>
      <c r="S21" s="62" t="str">
        <f t="shared" si="3"/>
        <v/>
      </c>
      <c r="T21" s="64"/>
      <c r="U21" s="60"/>
      <c r="V21" s="61"/>
      <c r="W21" s="62" t="str">
        <f t="shared" si="4"/>
        <v/>
      </c>
      <c r="X21" s="63"/>
      <c r="Y21" s="62" t="str">
        <f t="shared" si="5"/>
        <v/>
      </c>
      <c r="Z21" s="63"/>
      <c r="AA21" s="62" t="str">
        <f t="shared" si="6"/>
        <v/>
      </c>
      <c r="AB21" s="65"/>
    </row>
    <row r="22" spans="2:28" ht="18" customHeight="1" x14ac:dyDescent="0.45">
      <c r="B22" s="15">
        <v>12</v>
      </c>
      <c r="C22" s="34"/>
      <c r="D22" s="34"/>
      <c r="E22" s="30" t="str">
        <f>IFERROR(IF(OR(設定!$C$4="",設定!$C$4="混合"),IF($C22="","",IF($C22="男子",IF(INDEX(男子登録情報!$C:$C,MATCH($D22,男子登録情報!$B:$B,0))="","",INDEX(男子登録情報!$C:$C,MATCH($D22,男子登録情報!$B:$B,0))),IF(INDEX(女子登録情報!$C:$C,MATCH($D22,女子登録情報!$B:$B,0))="","",INDEX(女子登録情報!$C:$C,MATCH($D22,女子登録情報!$B:$B,0))))),IF(設定!$C$4="男子",IF(INDEX(男子登録情報!$C:$C,MATCH($D22,男子登録情報!$B:$B,0))="","",INDEX(男子登録情報!$C:$C,MATCH($D22,男子登録情報!$B:$B,0))),IF(設定!$C$4="女子",IF(INDEX(女子登録情報!$C:$C,MATCH($D22,女子登録情報!$B:$B,0))="","",INDEX(女子登録情報!$C:$C,MATCH($D22,女子登録情報!$B:$B,0)))))),"")</f>
        <v/>
      </c>
      <c r="F22" s="30" t="str">
        <f>IFERROR(IF(OR(設定!$C$4="",設定!$C$4="混合"),IF($C22="","",IF($C22="男子",IF(INDEX(男子登録情報!$D:$D,MATCH($D22,男子登録情報!$B:$B,0))="","",INDEX(男子登録情報!$D:$D,MATCH($D22,男子登録情報!$B:$B,0))),IF(INDEX(女子登録情報!$D:$D,MATCH($D22,女子登録情報!$B:$B,0))="","",INDEX(女子登録情報!$D:$D,MATCH($D22,女子登録情報!$B:$B,0))))),IF(設定!$C$4="男子",IF(INDEX(男子登録情報!$D:$D,MATCH($D22,男子登録情報!$B:$B,0))="","",INDEX(男子登録情報!$D:$D,MATCH($D22,男子登録情報!$B:$B,0))),IF(設定!$C$4="女子",IF(INDEX(女子登録情報!$D:$D,MATCH($D22,女子登録情報!$B:$B,0))="","",INDEX(女子登録情報!$D:$D,MATCH($D22,女子登録情報!$B:$B,0)))))),"")</f>
        <v/>
      </c>
      <c r="G22" s="30" t="str">
        <f>IFERROR(IF(OR(設定!$C$4="",設定!$C$4="混合"),IF($C22="","",IF($C22="男子",IF(INDEX(男子登録情報!$E:$E,MATCH($D22,男子登録情報!$B:$B,0))="","",INDEX(男子登録情報!$E:$E,MATCH($D22,男子登録情報!$B:$B,0))),IF(INDEX(女子登録情報!$E:$E,MATCH($D22,女子登録情報!$B:$B,0))="","",INDEX(女子登録情報!$E:$E,MATCH($D22,女子登録情報!$B:$B,0))))),IF(設定!$C$4="男子",IF(INDEX(男子登録情報!$E:$E,MATCH($D22,男子登録情報!$B:$B,0))="","",INDEX(男子登録情報!$E:$E,MATCH($D22,男子登録情報!$B:$B,0))),IF(設定!$C$4="女子",IF(INDEX(女子登録情報!$E:$E,MATCH($D22,女子登録情報!$B:$B,0))="","",INDEX(女子登録情報!$E:$E,MATCH($D22,女子登録情報!$B:$B,0)))))),"")</f>
        <v/>
      </c>
      <c r="H22" s="30" t="str">
        <f>IFERROR(IF(OR(設定!$C$4="",設定!$C$4="混合"),IF($C22="","",IF($C22="男子",IF(INDEX(男子登録情報!$A:$A,MATCH($D22,男子登録情報!$B:$B,0))="","",INDEX(男子登録情報!$A:$A,MATCH($D22,男子登録情報!$B:$B,0))),IF(INDEX(女子登録情報!$A:$A,MATCH($D22,女子登録情報!$B:$B,0))="","",INDEX(女子登録情報!$A:$A,MATCH($D22,女子登録情報!$B:$B,0))))),IF(設定!$C$4="男子",IF(INDEX(男子登録情報!$A:$A,MATCH($D22,男子登録情報!$B:$B,0))="","",INDEX(男子登録情報!$A:$A,MATCH($D22,男子登録情報!$B:$B,0))),IF(設定!$C$4="女子",IF(INDEX(女子登録情報!$A:$A,MATCH($D22,女子登録情報!$B:$B,0))="","",INDEX(女子登録情報!$A:$A,MATCH($D22,女子登録情報!$B:$B,0)))))),"")</f>
        <v/>
      </c>
      <c r="I22" s="30" t="str">
        <f>IFERROR(IF(OR(設定!$C$4="",設定!$C$4="混合"),IF($C22="","",IF($C22="男子",IF(INDEX(男子登録情報!$F:$F,MATCH($D22,男子登録情報!$B:$B,0))="","",INDEX(男子登録情報!$F:$F,MATCH($D22,男子登録情報!$B:$B,0))),IF(INDEX(女子登録情報!$F:$F,MATCH($D22,女子登録情報!$B:$B,0))="","",INDEX(女子登録情報!$F:$F,MATCH($D22,女子登録情報!$B:$B,0))))),IF(設定!$C$4="男子",IF(INDEX(男子登録情報!$F:$F,MATCH($D22,男子登録情報!$B:$B,0))="","",INDEX(男子登録情報!$F:$F,MATCH($D22,男子登録情報!$B:$B,0))),IF(設定!$C$4="女子",IF(INDEX(女子登録情報!$F:$F,MATCH($D22,女子登録情報!$B:$B,0))="","",INDEX(女子登録情報!$F:$F,MATCH($D22,女子登録情報!$B:$B,0)))))),"")</f>
        <v/>
      </c>
      <c r="J22" s="30" t="str">
        <f>IFERROR(IF(OR(設定!$C$4="",設定!$C$4="混合"),IF($C22="","",IF($C22="男子",IF(INDEX(男子登録情報!$M:$M,MATCH($D22,男子登録情報!$B:$B,0))="","",INDEX(男子登録情報!$M:$M,MATCH($D22,男子登録情報!$B:$B,0))),IF(INDEX(女子登録情報!$M:$M,MATCH($D22,女子登録情報!$B:$B,0))="","",INDEX(女子登録情報!$M:$M,MATCH($D22,女子登録情報!$B:$B,0))))),IF(設定!$C$4="男子",IF(INDEX(男子登録情報!$M:$M,MATCH($D22,男子登録情報!$B:$B,0))="","",INDEX(男子登録情報!$M:$M,MATCH($D22,男子登録情報!$B:$B,0))),IF(設定!$C$4="女子",IF(INDEX(女子登録情報!$M:$M,MATCH($D22,女子登録情報!$B:$B,0))="","",INDEX(女子登録情報!$M:$M,MATCH($D22,女子登録情報!$B:$B,0)))))),"")</f>
        <v/>
      </c>
      <c r="K22" s="35"/>
      <c r="L22" s="41" t="str">
        <f t="shared" si="0"/>
        <v/>
      </c>
      <c r="M22" s="44"/>
      <c r="N22" s="41" t="str">
        <f t="shared" si="1"/>
        <v/>
      </c>
      <c r="O22" s="47"/>
      <c r="P22" s="35"/>
      <c r="Q22" s="41" t="str">
        <f t="shared" si="2"/>
        <v/>
      </c>
      <c r="R22" s="44"/>
      <c r="S22" s="41" t="str">
        <f t="shared" si="3"/>
        <v/>
      </c>
      <c r="T22" s="47"/>
      <c r="U22" s="34"/>
      <c r="V22" s="35"/>
      <c r="W22" s="41" t="str">
        <f t="shared" si="4"/>
        <v/>
      </c>
      <c r="X22" s="44"/>
      <c r="Y22" s="41" t="str">
        <f t="shared" si="5"/>
        <v/>
      </c>
      <c r="Z22" s="44"/>
      <c r="AA22" s="41" t="str">
        <f t="shared" si="6"/>
        <v/>
      </c>
      <c r="AB22" s="50"/>
    </row>
    <row r="23" spans="2:28" ht="18" customHeight="1" x14ac:dyDescent="0.45">
      <c r="B23" s="15">
        <v>13</v>
      </c>
      <c r="C23" s="34"/>
      <c r="D23" s="34"/>
      <c r="E23" s="30" t="str">
        <f>IFERROR(IF(OR(設定!$C$4="",設定!$C$4="混合"),IF($C23="","",IF($C23="男子",IF(INDEX(男子登録情報!$C:$C,MATCH($D23,男子登録情報!$B:$B,0))="","",INDEX(男子登録情報!$C:$C,MATCH($D23,男子登録情報!$B:$B,0))),IF(INDEX(女子登録情報!$C:$C,MATCH($D23,女子登録情報!$B:$B,0))="","",INDEX(女子登録情報!$C:$C,MATCH($D23,女子登録情報!$B:$B,0))))),IF(設定!$C$4="男子",IF(INDEX(男子登録情報!$C:$C,MATCH($D23,男子登録情報!$B:$B,0))="","",INDEX(男子登録情報!$C:$C,MATCH($D23,男子登録情報!$B:$B,0))),IF(設定!$C$4="女子",IF(INDEX(女子登録情報!$C:$C,MATCH($D23,女子登録情報!$B:$B,0))="","",INDEX(女子登録情報!$C:$C,MATCH($D23,女子登録情報!$B:$B,0)))))),"")</f>
        <v/>
      </c>
      <c r="F23" s="30" t="str">
        <f>IFERROR(IF(OR(設定!$C$4="",設定!$C$4="混合"),IF($C23="","",IF($C23="男子",IF(INDEX(男子登録情報!$D:$D,MATCH($D23,男子登録情報!$B:$B,0))="","",INDEX(男子登録情報!$D:$D,MATCH($D23,男子登録情報!$B:$B,0))),IF(INDEX(女子登録情報!$D:$D,MATCH($D23,女子登録情報!$B:$B,0))="","",INDEX(女子登録情報!$D:$D,MATCH($D23,女子登録情報!$B:$B,0))))),IF(設定!$C$4="男子",IF(INDEX(男子登録情報!$D:$D,MATCH($D23,男子登録情報!$B:$B,0))="","",INDEX(男子登録情報!$D:$D,MATCH($D23,男子登録情報!$B:$B,0))),IF(設定!$C$4="女子",IF(INDEX(女子登録情報!$D:$D,MATCH($D23,女子登録情報!$B:$B,0))="","",INDEX(女子登録情報!$D:$D,MATCH($D23,女子登録情報!$B:$B,0)))))),"")</f>
        <v/>
      </c>
      <c r="G23" s="30" t="str">
        <f>IFERROR(IF(OR(設定!$C$4="",設定!$C$4="混合"),IF($C23="","",IF($C23="男子",IF(INDEX(男子登録情報!$E:$E,MATCH($D23,男子登録情報!$B:$B,0))="","",INDEX(男子登録情報!$E:$E,MATCH($D23,男子登録情報!$B:$B,0))),IF(INDEX(女子登録情報!$E:$E,MATCH($D23,女子登録情報!$B:$B,0))="","",INDEX(女子登録情報!$E:$E,MATCH($D23,女子登録情報!$B:$B,0))))),IF(設定!$C$4="男子",IF(INDEX(男子登録情報!$E:$E,MATCH($D23,男子登録情報!$B:$B,0))="","",INDEX(男子登録情報!$E:$E,MATCH($D23,男子登録情報!$B:$B,0))),IF(設定!$C$4="女子",IF(INDEX(女子登録情報!$E:$E,MATCH($D23,女子登録情報!$B:$B,0))="","",INDEX(女子登録情報!$E:$E,MATCH($D23,女子登録情報!$B:$B,0)))))),"")</f>
        <v/>
      </c>
      <c r="H23" s="30" t="str">
        <f>IFERROR(IF(OR(設定!$C$4="",設定!$C$4="混合"),IF($C23="","",IF($C23="男子",IF(INDEX(男子登録情報!$A:$A,MATCH($D23,男子登録情報!$B:$B,0))="","",INDEX(男子登録情報!$A:$A,MATCH($D23,男子登録情報!$B:$B,0))),IF(INDEX(女子登録情報!$A:$A,MATCH($D23,女子登録情報!$B:$B,0))="","",INDEX(女子登録情報!$A:$A,MATCH($D23,女子登録情報!$B:$B,0))))),IF(設定!$C$4="男子",IF(INDEX(男子登録情報!$A:$A,MATCH($D23,男子登録情報!$B:$B,0))="","",INDEX(男子登録情報!$A:$A,MATCH($D23,男子登録情報!$B:$B,0))),IF(設定!$C$4="女子",IF(INDEX(女子登録情報!$A:$A,MATCH($D23,女子登録情報!$B:$B,0))="","",INDEX(女子登録情報!$A:$A,MATCH($D23,女子登録情報!$B:$B,0)))))),"")</f>
        <v/>
      </c>
      <c r="I23" s="30" t="str">
        <f>IFERROR(IF(OR(設定!$C$4="",設定!$C$4="混合"),IF($C23="","",IF($C23="男子",IF(INDEX(男子登録情報!$F:$F,MATCH($D23,男子登録情報!$B:$B,0))="","",INDEX(男子登録情報!$F:$F,MATCH($D23,男子登録情報!$B:$B,0))),IF(INDEX(女子登録情報!$F:$F,MATCH($D23,女子登録情報!$B:$B,0))="","",INDEX(女子登録情報!$F:$F,MATCH($D23,女子登録情報!$B:$B,0))))),IF(設定!$C$4="男子",IF(INDEX(男子登録情報!$F:$F,MATCH($D23,男子登録情報!$B:$B,0))="","",INDEX(男子登録情報!$F:$F,MATCH($D23,男子登録情報!$B:$B,0))),IF(設定!$C$4="女子",IF(INDEX(女子登録情報!$F:$F,MATCH($D23,女子登録情報!$B:$B,0))="","",INDEX(女子登録情報!$F:$F,MATCH($D23,女子登録情報!$B:$B,0)))))),"")</f>
        <v/>
      </c>
      <c r="J23" s="30" t="str">
        <f>IFERROR(IF(OR(設定!$C$4="",設定!$C$4="混合"),IF($C23="","",IF($C23="男子",IF(INDEX(男子登録情報!$M:$M,MATCH($D23,男子登録情報!$B:$B,0))="","",INDEX(男子登録情報!$M:$M,MATCH($D23,男子登録情報!$B:$B,0))),IF(INDEX(女子登録情報!$M:$M,MATCH($D23,女子登録情報!$B:$B,0))="","",INDEX(女子登録情報!$M:$M,MATCH($D23,女子登録情報!$B:$B,0))))),IF(設定!$C$4="男子",IF(INDEX(男子登録情報!$M:$M,MATCH($D23,男子登録情報!$B:$B,0))="","",INDEX(男子登録情報!$M:$M,MATCH($D23,男子登録情報!$B:$B,0))),IF(設定!$C$4="女子",IF(INDEX(女子登録情報!$M:$M,MATCH($D23,女子登録情報!$B:$B,0))="","",INDEX(女子登録情報!$M:$M,MATCH($D23,女子登録情報!$B:$B,0)))))),"")</f>
        <v/>
      </c>
      <c r="K23" s="35"/>
      <c r="L23" s="41" t="str">
        <f t="shared" si="0"/>
        <v/>
      </c>
      <c r="M23" s="44"/>
      <c r="N23" s="41" t="str">
        <f t="shared" si="1"/>
        <v/>
      </c>
      <c r="O23" s="47"/>
      <c r="P23" s="35"/>
      <c r="Q23" s="41" t="str">
        <f t="shared" si="2"/>
        <v/>
      </c>
      <c r="R23" s="44"/>
      <c r="S23" s="41" t="str">
        <f t="shared" si="3"/>
        <v/>
      </c>
      <c r="T23" s="47"/>
      <c r="U23" s="34"/>
      <c r="V23" s="35"/>
      <c r="W23" s="41" t="str">
        <f t="shared" si="4"/>
        <v/>
      </c>
      <c r="X23" s="44"/>
      <c r="Y23" s="41" t="str">
        <f t="shared" si="5"/>
        <v/>
      </c>
      <c r="Z23" s="44"/>
      <c r="AA23" s="41" t="str">
        <f t="shared" si="6"/>
        <v/>
      </c>
      <c r="AB23" s="50"/>
    </row>
    <row r="24" spans="2:28" ht="18" customHeight="1" x14ac:dyDescent="0.45">
      <c r="B24" s="15">
        <v>14</v>
      </c>
      <c r="C24" s="34"/>
      <c r="D24" s="34"/>
      <c r="E24" s="30" t="str">
        <f>IFERROR(IF(OR(設定!$C$4="",設定!$C$4="混合"),IF($C24="","",IF($C24="男子",IF(INDEX(男子登録情報!$C:$C,MATCH($D24,男子登録情報!$B:$B,0))="","",INDEX(男子登録情報!$C:$C,MATCH($D24,男子登録情報!$B:$B,0))),IF(INDEX(女子登録情報!$C:$C,MATCH($D24,女子登録情報!$B:$B,0))="","",INDEX(女子登録情報!$C:$C,MATCH($D24,女子登録情報!$B:$B,0))))),IF(設定!$C$4="男子",IF(INDEX(男子登録情報!$C:$C,MATCH($D24,男子登録情報!$B:$B,0))="","",INDEX(男子登録情報!$C:$C,MATCH($D24,男子登録情報!$B:$B,0))),IF(設定!$C$4="女子",IF(INDEX(女子登録情報!$C:$C,MATCH($D24,女子登録情報!$B:$B,0))="","",INDEX(女子登録情報!$C:$C,MATCH($D24,女子登録情報!$B:$B,0)))))),"")</f>
        <v/>
      </c>
      <c r="F24" s="30" t="str">
        <f>IFERROR(IF(OR(設定!$C$4="",設定!$C$4="混合"),IF($C24="","",IF($C24="男子",IF(INDEX(男子登録情報!$D:$D,MATCH($D24,男子登録情報!$B:$B,0))="","",INDEX(男子登録情報!$D:$D,MATCH($D24,男子登録情報!$B:$B,0))),IF(INDEX(女子登録情報!$D:$D,MATCH($D24,女子登録情報!$B:$B,0))="","",INDEX(女子登録情報!$D:$D,MATCH($D24,女子登録情報!$B:$B,0))))),IF(設定!$C$4="男子",IF(INDEX(男子登録情報!$D:$D,MATCH($D24,男子登録情報!$B:$B,0))="","",INDEX(男子登録情報!$D:$D,MATCH($D24,男子登録情報!$B:$B,0))),IF(設定!$C$4="女子",IF(INDEX(女子登録情報!$D:$D,MATCH($D24,女子登録情報!$B:$B,0))="","",INDEX(女子登録情報!$D:$D,MATCH($D24,女子登録情報!$B:$B,0)))))),"")</f>
        <v/>
      </c>
      <c r="G24" s="30" t="str">
        <f>IFERROR(IF(OR(設定!$C$4="",設定!$C$4="混合"),IF($C24="","",IF($C24="男子",IF(INDEX(男子登録情報!$E:$E,MATCH($D24,男子登録情報!$B:$B,0))="","",INDEX(男子登録情報!$E:$E,MATCH($D24,男子登録情報!$B:$B,0))),IF(INDEX(女子登録情報!$E:$E,MATCH($D24,女子登録情報!$B:$B,0))="","",INDEX(女子登録情報!$E:$E,MATCH($D24,女子登録情報!$B:$B,0))))),IF(設定!$C$4="男子",IF(INDEX(男子登録情報!$E:$E,MATCH($D24,男子登録情報!$B:$B,0))="","",INDEX(男子登録情報!$E:$E,MATCH($D24,男子登録情報!$B:$B,0))),IF(設定!$C$4="女子",IF(INDEX(女子登録情報!$E:$E,MATCH($D24,女子登録情報!$B:$B,0))="","",INDEX(女子登録情報!$E:$E,MATCH($D24,女子登録情報!$B:$B,0)))))),"")</f>
        <v/>
      </c>
      <c r="H24" s="30" t="str">
        <f>IFERROR(IF(OR(設定!$C$4="",設定!$C$4="混合"),IF($C24="","",IF($C24="男子",IF(INDEX(男子登録情報!$A:$A,MATCH($D24,男子登録情報!$B:$B,0))="","",INDEX(男子登録情報!$A:$A,MATCH($D24,男子登録情報!$B:$B,0))),IF(INDEX(女子登録情報!$A:$A,MATCH($D24,女子登録情報!$B:$B,0))="","",INDEX(女子登録情報!$A:$A,MATCH($D24,女子登録情報!$B:$B,0))))),IF(設定!$C$4="男子",IF(INDEX(男子登録情報!$A:$A,MATCH($D24,男子登録情報!$B:$B,0))="","",INDEX(男子登録情報!$A:$A,MATCH($D24,男子登録情報!$B:$B,0))),IF(設定!$C$4="女子",IF(INDEX(女子登録情報!$A:$A,MATCH($D24,女子登録情報!$B:$B,0))="","",INDEX(女子登録情報!$A:$A,MATCH($D24,女子登録情報!$B:$B,0)))))),"")</f>
        <v/>
      </c>
      <c r="I24" s="30" t="str">
        <f>IFERROR(IF(OR(設定!$C$4="",設定!$C$4="混合"),IF($C24="","",IF($C24="男子",IF(INDEX(男子登録情報!$F:$F,MATCH($D24,男子登録情報!$B:$B,0))="","",INDEX(男子登録情報!$F:$F,MATCH($D24,男子登録情報!$B:$B,0))),IF(INDEX(女子登録情報!$F:$F,MATCH($D24,女子登録情報!$B:$B,0))="","",INDEX(女子登録情報!$F:$F,MATCH($D24,女子登録情報!$B:$B,0))))),IF(設定!$C$4="男子",IF(INDEX(男子登録情報!$F:$F,MATCH($D24,男子登録情報!$B:$B,0))="","",INDEX(男子登録情報!$F:$F,MATCH($D24,男子登録情報!$B:$B,0))),IF(設定!$C$4="女子",IF(INDEX(女子登録情報!$F:$F,MATCH($D24,女子登録情報!$B:$B,0))="","",INDEX(女子登録情報!$F:$F,MATCH($D24,女子登録情報!$B:$B,0)))))),"")</f>
        <v/>
      </c>
      <c r="J24" s="30" t="str">
        <f>IFERROR(IF(OR(設定!$C$4="",設定!$C$4="混合"),IF($C24="","",IF($C24="男子",IF(INDEX(男子登録情報!$M:$M,MATCH($D24,男子登録情報!$B:$B,0))="","",INDEX(男子登録情報!$M:$M,MATCH($D24,男子登録情報!$B:$B,0))),IF(INDEX(女子登録情報!$M:$M,MATCH($D24,女子登録情報!$B:$B,0))="","",INDEX(女子登録情報!$M:$M,MATCH($D24,女子登録情報!$B:$B,0))))),IF(設定!$C$4="男子",IF(INDEX(男子登録情報!$M:$M,MATCH($D24,男子登録情報!$B:$B,0))="","",INDEX(男子登録情報!$M:$M,MATCH($D24,男子登録情報!$B:$B,0))),IF(設定!$C$4="女子",IF(INDEX(女子登録情報!$M:$M,MATCH($D24,女子登録情報!$B:$B,0))="","",INDEX(女子登録情報!$M:$M,MATCH($D24,女子登録情報!$B:$B,0)))))),"")</f>
        <v/>
      </c>
      <c r="K24" s="35"/>
      <c r="L24" s="41" t="str">
        <f t="shared" si="0"/>
        <v/>
      </c>
      <c r="M24" s="44"/>
      <c r="N24" s="41" t="str">
        <f t="shared" si="1"/>
        <v/>
      </c>
      <c r="O24" s="47"/>
      <c r="P24" s="35"/>
      <c r="Q24" s="41" t="str">
        <f t="shared" si="2"/>
        <v/>
      </c>
      <c r="R24" s="44"/>
      <c r="S24" s="41" t="str">
        <f t="shared" si="3"/>
        <v/>
      </c>
      <c r="T24" s="47"/>
      <c r="U24" s="34"/>
      <c r="V24" s="35"/>
      <c r="W24" s="41" t="str">
        <f t="shared" si="4"/>
        <v/>
      </c>
      <c r="X24" s="44"/>
      <c r="Y24" s="41" t="str">
        <f t="shared" si="5"/>
        <v/>
      </c>
      <c r="Z24" s="44"/>
      <c r="AA24" s="41" t="str">
        <f t="shared" si="6"/>
        <v/>
      </c>
      <c r="AB24" s="50"/>
    </row>
    <row r="25" spans="2:28" ht="18" customHeight="1" thickBot="1" x14ac:dyDescent="0.5">
      <c r="B25" s="16">
        <v>15</v>
      </c>
      <c r="C25" s="36"/>
      <c r="D25" s="36"/>
      <c r="E25" s="31" t="str">
        <f>IFERROR(IF(OR(設定!$C$4="",設定!$C$4="混合"),IF($C25="","",IF($C25="男子",IF(INDEX(男子登録情報!$C:$C,MATCH($D25,男子登録情報!$B:$B,0))="","",INDEX(男子登録情報!$C:$C,MATCH($D25,男子登録情報!$B:$B,0))),IF(INDEX(女子登録情報!$C:$C,MATCH($D25,女子登録情報!$B:$B,0))="","",INDEX(女子登録情報!$C:$C,MATCH($D25,女子登録情報!$B:$B,0))))),IF(設定!$C$4="男子",IF(INDEX(男子登録情報!$C:$C,MATCH($D25,男子登録情報!$B:$B,0))="","",INDEX(男子登録情報!$C:$C,MATCH($D25,男子登録情報!$B:$B,0))),IF(設定!$C$4="女子",IF(INDEX(女子登録情報!$C:$C,MATCH($D25,女子登録情報!$B:$B,0))="","",INDEX(女子登録情報!$C:$C,MATCH($D25,女子登録情報!$B:$B,0)))))),"")</f>
        <v/>
      </c>
      <c r="F25" s="31" t="str">
        <f>IFERROR(IF(OR(設定!$C$4="",設定!$C$4="混合"),IF($C25="","",IF($C25="男子",IF(INDEX(男子登録情報!$D:$D,MATCH($D25,男子登録情報!$B:$B,0))="","",INDEX(男子登録情報!$D:$D,MATCH($D25,男子登録情報!$B:$B,0))),IF(INDEX(女子登録情報!$D:$D,MATCH($D25,女子登録情報!$B:$B,0))="","",INDEX(女子登録情報!$D:$D,MATCH($D25,女子登録情報!$B:$B,0))))),IF(設定!$C$4="男子",IF(INDEX(男子登録情報!$D:$D,MATCH($D25,男子登録情報!$B:$B,0))="","",INDEX(男子登録情報!$D:$D,MATCH($D25,男子登録情報!$B:$B,0))),IF(設定!$C$4="女子",IF(INDEX(女子登録情報!$D:$D,MATCH($D25,女子登録情報!$B:$B,0))="","",INDEX(女子登録情報!$D:$D,MATCH($D25,女子登録情報!$B:$B,0)))))),"")</f>
        <v/>
      </c>
      <c r="G25" s="31" t="str">
        <f>IFERROR(IF(OR(設定!$C$4="",設定!$C$4="混合"),IF($C25="","",IF($C25="男子",IF(INDEX(男子登録情報!$E:$E,MATCH($D25,男子登録情報!$B:$B,0))="","",INDEX(男子登録情報!$E:$E,MATCH($D25,男子登録情報!$B:$B,0))),IF(INDEX(女子登録情報!$E:$E,MATCH($D25,女子登録情報!$B:$B,0))="","",INDEX(女子登録情報!$E:$E,MATCH($D25,女子登録情報!$B:$B,0))))),IF(設定!$C$4="男子",IF(INDEX(男子登録情報!$E:$E,MATCH($D25,男子登録情報!$B:$B,0))="","",INDEX(男子登録情報!$E:$E,MATCH($D25,男子登録情報!$B:$B,0))),IF(設定!$C$4="女子",IF(INDEX(女子登録情報!$E:$E,MATCH($D25,女子登録情報!$B:$B,0))="","",INDEX(女子登録情報!$E:$E,MATCH($D25,女子登録情報!$B:$B,0)))))),"")</f>
        <v/>
      </c>
      <c r="H25" s="31" t="str">
        <f>IFERROR(IF(OR(設定!$C$4="",設定!$C$4="混合"),IF($C25="","",IF($C25="男子",IF(INDEX(男子登録情報!$A:$A,MATCH($D25,男子登録情報!$B:$B,0))="","",INDEX(男子登録情報!$A:$A,MATCH($D25,男子登録情報!$B:$B,0))),IF(INDEX(女子登録情報!$A:$A,MATCH($D25,女子登録情報!$B:$B,0))="","",INDEX(女子登録情報!$A:$A,MATCH($D25,女子登録情報!$B:$B,0))))),IF(設定!$C$4="男子",IF(INDEX(男子登録情報!$A:$A,MATCH($D25,男子登録情報!$B:$B,0))="","",INDEX(男子登録情報!$A:$A,MATCH($D25,男子登録情報!$B:$B,0))),IF(設定!$C$4="女子",IF(INDEX(女子登録情報!$A:$A,MATCH($D25,女子登録情報!$B:$B,0))="","",INDEX(女子登録情報!$A:$A,MATCH($D25,女子登録情報!$B:$B,0)))))),"")</f>
        <v/>
      </c>
      <c r="I25" s="31" t="str">
        <f>IFERROR(IF(OR(設定!$C$4="",設定!$C$4="混合"),IF($C25="","",IF($C25="男子",IF(INDEX(男子登録情報!$F:$F,MATCH($D25,男子登録情報!$B:$B,0))="","",INDEX(男子登録情報!$F:$F,MATCH($D25,男子登録情報!$B:$B,0))),IF(INDEX(女子登録情報!$F:$F,MATCH($D25,女子登録情報!$B:$B,0))="","",INDEX(女子登録情報!$F:$F,MATCH($D25,女子登録情報!$B:$B,0))))),IF(設定!$C$4="男子",IF(INDEX(男子登録情報!$F:$F,MATCH($D25,男子登録情報!$B:$B,0))="","",INDEX(男子登録情報!$F:$F,MATCH($D25,男子登録情報!$B:$B,0))),IF(設定!$C$4="女子",IF(INDEX(女子登録情報!$F:$F,MATCH($D25,女子登録情報!$B:$B,0))="","",INDEX(女子登録情報!$F:$F,MATCH($D25,女子登録情報!$B:$B,0)))))),"")</f>
        <v/>
      </c>
      <c r="J25" s="31" t="str">
        <f>IFERROR(IF(OR(設定!$C$4="",設定!$C$4="混合"),IF($C25="","",IF($C25="男子",IF(INDEX(男子登録情報!$M:$M,MATCH($D25,男子登録情報!$B:$B,0))="","",INDEX(男子登録情報!$M:$M,MATCH($D25,男子登録情報!$B:$B,0))),IF(INDEX(女子登録情報!$M:$M,MATCH($D25,女子登録情報!$B:$B,0))="","",INDEX(女子登録情報!$M:$M,MATCH($D25,女子登録情報!$B:$B,0))))),IF(設定!$C$4="男子",IF(INDEX(男子登録情報!$M:$M,MATCH($D25,男子登録情報!$B:$B,0))="","",INDEX(男子登録情報!$M:$M,MATCH($D25,男子登録情報!$B:$B,0))),IF(設定!$C$4="女子",IF(INDEX(女子登録情報!$M:$M,MATCH($D25,女子登録情報!$B:$B,0))="","",INDEX(女子登録情報!$M:$M,MATCH($D25,女子登録情報!$B:$B,0)))))),"")</f>
        <v/>
      </c>
      <c r="K25" s="37"/>
      <c r="L25" s="42" t="str">
        <f t="shared" si="0"/>
        <v/>
      </c>
      <c r="M25" s="45"/>
      <c r="N25" s="42" t="str">
        <f t="shared" si="1"/>
        <v/>
      </c>
      <c r="O25" s="48"/>
      <c r="P25" s="37"/>
      <c r="Q25" s="42" t="str">
        <f t="shared" si="2"/>
        <v/>
      </c>
      <c r="R25" s="45"/>
      <c r="S25" s="42" t="str">
        <f t="shared" si="3"/>
        <v/>
      </c>
      <c r="T25" s="48"/>
      <c r="U25" s="36"/>
      <c r="V25" s="37"/>
      <c r="W25" s="42" t="str">
        <f t="shared" si="4"/>
        <v/>
      </c>
      <c r="X25" s="45"/>
      <c r="Y25" s="42" t="str">
        <f t="shared" si="5"/>
        <v/>
      </c>
      <c r="Z25" s="45"/>
      <c r="AA25" s="42" t="str">
        <f t="shared" si="6"/>
        <v/>
      </c>
      <c r="AB25" s="51"/>
    </row>
    <row r="26" spans="2:28" ht="18" customHeight="1" x14ac:dyDescent="0.45">
      <c r="B26" s="52">
        <v>16</v>
      </c>
      <c r="C26" s="60"/>
      <c r="D26" s="60"/>
      <c r="E26" s="53" t="str">
        <f>IFERROR(IF(OR(設定!$C$4="",設定!$C$4="混合"),IF($C26="","",IF($C26="男子",IF(INDEX(男子登録情報!$C:$C,MATCH($D26,男子登録情報!$B:$B,0))="","",INDEX(男子登録情報!$C:$C,MATCH($D26,男子登録情報!$B:$B,0))),IF(INDEX(女子登録情報!$C:$C,MATCH($D26,女子登録情報!$B:$B,0))="","",INDEX(女子登録情報!$C:$C,MATCH($D26,女子登録情報!$B:$B,0))))),IF(設定!$C$4="男子",IF(INDEX(男子登録情報!$C:$C,MATCH($D26,男子登録情報!$B:$B,0))="","",INDEX(男子登録情報!$C:$C,MATCH($D26,男子登録情報!$B:$B,0))),IF(設定!$C$4="女子",IF(INDEX(女子登録情報!$C:$C,MATCH($D26,女子登録情報!$B:$B,0))="","",INDEX(女子登録情報!$C:$C,MATCH($D26,女子登録情報!$B:$B,0)))))),"")</f>
        <v/>
      </c>
      <c r="F26" s="53" t="str">
        <f>IFERROR(IF(OR(設定!$C$4="",設定!$C$4="混合"),IF($C26="","",IF($C26="男子",IF(INDEX(男子登録情報!$D:$D,MATCH($D26,男子登録情報!$B:$B,0))="","",INDEX(男子登録情報!$D:$D,MATCH($D26,男子登録情報!$B:$B,0))),IF(INDEX(女子登録情報!$D:$D,MATCH($D26,女子登録情報!$B:$B,0))="","",INDEX(女子登録情報!$D:$D,MATCH($D26,女子登録情報!$B:$B,0))))),IF(設定!$C$4="男子",IF(INDEX(男子登録情報!$D:$D,MATCH($D26,男子登録情報!$B:$B,0))="","",INDEX(男子登録情報!$D:$D,MATCH($D26,男子登録情報!$B:$B,0))),IF(設定!$C$4="女子",IF(INDEX(女子登録情報!$D:$D,MATCH($D26,女子登録情報!$B:$B,0))="","",INDEX(女子登録情報!$D:$D,MATCH($D26,女子登録情報!$B:$B,0)))))),"")</f>
        <v/>
      </c>
      <c r="G26" s="53" t="str">
        <f>IFERROR(IF(OR(設定!$C$4="",設定!$C$4="混合"),IF($C26="","",IF($C26="男子",IF(INDEX(男子登録情報!$E:$E,MATCH($D26,男子登録情報!$B:$B,0))="","",INDEX(男子登録情報!$E:$E,MATCH($D26,男子登録情報!$B:$B,0))),IF(INDEX(女子登録情報!$E:$E,MATCH($D26,女子登録情報!$B:$B,0))="","",INDEX(女子登録情報!$E:$E,MATCH($D26,女子登録情報!$B:$B,0))))),IF(設定!$C$4="男子",IF(INDEX(男子登録情報!$E:$E,MATCH($D26,男子登録情報!$B:$B,0))="","",INDEX(男子登録情報!$E:$E,MATCH($D26,男子登録情報!$B:$B,0))),IF(設定!$C$4="女子",IF(INDEX(女子登録情報!$E:$E,MATCH($D26,女子登録情報!$B:$B,0))="","",INDEX(女子登録情報!$E:$E,MATCH($D26,女子登録情報!$B:$B,0)))))),"")</f>
        <v/>
      </c>
      <c r="H26" s="53" t="str">
        <f>IFERROR(IF(OR(設定!$C$4="",設定!$C$4="混合"),IF($C26="","",IF($C26="男子",IF(INDEX(男子登録情報!$A:$A,MATCH($D26,男子登録情報!$B:$B,0))="","",INDEX(男子登録情報!$A:$A,MATCH($D26,男子登録情報!$B:$B,0))),IF(INDEX(女子登録情報!$A:$A,MATCH($D26,女子登録情報!$B:$B,0))="","",INDEX(女子登録情報!$A:$A,MATCH($D26,女子登録情報!$B:$B,0))))),IF(設定!$C$4="男子",IF(INDEX(男子登録情報!$A:$A,MATCH($D26,男子登録情報!$B:$B,0))="","",INDEX(男子登録情報!$A:$A,MATCH($D26,男子登録情報!$B:$B,0))),IF(設定!$C$4="女子",IF(INDEX(女子登録情報!$A:$A,MATCH($D26,女子登録情報!$B:$B,0))="","",INDEX(女子登録情報!$A:$A,MATCH($D26,女子登録情報!$B:$B,0)))))),"")</f>
        <v/>
      </c>
      <c r="I26" s="53" t="str">
        <f>IFERROR(IF(OR(設定!$C$4="",設定!$C$4="混合"),IF($C26="","",IF($C26="男子",IF(INDEX(男子登録情報!$F:$F,MATCH($D26,男子登録情報!$B:$B,0))="","",INDEX(男子登録情報!$F:$F,MATCH($D26,男子登録情報!$B:$B,0))),IF(INDEX(女子登録情報!$F:$F,MATCH($D26,女子登録情報!$B:$B,0))="","",INDEX(女子登録情報!$F:$F,MATCH($D26,女子登録情報!$B:$B,0))))),IF(設定!$C$4="男子",IF(INDEX(男子登録情報!$F:$F,MATCH($D26,男子登録情報!$B:$B,0))="","",INDEX(男子登録情報!$F:$F,MATCH($D26,男子登録情報!$B:$B,0))),IF(設定!$C$4="女子",IF(INDEX(女子登録情報!$F:$F,MATCH($D26,女子登録情報!$B:$B,0))="","",INDEX(女子登録情報!$F:$F,MATCH($D26,女子登録情報!$B:$B,0)))))),"")</f>
        <v/>
      </c>
      <c r="J26" s="53" t="str">
        <f>IFERROR(IF(OR(設定!$C$4="",設定!$C$4="混合"),IF($C26="","",IF($C26="男子",IF(INDEX(男子登録情報!$M:$M,MATCH($D26,男子登録情報!$B:$B,0))="","",INDEX(男子登録情報!$M:$M,MATCH($D26,男子登録情報!$B:$B,0))),IF(INDEX(女子登録情報!$M:$M,MATCH($D26,女子登録情報!$B:$B,0))="","",INDEX(女子登録情報!$M:$M,MATCH($D26,女子登録情報!$B:$B,0))))),IF(設定!$C$4="男子",IF(INDEX(男子登録情報!$M:$M,MATCH($D26,男子登録情報!$B:$B,0))="","",INDEX(男子登録情報!$M:$M,MATCH($D26,男子登録情報!$B:$B,0))),IF(設定!$C$4="女子",IF(INDEX(女子登録情報!$M:$M,MATCH($D26,女子登録情報!$B:$B,0))="","",INDEX(女子登録情報!$M:$M,MATCH($D26,女子登録情報!$B:$B,0)))))),"")</f>
        <v/>
      </c>
      <c r="K26" s="61"/>
      <c r="L26" s="62" t="str">
        <f t="shared" si="0"/>
        <v/>
      </c>
      <c r="M26" s="63"/>
      <c r="N26" s="62" t="str">
        <f t="shared" si="1"/>
        <v/>
      </c>
      <c r="O26" s="64"/>
      <c r="P26" s="61"/>
      <c r="Q26" s="62" t="str">
        <f t="shared" si="2"/>
        <v/>
      </c>
      <c r="R26" s="63"/>
      <c r="S26" s="62" t="str">
        <f t="shared" si="3"/>
        <v/>
      </c>
      <c r="T26" s="64"/>
      <c r="U26" s="60"/>
      <c r="V26" s="61"/>
      <c r="W26" s="62" t="str">
        <f t="shared" si="4"/>
        <v/>
      </c>
      <c r="X26" s="63"/>
      <c r="Y26" s="62" t="str">
        <f t="shared" si="5"/>
        <v/>
      </c>
      <c r="Z26" s="63"/>
      <c r="AA26" s="62" t="str">
        <f t="shared" si="6"/>
        <v/>
      </c>
      <c r="AB26" s="65"/>
    </row>
    <row r="27" spans="2:28" ht="18" customHeight="1" x14ac:dyDescent="0.45">
      <c r="B27" s="15">
        <v>17</v>
      </c>
      <c r="C27" s="34"/>
      <c r="D27" s="34"/>
      <c r="E27" s="30" t="str">
        <f>IFERROR(IF(OR(設定!$C$4="",設定!$C$4="混合"),IF($C27="","",IF($C27="男子",IF(INDEX(男子登録情報!$C:$C,MATCH($D27,男子登録情報!$B:$B,0))="","",INDEX(男子登録情報!$C:$C,MATCH($D27,男子登録情報!$B:$B,0))),IF(INDEX(女子登録情報!$C:$C,MATCH($D27,女子登録情報!$B:$B,0))="","",INDEX(女子登録情報!$C:$C,MATCH($D27,女子登録情報!$B:$B,0))))),IF(設定!$C$4="男子",IF(INDEX(男子登録情報!$C:$C,MATCH($D27,男子登録情報!$B:$B,0))="","",INDEX(男子登録情報!$C:$C,MATCH($D27,男子登録情報!$B:$B,0))),IF(設定!$C$4="女子",IF(INDEX(女子登録情報!$C:$C,MATCH($D27,女子登録情報!$B:$B,0))="","",INDEX(女子登録情報!$C:$C,MATCH($D27,女子登録情報!$B:$B,0)))))),"")</f>
        <v/>
      </c>
      <c r="F27" s="30" t="str">
        <f>IFERROR(IF(OR(設定!$C$4="",設定!$C$4="混合"),IF($C27="","",IF($C27="男子",IF(INDEX(男子登録情報!$D:$D,MATCH($D27,男子登録情報!$B:$B,0))="","",INDEX(男子登録情報!$D:$D,MATCH($D27,男子登録情報!$B:$B,0))),IF(INDEX(女子登録情報!$D:$D,MATCH($D27,女子登録情報!$B:$B,0))="","",INDEX(女子登録情報!$D:$D,MATCH($D27,女子登録情報!$B:$B,0))))),IF(設定!$C$4="男子",IF(INDEX(男子登録情報!$D:$D,MATCH($D27,男子登録情報!$B:$B,0))="","",INDEX(男子登録情報!$D:$D,MATCH($D27,男子登録情報!$B:$B,0))),IF(設定!$C$4="女子",IF(INDEX(女子登録情報!$D:$D,MATCH($D27,女子登録情報!$B:$B,0))="","",INDEX(女子登録情報!$D:$D,MATCH($D27,女子登録情報!$B:$B,0)))))),"")</f>
        <v/>
      </c>
      <c r="G27" s="30" t="str">
        <f>IFERROR(IF(OR(設定!$C$4="",設定!$C$4="混合"),IF($C27="","",IF($C27="男子",IF(INDEX(男子登録情報!$E:$E,MATCH($D27,男子登録情報!$B:$B,0))="","",INDEX(男子登録情報!$E:$E,MATCH($D27,男子登録情報!$B:$B,0))),IF(INDEX(女子登録情報!$E:$E,MATCH($D27,女子登録情報!$B:$B,0))="","",INDEX(女子登録情報!$E:$E,MATCH($D27,女子登録情報!$B:$B,0))))),IF(設定!$C$4="男子",IF(INDEX(男子登録情報!$E:$E,MATCH($D27,男子登録情報!$B:$B,0))="","",INDEX(男子登録情報!$E:$E,MATCH($D27,男子登録情報!$B:$B,0))),IF(設定!$C$4="女子",IF(INDEX(女子登録情報!$E:$E,MATCH($D27,女子登録情報!$B:$B,0))="","",INDEX(女子登録情報!$E:$E,MATCH($D27,女子登録情報!$B:$B,0)))))),"")</f>
        <v/>
      </c>
      <c r="H27" s="30" t="str">
        <f>IFERROR(IF(OR(設定!$C$4="",設定!$C$4="混合"),IF($C27="","",IF($C27="男子",IF(INDEX(男子登録情報!$A:$A,MATCH($D27,男子登録情報!$B:$B,0))="","",INDEX(男子登録情報!$A:$A,MATCH($D27,男子登録情報!$B:$B,0))),IF(INDEX(女子登録情報!$A:$A,MATCH($D27,女子登録情報!$B:$B,0))="","",INDEX(女子登録情報!$A:$A,MATCH($D27,女子登録情報!$B:$B,0))))),IF(設定!$C$4="男子",IF(INDEX(男子登録情報!$A:$A,MATCH($D27,男子登録情報!$B:$B,0))="","",INDEX(男子登録情報!$A:$A,MATCH($D27,男子登録情報!$B:$B,0))),IF(設定!$C$4="女子",IF(INDEX(女子登録情報!$A:$A,MATCH($D27,女子登録情報!$B:$B,0))="","",INDEX(女子登録情報!$A:$A,MATCH($D27,女子登録情報!$B:$B,0)))))),"")</f>
        <v/>
      </c>
      <c r="I27" s="30" t="str">
        <f>IFERROR(IF(OR(設定!$C$4="",設定!$C$4="混合"),IF($C27="","",IF($C27="男子",IF(INDEX(男子登録情報!$F:$F,MATCH($D27,男子登録情報!$B:$B,0))="","",INDEX(男子登録情報!$F:$F,MATCH($D27,男子登録情報!$B:$B,0))),IF(INDEX(女子登録情報!$F:$F,MATCH($D27,女子登録情報!$B:$B,0))="","",INDEX(女子登録情報!$F:$F,MATCH($D27,女子登録情報!$B:$B,0))))),IF(設定!$C$4="男子",IF(INDEX(男子登録情報!$F:$F,MATCH($D27,男子登録情報!$B:$B,0))="","",INDEX(男子登録情報!$F:$F,MATCH($D27,男子登録情報!$B:$B,0))),IF(設定!$C$4="女子",IF(INDEX(女子登録情報!$F:$F,MATCH($D27,女子登録情報!$B:$B,0))="","",INDEX(女子登録情報!$F:$F,MATCH($D27,女子登録情報!$B:$B,0)))))),"")</f>
        <v/>
      </c>
      <c r="J27" s="30" t="str">
        <f>IFERROR(IF(OR(設定!$C$4="",設定!$C$4="混合"),IF($C27="","",IF($C27="男子",IF(INDEX(男子登録情報!$M:$M,MATCH($D27,男子登録情報!$B:$B,0))="","",INDEX(男子登録情報!$M:$M,MATCH($D27,男子登録情報!$B:$B,0))),IF(INDEX(女子登録情報!$M:$M,MATCH($D27,女子登録情報!$B:$B,0))="","",INDEX(女子登録情報!$M:$M,MATCH($D27,女子登録情報!$B:$B,0))))),IF(設定!$C$4="男子",IF(INDEX(男子登録情報!$M:$M,MATCH($D27,男子登録情報!$B:$B,0))="","",INDEX(男子登録情報!$M:$M,MATCH($D27,男子登録情報!$B:$B,0))),IF(設定!$C$4="女子",IF(INDEX(女子登録情報!$M:$M,MATCH($D27,女子登録情報!$B:$B,0))="","",INDEX(女子登録情報!$M:$M,MATCH($D27,女子登録情報!$B:$B,0)))))),"")</f>
        <v/>
      </c>
      <c r="K27" s="35"/>
      <c r="L27" s="41" t="str">
        <f t="shared" si="0"/>
        <v/>
      </c>
      <c r="M27" s="44"/>
      <c r="N27" s="41" t="str">
        <f t="shared" si="1"/>
        <v/>
      </c>
      <c r="O27" s="47"/>
      <c r="P27" s="35"/>
      <c r="Q27" s="41" t="str">
        <f t="shared" si="2"/>
        <v/>
      </c>
      <c r="R27" s="44"/>
      <c r="S27" s="41" t="str">
        <f t="shared" si="3"/>
        <v/>
      </c>
      <c r="T27" s="47"/>
      <c r="U27" s="34"/>
      <c r="V27" s="35"/>
      <c r="W27" s="41" t="str">
        <f t="shared" si="4"/>
        <v/>
      </c>
      <c r="X27" s="44"/>
      <c r="Y27" s="41" t="str">
        <f t="shared" si="5"/>
        <v/>
      </c>
      <c r="Z27" s="44"/>
      <c r="AA27" s="41" t="str">
        <f t="shared" si="6"/>
        <v/>
      </c>
      <c r="AB27" s="50"/>
    </row>
    <row r="28" spans="2:28" ht="18" customHeight="1" x14ac:dyDescent="0.45">
      <c r="B28" s="15">
        <v>18</v>
      </c>
      <c r="C28" s="34"/>
      <c r="D28" s="34"/>
      <c r="E28" s="30" t="str">
        <f>IFERROR(IF(OR(設定!$C$4="",設定!$C$4="混合"),IF($C28="","",IF($C28="男子",IF(INDEX(男子登録情報!$C:$C,MATCH($D28,男子登録情報!$B:$B,0))="","",INDEX(男子登録情報!$C:$C,MATCH($D28,男子登録情報!$B:$B,0))),IF(INDEX(女子登録情報!$C:$C,MATCH($D28,女子登録情報!$B:$B,0))="","",INDEX(女子登録情報!$C:$C,MATCH($D28,女子登録情報!$B:$B,0))))),IF(設定!$C$4="男子",IF(INDEX(男子登録情報!$C:$C,MATCH($D28,男子登録情報!$B:$B,0))="","",INDEX(男子登録情報!$C:$C,MATCH($D28,男子登録情報!$B:$B,0))),IF(設定!$C$4="女子",IF(INDEX(女子登録情報!$C:$C,MATCH($D28,女子登録情報!$B:$B,0))="","",INDEX(女子登録情報!$C:$C,MATCH($D28,女子登録情報!$B:$B,0)))))),"")</f>
        <v/>
      </c>
      <c r="F28" s="30" t="str">
        <f>IFERROR(IF(OR(設定!$C$4="",設定!$C$4="混合"),IF($C28="","",IF($C28="男子",IF(INDEX(男子登録情報!$D:$D,MATCH($D28,男子登録情報!$B:$B,0))="","",INDEX(男子登録情報!$D:$D,MATCH($D28,男子登録情報!$B:$B,0))),IF(INDEX(女子登録情報!$D:$D,MATCH($D28,女子登録情報!$B:$B,0))="","",INDEX(女子登録情報!$D:$D,MATCH($D28,女子登録情報!$B:$B,0))))),IF(設定!$C$4="男子",IF(INDEX(男子登録情報!$D:$D,MATCH($D28,男子登録情報!$B:$B,0))="","",INDEX(男子登録情報!$D:$D,MATCH($D28,男子登録情報!$B:$B,0))),IF(設定!$C$4="女子",IF(INDEX(女子登録情報!$D:$D,MATCH($D28,女子登録情報!$B:$B,0))="","",INDEX(女子登録情報!$D:$D,MATCH($D28,女子登録情報!$B:$B,0)))))),"")</f>
        <v/>
      </c>
      <c r="G28" s="30" t="str">
        <f>IFERROR(IF(OR(設定!$C$4="",設定!$C$4="混合"),IF($C28="","",IF($C28="男子",IF(INDEX(男子登録情報!$E:$E,MATCH($D28,男子登録情報!$B:$B,0))="","",INDEX(男子登録情報!$E:$E,MATCH($D28,男子登録情報!$B:$B,0))),IF(INDEX(女子登録情報!$E:$E,MATCH($D28,女子登録情報!$B:$B,0))="","",INDEX(女子登録情報!$E:$E,MATCH($D28,女子登録情報!$B:$B,0))))),IF(設定!$C$4="男子",IF(INDEX(男子登録情報!$E:$E,MATCH($D28,男子登録情報!$B:$B,0))="","",INDEX(男子登録情報!$E:$E,MATCH($D28,男子登録情報!$B:$B,0))),IF(設定!$C$4="女子",IF(INDEX(女子登録情報!$E:$E,MATCH($D28,女子登録情報!$B:$B,0))="","",INDEX(女子登録情報!$E:$E,MATCH($D28,女子登録情報!$B:$B,0)))))),"")</f>
        <v/>
      </c>
      <c r="H28" s="30" t="str">
        <f>IFERROR(IF(OR(設定!$C$4="",設定!$C$4="混合"),IF($C28="","",IF($C28="男子",IF(INDEX(男子登録情報!$A:$A,MATCH($D28,男子登録情報!$B:$B,0))="","",INDEX(男子登録情報!$A:$A,MATCH($D28,男子登録情報!$B:$B,0))),IF(INDEX(女子登録情報!$A:$A,MATCH($D28,女子登録情報!$B:$B,0))="","",INDEX(女子登録情報!$A:$A,MATCH($D28,女子登録情報!$B:$B,0))))),IF(設定!$C$4="男子",IF(INDEX(男子登録情報!$A:$A,MATCH($D28,男子登録情報!$B:$B,0))="","",INDEX(男子登録情報!$A:$A,MATCH($D28,男子登録情報!$B:$B,0))),IF(設定!$C$4="女子",IF(INDEX(女子登録情報!$A:$A,MATCH($D28,女子登録情報!$B:$B,0))="","",INDEX(女子登録情報!$A:$A,MATCH($D28,女子登録情報!$B:$B,0)))))),"")</f>
        <v/>
      </c>
      <c r="I28" s="30" t="str">
        <f>IFERROR(IF(OR(設定!$C$4="",設定!$C$4="混合"),IF($C28="","",IF($C28="男子",IF(INDEX(男子登録情報!$F:$F,MATCH($D28,男子登録情報!$B:$B,0))="","",INDEX(男子登録情報!$F:$F,MATCH($D28,男子登録情報!$B:$B,0))),IF(INDEX(女子登録情報!$F:$F,MATCH($D28,女子登録情報!$B:$B,0))="","",INDEX(女子登録情報!$F:$F,MATCH($D28,女子登録情報!$B:$B,0))))),IF(設定!$C$4="男子",IF(INDEX(男子登録情報!$F:$F,MATCH($D28,男子登録情報!$B:$B,0))="","",INDEX(男子登録情報!$F:$F,MATCH($D28,男子登録情報!$B:$B,0))),IF(設定!$C$4="女子",IF(INDEX(女子登録情報!$F:$F,MATCH($D28,女子登録情報!$B:$B,0))="","",INDEX(女子登録情報!$F:$F,MATCH($D28,女子登録情報!$B:$B,0)))))),"")</f>
        <v/>
      </c>
      <c r="J28" s="30" t="str">
        <f>IFERROR(IF(OR(設定!$C$4="",設定!$C$4="混合"),IF($C28="","",IF($C28="男子",IF(INDEX(男子登録情報!$M:$M,MATCH($D28,男子登録情報!$B:$B,0))="","",INDEX(男子登録情報!$M:$M,MATCH($D28,男子登録情報!$B:$B,0))),IF(INDEX(女子登録情報!$M:$M,MATCH($D28,女子登録情報!$B:$B,0))="","",INDEX(女子登録情報!$M:$M,MATCH($D28,女子登録情報!$B:$B,0))))),IF(設定!$C$4="男子",IF(INDEX(男子登録情報!$M:$M,MATCH($D28,男子登録情報!$B:$B,0))="","",INDEX(男子登録情報!$M:$M,MATCH($D28,男子登録情報!$B:$B,0))),IF(設定!$C$4="女子",IF(INDEX(女子登録情報!$M:$M,MATCH($D28,女子登録情報!$B:$B,0))="","",INDEX(女子登録情報!$M:$M,MATCH($D28,女子登録情報!$B:$B,0)))))),"")</f>
        <v/>
      </c>
      <c r="K28" s="35"/>
      <c r="L28" s="41" t="str">
        <f t="shared" si="0"/>
        <v/>
      </c>
      <c r="M28" s="44"/>
      <c r="N28" s="41" t="str">
        <f t="shared" si="1"/>
        <v/>
      </c>
      <c r="O28" s="47"/>
      <c r="P28" s="35"/>
      <c r="Q28" s="41" t="str">
        <f t="shared" si="2"/>
        <v/>
      </c>
      <c r="R28" s="44"/>
      <c r="S28" s="41" t="str">
        <f t="shared" si="3"/>
        <v/>
      </c>
      <c r="T28" s="47"/>
      <c r="U28" s="34"/>
      <c r="V28" s="35"/>
      <c r="W28" s="41" t="str">
        <f t="shared" si="4"/>
        <v/>
      </c>
      <c r="X28" s="44"/>
      <c r="Y28" s="41" t="str">
        <f t="shared" si="5"/>
        <v/>
      </c>
      <c r="Z28" s="44"/>
      <c r="AA28" s="41" t="str">
        <f t="shared" si="6"/>
        <v/>
      </c>
      <c r="AB28" s="50"/>
    </row>
    <row r="29" spans="2:28" ht="18" customHeight="1" x14ac:dyDescent="0.45">
      <c r="B29" s="15">
        <v>19</v>
      </c>
      <c r="C29" s="34"/>
      <c r="D29" s="34"/>
      <c r="E29" s="30" t="str">
        <f>IFERROR(IF(OR(設定!$C$4="",設定!$C$4="混合"),IF($C29="","",IF($C29="男子",IF(INDEX(男子登録情報!$C:$C,MATCH($D29,男子登録情報!$B:$B,0))="","",INDEX(男子登録情報!$C:$C,MATCH($D29,男子登録情報!$B:$B,0))),IF(INDEX(女子登録情報!$C:$C,MATCH($D29,女子登録情報!$B:$B,0))="","",INDEX(女子登録情報!$C:$C,MATCH($D29,女子登録情報!$B:$B,0))))),IF(設定!$C$4="男子",IF(INDEX(男子登録情報!$C:$C,MATCH($D29,男子登録情報!$B:$B,0))="","",INDEX(男子登録情報!$C:$C,MATCH($D29,男子登録情報!$B:$B,0))),IF(設定!$C$4="女子",IF(INDEX(女子登録情報!$C:$C,MATCH($D29,女子登録情報!$B:$B,0))="","",INDEX(女子登録情報!$C:$C,MATCH($D29,女子登録情報!$B:$B,0)))))),"")</f>
        <v/>
      </c>
      <c r="F29" s="30" t="str">
        <f>IFERROR(IF(OR(設定!$C$4="",設定!$C$4="混合"),IF($C29="","",IF($C29="男子",IF(INDEX(男子登録情報!$D:$D,MATCH($D29,男子登録情報!$B:$B,0))="","",INDEX(男子登録情報!$D:$D,MATCH($D29,男子登録情報!$B:$B,0))),IF(INDEX(女子登録情報!$D:$D,MATCH($D29,女子登録情報!$B:$B,0))="","",INDEX(女子登録情報!$D:$D,MATCH($D29,女子登録情報!$B:$B,0))))),IF(設定!$C$4="男子",IF(INDEX(男子登録情報!$D:$D,MATCH($D29,男子登録情報!$B:$B,0))="","",INDEX(男子登録情報!$D:$D,MATCH($D29,男子登録情報!$B:$B,0))),IF(設定!$C$4="女子",IF(INDEX(女子登録情報!$D:$D,MATCH($D29,女子登録情報!$B:$B,0))="","",INDEX(女子登録情報!$D:$D,MATCH($D29,女子登録情報!$B:$B,0)))))),"")</f>
        <v/>
      </c>
      <c r="G29" s="30" t="str">
        <f>IFERROR(IF(OR(設定!$C$4="",設定!$C$4="混合"),IF($C29="","",IF($C29="男子",IF(INDEX(男子登録情報!$E:$E,MATCH($D29,男子登録情報!$B:$B,0))="","",INDEX(男子登録情報!$E:$E,MATCH($D29,男子登録情報!$B:$B,0))),IF(INDEX(女子登録情報!$E:$E,MATCH($D29,女子登録情報!$B:$B,0))="","",INDEX(女子登録情報!$E:$E,MATCH($D29,女子登録情報!$B:$B,0))))),IF(設定!$C$4="男子",IF(INDEX(男子登録情報!$E:$E,MATCH($D29,男子登録情報!$B:$B,0))="","",INDEX(男子登録情報!$E:$E,MATCH($D29,男子登録情報!$B:$B,0))),IF(設定!$C$4="女子",IF(INDEX(女子登録情報!$E:$E,MATCH($D29,女子登録情報!$B:$B,0))="","",INDEX(女子登録情報!$E:$E,MATCH($D29,女子登録情報!$B:$B,0)))))),"")</f>
        <v/>
      </c>
      <c r="H29" s="30" t="str">
        <f>IFERROR(IF(OR(設定!$C$4="",設定!$C$4="混合"),IF($C29="","",IF($C29="男子",IF(INDEX(男子登録情報!$A:$A,MATCH($D29,男子登録情報!$B:$B,0))="","",INDEX(男子登録情報!$A:$A,MATCH($D29,男子登録情報!$B:$B,0))),IF(INDEX(女子登録情報!$A:$A,MATCH($D29,女子登録情報!$B:$B,0))="","",INDEX(女子登録情報!$A:$A,MATCH($D29,女子登録情報!$B:$B,0))))),IF(設定!$C$4="男子",IF(INDEX(男子登録情報!$A:$A,MATCH($D29,男子登録情報!$B:$B,0))="","",INDEX(男子登録情報!$A:$A,MATCH($D29,男子登録情報!$B:$B,0))),IF(設定!$C$4="女子",IF(INDEX(女子登録情報!$A:$A,MATCH($D29,女子登録情報!$B:$B,0))="","",INDEX(女子登録情報!$A:$A,MATCH($D29,女子登録情報!$B:$B,0)))))),"")</f>
        <v/>
      </c>
      <c r="I29" s="30" t="str">
        <f>IFERROR(IF(OR(設定!$C$4="",設定!$C$4="混合"),IF($C29="","",IF($C29="男子",IF(INDEX(男子登録情報!$F:$F,MATCH($D29,男子登録情報!$B:$B,0))="","",INDEX(男子登録情報!$F:$F,MATCH($D29,男子登録情報!$B:$B,0))),IF(INDEX(女子登録情報!$F:$F,MATCH($D29,女子登録情報!$B:$B,0))="","",INDEX(女子登録情報!$F:$F,MATCH($D29,女子登録情報!$B:$B,0))))),IF(設定!$C$4="男子",IF(INDEX(男子登録情報!$F:$F,MATCH($D29,男子登録情報!$B:$B,0))="","",INDEX(男子登録情報!$F:$F,MATCH($D29,男子登録情報!$B:$B,0))),IF(設定!$C$4="女子",IF(INDEX(女子登録情報!$F:$F,MATCH($D29,女子登録情報!$B:$B,0))="","",INDEX(女子登録情報!$F:$F,MATCH($D29,女子登録情報!$B:$B,0)))))),"")</f>
        <v/>
      </c>
      <c r="J29" s="30" t="str">
        <f>IFERROR(IF(OR(設定!$C$4="",設定!$C$4="混合"),IF($C29="","",IF($C29="男子",IF(INDEX(男子登録情報!$M:$M,MATCH($D29,男子登録情報!$B:$B,0))="","",INDEX(男子登録情報!$M:$M,MATCH($D29,男子登録情報!$B:$B,0))),IF(INDEX(女子登録情報!$M:$M,MATCH($D29,女子登録情報!$B:$B,0))="","",INDEX(女子登録情報!$M:$M,MATCH($D29,女子登録情報!$B:$B,0))))),IF(設定!$C$4="男子",IF(INDEX(男子登録情報!$M:$M,MATCH($D29,男子登録情報!$B:$B,0))="","",INDEX(男子登録情報!$M:$M,MATCH($D29,男子登録情報!$B:$B,0))),IF(設定!$C$4="女子",IF(INDEX(女子登録情報!$M:$M,MATCH($D29,女子登録情報!$B:$B,0))="","",INDEX(女子登録情報!$M:$M,MATCH($D29,女子登録情報!$B:$B,0)))))),"")</f>
        <v/>
      </c>
      <c r="K29" s="35"/>
      <c r="L29" s="41" t="str">
        <f t="shared" si="0"/>
        <v/>
      </c>
      <c r="M29" s="44"/>
      <c r="N29" s="41" t="str">
        <f t="shared" si="1"/>
        <v/>
      </c>
      <c r="O29" s="47"/>
      <c r="P29" s="35"/>
      <c r="Q29" s="41" t="str">
        <f t="shared" si="2"/>
        <v/>
      </c>
      <c r="R29" s="44"/>
      <c r="S29" s="41" t="str">
        <f t="shared" si="3"/>
        <v/>
      </c>
      <c r="T29" s="47"/>
      <c r="U29" s="34"/>
      <c r="V29" s="35"/>
      <c r="W29" s="41" t="str">
        <f t="shared" si="4"/>
        <v/>
      </c>
      <c r="X29" s="44"/>
      <c r="Y29" s="41" t="str">
        <f t="shared" si="5"/>
        <v/>
      </c>
      <c r="Z29" s="44"/>
      <c r="AA29" s="41" t="str">
        <f t="shared" si="6"/>
        <v/>
      </c>
      <c r="AB29" s="50"/>
    </row>
    <row r="30" spans="2:28" ht="18" customHeight="1" thickBot="1" x14ac:dyDescent="0.5">
      <c r="B30" s="16">
        <v>20</v>
      </c>
      <c r="C30" s="36"/>
      <c r="D30" s="36"/>
      <c r="E30" s="31" t="str">
        <f>IFERROR(IF(OR(設定!$C$4="",設定!$C$4="混合"),IF($C30="","",IF($C30="男子",IF(INDEX(男子登録情報!$C:$C,MATCH($D30,男子登録情報!$B:$B,0))="","",INDEX(男子登録情報!$C:$C,MATCH($D30,男子登録情報!$B:$B,0))),IF(INDEX(女子登録情報!$C:$C,MATCH($D30,女子登録情報!$B:$B,0))="","",INDEX(女子登録情報!$C:$C,MATCH($D30,女子登録情報!$B:$B,0))))),IF(設定!$C$4="男子",IF(INDEX(男子登録情報!$C:$C,MATCH($D30,男子登録情報!$B:$B,0))="","",INDEX(男子登録情報!$C:$C,MATCH($D30,男子登録情報!$B:$B,0))),IF(設定!$C$4="女子",IF(INDEX(女子登録情報!$C:$C,MATCH($D30,女子登録情報!$B:$B,0))="","",INDEX(女子登録情報!$C:$C,MATCH($D30,女子登録情報!$B:$B,0)))))),"")</f>
        <v/>
      </c>
      <c r="F30" s="31" t="str">
        <f>IFERROR(IF(OR(設定!$C$4="",設定!$C$4="混合"),IF($C30="","",IF($C30="男子",IF(INDEX(男子登録情報!$D:$D,MATCH($D30,男子登録情報!$B:$B,0))="","",INDEX(男子登録情報!$D:$D,MATCH($D30,男子登録情報!$B:$B,0))),IF(INDEX(女子登録情報!$D:$D,MATCH($D30,女子登録情報!$B:$B,0))="","",INDEX(女子登録情報!$D:$D,MATCH($D30,女子登録情報!$B:$B,0))))),IF(設定!$C$4="男子",IF(INDEX(男子登録情報!$D:$D,MATCH($D30,男子登録情報!$B:$B,0))="","",INDEX(男子登録情報!$D:$D,MATCH($D30,男子登録情報!$B:$B,0))),IF(設定!$C$4="女子",IF(INDEX(女子登録情報!$D:$D,MATCH($D30,女子登録情報!$B:$B,0))="","",INDEX(女子登録情報!$D:$D,MATCH($D30,女子登録情報!$B:$B,0)))))),"")</f>
        <v/>
      </c>
      <c r="G30" s="31" t="str">
        <f>IFERROR(IF(OR(設定!$C$4="",設定!$C$4="混合"),IF($C30="","",IF($C30="男子",IF(INDEX(男子登録情報!$E:$E,MATCH($D30,男子登録情報!$B:$B,0))="","",INDEX(男子登録情報!$E:$E,MATCH($D30,男子登録情報!$B:$B,0))),IF(INDEX(女子登録情報!$E:$E,MATCH($D30,女子登録情報!$B:$B,0))="","",INDEX(女子登録情報!$E:$E,MATCH($D30,女子登録情報!$B:$B,0))))),IF(設定!$C$4="男子",IF(INDEX(男子登録情報!$E:$E,MATCH($D30,男子登録情報!$B:$B,0))="","",INDEX(男子登録情報!$E:$E,MATCH($D30,男子登録情報!$B:$B,0))),IF(設定!$C$4="女子",IF(INDEX(女子登録情報!$E:$E,MATCH($D30,女子登録情報!$B:$B,0))="","",INDEX(女子登録情報!$E:$E,MATCH($D30,女子登録情報!$B:$B,0)))))),"")</f>
        <v/>
      </c>
      <c r="H30" s="31" t="str">
        <f>IFERROR(IF(OR(設定!$C$4="",設定!$C$4="混合"),IF($C30="","",IF($C30="男子",IF(INDEX(男子登録情報!$A:$A,MATCH($D30,男子登録情報!$B:$B,0))="","",INDEX(男子登録情報!$A:$A,MATCH($D30,男子登録情報!$B:$B,0))),IF(INDEX(女子登録情報!$A:$A,MATCH($D30,女子登録情報!$B:$B,0))="","",INDEX(女子登録情報!$A:$A,MATCH($D30,女子登録情報!$B:$B,0))))),IF(設定!$C$4="男子",IF(INDEX(男子登録情報!$A:$A,MATCH($D30,男子登録情報!$B:$B,0))="","",INDEX(男子登録情報!$A:$A,MATCH($D30,男子登録情報!$B:$B,0))),IF(設定!$C$4="女子",IF(INDEX(女子登録情報!$A:$A,MATCH($D30,女子登録情報!$B:$B,0))="","",INDEX(女子登録情報!$A:$A,MATCH($D30,女子登録情報!$B:$B,0)))))),"")</f>
        <v/>
      </c>
      <c r="I30" s="31" t="str">
        <f>IFERROR(IF(OR(設定!$C$4="",設定!$C$4="混合"),IF($C30="","",IF($C30="男子",IF(INDEX(男子登録情報!$F:$F,MATCH($D30,男子登録情報!$B:$B,0))="","",INDEX(男子登録情報!$F:$F,MATCH($D30,男子登録情報!$B:$B,0))),IF(INDEX(女子登録情報!$F:$F,MATCH($D30,女子登録情報!$B:$B,0))="","",INDEX(女子登録情報!$F:$F,MATCH($D30,女子登録情報!$B:$B,0))))),IF(設定!$C$4="男子",IF(INDEX(男子登録情報!$F:$F,MATCH($D30,男子登録情報!$B:$B,0))="","",INDEX(男子登録情報!$F:$F,MATCH($D30,男子登録情報!$B:$B,0))),IF(設定!$C$4="女子",IF(INDEX(女子登録情報!$F:$F,MATCH($D30,女子登録情報!$B:$B,0))="","",INDEX(女子登録情報!$F:$F,MATCH($D30,女子登録情報!$B:$B,0)))))),"")</f>
        <v/>
      </c>
      <c r="J30" s="31" t="str">
        <f>IFERROR(IF(OR(設定!$C$4="",設定!$C$4="混合"),IF($C30="","",IF($C30="男子",IF(INDEX(男子登録情報!$M:$M,MATCH($D30,男子登録情報!$B:$B,0))="","",INDEX(男子登録情報!$M:$M,MATCH($D30,男子登録情報!$B:$B,0))),IF(INDEX(女子登録情報!$M:$M,MATCH($D30,女子登録情報!$B:$B,0))="","",INDEX(女子登録情報!$M:$M,MATCH($D30,女子登録情報!$B:$B,0))))),IF(設定!$C$4="男子",IF(INDEX(男子登録情報!$M:$M,MATCH($D30,男子登録情報!$B:$B,0))="","",INDEX(男子登録情報!$M:$M,MATCH($D30,男子登録情報!$B:$B,0))),IF(設定!$C$4="女子",IF(INDEX(女子登録情報!$M:$M,MATCH($D30,女子登録情報!$B:$B,0))="","",INDEX(女子登録情報!$M:$M,MATCH($D30,女子登録情報!$B:$B,0)))))),"")</f>
        <v/>
      </c>
      <c r="K30" s="37"/>
      <c r="L30" s="42" t="str">
        <f t="shared" si="0"/>
        <v/>
      </c>
      <c r="M30" s="45"/>
      <c r="N30" s="42" t="str">
        <f t="shared" si="1"/>
        <v/>
      </c>
      <c r="O30" s="48"/>
      <c r="P30" s="37"/>
      <c r="Q30" s="42" t="str">
        <f t="shared" si="2"/>
        <v/>
      </c>
      <c r="R30" s="45"/>
      <c r="S30" s="42" t="str">
        <f t="shared" si="3"/>
        <v/>
      </c>
      <c r="T30" s="48"/>
      <c r="U30" s="36"/>
      <c r="V30" s="37"/>
      <c r="W30" s="42" t="str">
        <f t="shared" si="4"/>
        <v/>
      </c>
      <c r="X30" s="45"/>
      <c r="Y30" s="42" t="str">
        <f t="shared" si="5"/>
        <v/>
      </c>
      <c r="Z30" s="45"/>
      <c r="AA30" s="42" t="str">
        <f t="shared" si="6"/>
        <v/>
      </c>
      <c r="AB30" s="51"/>
    </row>
    <row r="31" spans="2:28" ht="18" customHeight="1" x14ac:dyDescent="0.45"/>
  </sheetData>
  <sheetProtection sheet="1" objects="1" scenarios="1" selectLockedCells="1"/>
  <mergeCells count="34">
    <mergeCell ref="B1:AB1"/>
    <mergeCell ref="P3:AB3"/>
    <mergeCell ref="P4:AB4"/>
    <mergeCell ref="P5:U5"/>
    <mergeCell ref="P6:U6"/>
    <mergeCell ref="V5:Y5"/>
    <mergeCell ref="V6:Y6"/>
    <mergeCell ref="Z6:AB6"/>
    <mergeCell ref="Z5:AB5"/>
    <mergeCell ref="H4:L4"/>
    <mergeCell ref="H5:J5"/>
    <mergeCell ref="H6:J6"/>
    <mergeCell ref="B5:G5"/>
    <mergeCell ref="B6:G6"/>
    <mergeCell ref="M4:O4"/>
    <mergeCell ref="K6:O6"/>
    <mergeCell ref="V10:AB10"/>
    <mergeCell ref="U9:AB9"/>
    <mergeCell ref="K8:AB8"/>
    <mergeCell ref="B8:B10"/>
    <mergeCell ref="D8:D10"/>
    <mergeCell ref="E8:E10"/>
    <mergeCell ref="F8:F10"/>
    <mergeCell ref="G8:G10"/>
    <mergeCell ref="C8:C10"/>
    <mergeCell ref="H8:H10"/>
    <mergeCell ref="I8:I10"/>
    <mergeCell ref="J8:J10"/>
    <mergeCell ref="P9:T10"/>
    <mergeCell ref="B4:G4"/>
    <mergeCell ref="B3:G3"/>
    <mergeCell ref="K9:O10"/>
    <mergeCell ref="H3:O3"/>
    <mergeCell ref="K5:O5"/>
  </mergeCells>
  <phoneticPr fontId="5"/>
  <conditionalFormatting sqref="B6:U6 C11:D30 K11:AB30">
    <cfRule type="notContainsBlanks" dxfId="16" priority="1">
      <formula>LEN(TRIM(B6))&gt;0</formula>
    </cfRule>
  </conditionalFormatting>
  <conditionalFormatting sqref="K11:K30 M11:M30 O11:O30">
    <cfRule type="expression" dxfId="8" priority="8">
      <formula>AND($K$9&lt;&gt;"",$E11&lt;&gt;"")</formula>
    </cfRule>
  </conditionalFormatting>
  <conditionalFormatting sqref="P11:P30 R11:R30 T11:T30">
    <cfRule type="expression" dxfId="6" priority="7">
      <formula>AND($P$9&lt;&gt;"",$E11&lt;&gt;"")</formula>
    </cfRule>
  </conditionalFormatting>
  <conditionalFormatting sqref="V11:V30 X11:X30 Z11:Z30">
    <cfRule type="expression" dxfId="3" priority="5">
      <formula>AND($U11&lt;&gt;"",$E11&lt;&gt;"",$W11="時間")</formula>
    </cfRule>
  </conditionalFormatting>
  <conditionalFormatting sqref="V11:V30">
    <cfRule type="expression" dxfId="2" priority="2">
      <formula>AND($U11="10000mW",$E11&lt;&gt;"",$AB11&lt;&gt;"")</formula>
    </cfRule>
  </conditionalFormatting>
  <conditionalFormatting sqref="X11:X30 Z11:Z30 AB11:AB30">
    <cfRule type="expression" dxfId="1" priority="3">
      <formula>AND($U11&lt;&gt;"",$E11&lt;&gt;"",$W11="")</formula>
    </cfRule>
  </conditionalFormatting>
  <conditionalFormatting sqref="AB11:AB30">
    <cfRule type="expression" dxfId="0" priority="4">
      <formula>AND($U11="10000mW",$E11&lt;&gt;"")</formula>
    </cfRule>
  </conditionalFormatting>
  <dataValidations count="6">
    <dataValidation type="whole" imeMode="disabled" allowBlank="1" showInputMessage="1" showErrorMessage="1" errorTitle="入力エラー" error="正しい記録を入力してください" sqref="K11:K30 M11:M30 P11:P30 R11:R30 Z11:Z30 X11:X30" xr:uid="{F1938B93-ED57-4B8F-9BD1-05209E01B21B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O11:O30 T11:T30 V11:V30 AB11:AB30" xr:uid="{AB92FD34-8A75-4FDB-9AC5-7D3F95902061}">
      <formula1>0</formula1>
      <formula2>99</formula2>
    </dataValidation>
    <dataValidation type="list" imeMode="disabled" allowBlank="1" showInputMessage="1" showErrorMessage="1" errorTitle="入力エラー" error="リストから正しい種目を選択してください" sqref="U11:U30" xr:uid="{C44DF10F-EB6A-4981-8AD3-F5413B593020}">
      <formula1>_340_種目3</formula1>
    </dataValidation>
    <dataValidation type="list" imeMode="disabled" allowBlank="1" showInputMessage="1" showErrorMessage="1" errorTitle="入力エラー" error="リストから正しい性別を選択してください" sqref="C11:C30" xr:uid="{1F541B68-0870-443E-AD28-C4EDED16711C}">
      <formula1>_330_性別選択</formula1>
    </dataValidation>
    <dataValidation type="list" imeMode="disabled" allowBlank="1" showInputMessage="1" showErrorMessage="1" errorTitle="入力エラー" error="リストから正しいチーム属性を選択してください" sqref="K6:O6" xr:uid="{8A42D4A5-4175-4F92-912C-21DD30DC6F9D}">
      <formula1>_320_チーム属性</formula1>
    </dataValidation>
    <dataValidation imeMode="hiragana" allowBlank="1" showInputMessage="1" showErrorMessage="1" sqref="B6:G6 H6:J6 P6:U6" xr:uid="{EAEA9CB9-9CAF-441A-91C8-487175DE457A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landscape" verticalDpi="0" r:id="rId1"/>
  <headerFooter>
    <oddHeader>&amp;R&amp;D &amp;T</oddHeader>
    <oddFooter>&amp;C関西学生陸上競技連盟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0F25A9-9FE2-469D-9AD9-98A1CA21DC61}">
            <xm:f>設定!$I$12&lt;&gt;""</xm:f>
            <x14:dxf>
              <fill>
                <patternFill>
                  <bgColor rgb="FFCCFFCC"/>
                </patternFill>
              </fill>
            </x14:dxf>
          </x14:cfRule>
          <xm:sqref>B6:J6</xm:sqref>
        </x14:conditionalFormatting>
        <x14:conditionalFormatting xmlns:xm="http://schemas.microsoft.com/office/excel/2006/main">
          <x14:cfRule type="expression" priority="16" id="{2C65B3B6-B979-4889-A2B1-1B2F20249EA2}">
            <xm:f>設定!$C$4="混合"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17" id="{C785BAE5-9106-4E51-8916-BD2DA98FFBD9}">
            <xm:f>設定!$C$4="女子"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18" id="{8C4CAC45-B5B4-46B2-A7F8-14B57C092D19}">
            <xm:f>設定!$C$4="男子"</xm:f>
            <x14:dxf>
              <fill>
                <patternFill>
                  <bgColor theme="8" tint="0.79998168889431442"/>
                </patternFill>
              </fill>
            </x14:dxf>
          </x14:cfRule>
          <xm:sqref>B1:AB1</xm:sqref>
        </x14:conditionalFormatting>
        <x14:conditionalFormatting xmlns:xm="http://schemas.microsoft.com/office/excel/2006/main">
          <x14:cfRule type="expression" priority="12" id="{451D524B-E2F7-4784-A107-FE8DF0AEDA4C}">
            <xm:f>OR(設定!$C$4="",設定!$C$4="混合")</xm:f>
            <x14:dxf>
              <fill>
                <patternFill>
                  <bgColor rgb="FFCCFFCC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0" id="{DF6A7E7E-EFEF-4C84-BC65-3D7E8DE7541A}">
            <xm:f>AND(OR(設定!$C$4="",設定!$C$4="混合"),$D11&lt;&gt;"")</xm:f>
            <x14:dxf>
              <fill>
                <patternFill>
                  <bgColor rgb="FFCCFFCC"/>
                </patternFill>
              </fill>
            </x14:dxf>
          </x14:cfRule>
          <xm:sqref>C12:C30</xm:sqref>
        </x14:conditionalFormatting>
        <x14:conditionalFormatting xmlns:xm="http://schemas.microsoft.com/office/excel/2006/main">
          <x14:cfRule type="expression" priority="11" id="{4EF22FD1-0B5F-498D-9DB2-813A1817F0D6}">
            <xm:f>OR(設定!$C$4="男子",設定!$C$4="女子",AND(OR(設定!$C$4="",設定!$C$4="混合"),$C$11&lt;&gt;""))</xm:f>
            <x14:dxf>
              <fill>
                <patternFill>
                  <bgColor rgb="FFCCFFCC"/>
                </patternFill>
              </fill>
            </x14:dxf>
          </x14:cfRule>
          <xm:sqref>D11</xm:sqref>
        </x14:conditionalFormatting>
        <x14:conditionalFormatting xmlns:xm="http://schemas.microsoft.com/office/excel/2006/main">
          <x14:cfRule type="expression" priority="9" id="{FF0EE936-A4BA-4EB8-817B-DF1CD27DCE67}">
            <xm:f>OR(AND(OR(設定!$C$4="男子",設定!$C$4="女子"),$D11&lt;&gt;""),AND(OR(設定!$C$4="",設定!$C$4="混合"),$C12&lt;&gt;""))</xm:f>
            <x14:dxf>
              <fill>
                <patternFill>
                  <bgColor rgb="FFCCFFCC"/>
                </patternFill>
              </fill>
            </x14:dxf>
          </x14:cfRule>
          <xm:sqref>D12:D30</xm:sqref>
        </x14:conditionalFormatting>
        <x14:conditionalFormatting xmlns:xm="http://schemas.microsoft.com/office/excel/2006/main">
          <x14:cfRule type="expression" priority="14" id="{CE2D12D6-1129-49F5-871F-5C927D407CCD}">
            <xm:f>設定!$I$13&lt;&gt;""</xm:f>
            <x14:dxf>
              <fill>
                <patternFill>
                  <bgColor rgb="FFCCFFCC"/>
                </patternFill>
              </fill>
            </x14:dxf>
          </x14:cfRule>
          <xm:sqref>K6:O6</xm:sqref>
        </x14:conditionalFormatting>
        <x14:conditionalFormatting xmlns:xm="http://schemas.microsoft.com/office/excel/2006/main">
          <x14:cfRule type="expression" priority="13" id="{F09B76EA-11FF-4472-8D51-03DBD98BFCBE}">
            <xm:f>設定!$I$14&lt;&gt;""</xm:f>
            <x14:dxf>
              <fill>
                <patternFill>
                  <bgColor rgb="FFCCFFCC"/>
                </patternFill>
              </fill>
            </x14:dxf>
          </x14:cfRule>
          <xm:sqref>P6:U6</xm:sqref>
        </x14:conditionalFormatting>
        <x14:conditionalFormatting xmlns:xm="http://schemas.microsoft.com/office/excel/2006/main">
          <x14:cfRule type="expression" priority="6" id="{A481C02B-F444-425F-97EC-869D84FCD64E}">
            <xm:f>AND(11-COUNTBLANK(リスト!$P$2:$P$12)&gt;=1,$E11&lt;&gt;"")</xm:f>
            <x14:dxf>
              <fill>
                <patternFill>
                  <bgColor rgb="FFCCFFCC"/>
                </patternFill>
              </fill>
            </x14:dxf>
          </x14:cfRule>
          <xm:sqref>U11:U30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imeMode="disabled" operator="greaterThanOrEqual" allowBlank="1" showInputMessage="1" showErrorMessage="1" errorTitle="入力エラー" error="定められた人数以上入力されています" xr:uid="{DF2906CA-1D0C-4C59-8C65-BB2D31E94EAC}">
          <x14:formula1>
            <xm:f>COUNTA($D$11:$D$30)&lt;=設定!$H$4</xm:f>
          </x14:formula1>
          <xm:sqref>D11:D30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DBC1-4B78-40E0-9995-AB8D87D59BB6}">
  <sheetPr>
    <tabColor theme="9" tint="0.79998168889431442"/>
  </sheetPr>
  <dimension ref="A1:K7"/>
  <sheetViews>
    <sheetView zoomScaleNormal="100" workbookViewId="0">
      <selection activeCell="B3" sqref="B3:J6"/>
    </sheetView>
  </sheetViews>
  <sheetFormatPr defaultColWidth="0" defaultRowHeight="18" customHeight="1" zeroHeight="1" x14ac:dyDescent="0.45"/>
  <cols>
    <col min="1" max="1" width="3.09765625" customWidth="1"/>
    <col min="2" max="2" width="11.09765625" customWidth="1"/>
    <col min="3" max="10" width="10.796875" customWidth="1"/>
    <col min="11" max="11" width="3.09765625" customWidth="1"/>
    <col min="12" max="16384" width="8.69921875" hidden="1"/>
  </cols>
  <sheetData>
    <row r="1" spans="2:10" ht="18" customHeight="1" x14ac:dyDescent="0.45"/>
    <row r="2" spans="2:10" ht="18" customHeight="1" thickBot="1" x14ac:dyDescent="0.5">
      <c r="B2" s="12" t="s">
        <v>692</v>
      </c>
      <c r="I2" s="143" t="str">
        <f>"残り"&amp;ROUNDDOWN(200-LENB($B$3)/2,0)&amp;"文字"</f>
        <v>残り200文字</v>
      </c>
      <c r="J2" s="143"/>
    </row>
    <row r="3" spans="2:10" ht="18" customHeight="1" x14ac:dyDescent="0.45">
      <c r="B3" s="144"/>
      <c r="C3" s="145"/>
      <c r="D3" s="145"/>
      <c r="E3" s="145"/>
      <c r="F3" s="145"/>
      <c r="G3" s="145"/>
      <c r="H3" s="145"/>
      <c r="I3" s="145"/>
      <c r="J3" s="146"/>
    </row>
    <row r="4" spans="2:10" ht="18" customHeight="1" x14ac:dyDescent="0.45">
      <c r="B4" s="147"/>
      <c r="C4" s="148"/>
      <c r="D4" s="148"/>
      <c r="E4" s="148"/>
      <c r="F4" s="148"/>
      <c r="G4" s="148"/>
      <c r="H4" s="148"/>
      <c r="I4" s="148"/>
      <c r="J4" s="149"/>
    </row>
    <row r="5" spans="2:10" ht="18" customHeight="1" x14ac:dyDescent="0.45">
      <c r="B5" s="147"/>
      <c r="C5" s="148"/>
      <c r="D5" s="148"/>
      <c r="E5" s="148"/>
      <c r="F5" s="148"/>
      <c r="G5" s="148"/>
      <c r="H5" s="148"/>
      <c r="I5" s="148"/>
      <c r="J5" s="149"/>
    </row>
    <row r="6" spans="2:10" ht="18" customHeight="1" thickBot="1" x14ac:dyDescent="0.5">
      <c r="B6" s="150"/>
      <c r="C6" s="151"/>
      <c r="D6" s="151"/>
      <c r="E6" s="151"/>
      <c r="F6" s="151"/>
      <c r="G6" s="151"/>
      <c r="H6" s="151"/>
      <c r="I6" s="151"/>
      <c r="J6" s="152"/>
    </row>
    <row r="7" spans="2:10" ht="18" customHeight="1" x14ac:dyDescent="0.45"/>
  </sheetData>
  <sheetProtection sheet="1" objects="1" scenarios="1" selectLockedCells="1"/>
  <mergeCells count="2">
    <mergeCell ref="I2:J2"/>
    <mergeCell ref="B3:J6"/>
  </mergeCells>
  <phoneticPr fontId="5"/>
  <dataValidations count="1">
    <dataValidation type="custom" imeMode="hiragana" allowBlank="1" showInputMessage="1" showErrorMessage="1" errorTitle="入力エラー" error="定められた文字数以上入力されています" sqref="B3:J6" xr:uid="{4F92530F-1A13-4743-B7A4-FC172C0F521D}">
      <formula1>400-LENB($B$3)&gt;=0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&amp;R&amp;D &amp;T</oddHeader>
    <oddFooter>&amp;C関西学生陸上競技連盟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5</vt:i4>
      </vt:variant>
    </vt:vector>
  </HeadingPairs>
  <TitlesOfParts>
    <vt:vector size="17" baseType="lpstr">
      <vt:lpstr>設定</vt:lpstr>
      <vt:lpstr>所属情報</vt:lpstr>
      <vt:lpstr>男子登録情報</vt:lpstr>
      <vt:lpstr>女子登録情報</vt:lpstr>
      <vt:lpstr>プログラム_PDF印刷用</vt:lpstr>
      <vt:lpstr>プログラム_プリンタ印刷用</vt:lpstr>
      <vt:lpstr>①申込書</vt:lpstr>
      <vt:lpstr>②チーム申込</vt:lpstr>
      <vt:lpstr>③プロフィール</vt:lpstr>
      <vt:lpstr>確認表</vt:lpstr>
      <vt:lpstr>マスター</vt:lpstr>
      <vt:lpstr>リスト</vt:lpstr>
      <vt:lpstr>②チーム申込!Print_Area</vt:lpstr>
      <vt:lpstr>③プロフィール!Print_Area</vt:lpstr>
      <vt:lpstr>プログラム_PDF印刷用!Print_Area</vt:lpstr>
      <vt:lpstr>プログラム_プリンタ印刷用!Print_Area</vt:lpstr>
      <vt:lpstr>確認表!Print_Area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京子 内山</cp:lastModifiedBy>
  <cp:lastPrinted>2024-07-18T00:47:39Z</cp:lastPrinted>
  <dcterms:created xsi:type="dcterms:W3CDTF">2024-07-10T11:36:40Z</dcterms:created>
  <dcterms:modified xsi:type="dcterms:W3CDTF">2024-08-04T09:53:48Z</dcterms:modified>
</cp:coreProperties>
</file>